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Basketball\Web Page 3.0\"/>
    </mc:Choice>
  </mc:AlternateContent>
  <xr:revisionPtr revIDLastSave="0" documentId="13_ncr:1_{9FC483FE-AC92-430A-81B2-AFC12B0030A7}" xr6:coauthVersionLast="47" xr6:coauthVersionMax="47" xr10:uidLastSave="{00000000-0000-0000-0000-000000000000}"/>
  <bookViews>
    <workbookView xWindow="-108" yWindow="-108" windowWidth="23256" windowHeight="12456" tabRatio="753" activeTab="19" xr2:uid="{00000000-000D-0000-FFFF-FFFF00000000}"/>
  </bookViews>
  <sheets>
    <sheet name="A" sheetId="1" r:id="rId1"/>
    <sheet name="B" sheetId="3" r:id="rId2"/>
    <sheet name="C" sheetId="4" r:id="rId3"/>
    <sheet name="D" sheetId="5" r:id="rId4"/>
    <sheet name="E" sheetId="6" r:id="rId5"/>
    <sheet name="F" sheetId="7" r:id="rId6"/>
    <sheet name="G" sheetId="8" r:id="rId7"/>
    <sheet name="H" sheetId="9" r:id="rId8"/>
    <sheet name="I" sheetId="10" r:id="rId9"/>
    <sheet name="J" sheetId="11" r:id="rId10"/>
    <sheet name="K" sheetId="12" r:id="rId11"/>
    <sheet name="L" sheetId="13" r:id="rId12"/>
    <sheet name="M" sheetId="14" r:id="rId13"/>
    <sheet name="N" sheetId="15" r:id="rId14"/>
    <sheet name="O" sheetId="16" r:id="rId15"/>
    <sheet name="P" sheetId="17" r:id="rId16"/>
    <sheet name="Q" sheetId="18" r:id="rId17"/>
    <sheet name="R" sheetId="19" r:id="rId18"/>
    <sheet name="S" sheetId="20" r:id="rId19"/>
    <sheet name="T" sheetId="21" r:id="rId20"/>
    <sheet name="U" sheetId="22" r:id="rId21"/>
    <sheet name="V" sheetId="23" r:id="rId22"/>
    <sheet name="W" sheetId="24" r:id="rId23"/>
    <sheet name="X" sheetId="25" r:id="rId24"/>
    <sheet name="Y" sheetId="26" r:id="rId25"/>
    <sheet name="Z" sheetId="27" r:id="rId26"/>
  </sheets>
  <calcPr calcId="191029"/>
</workbook>
</file>

<file path=xl/calcChain.xml><?xml version="1.0" encoding="utf-8"?>
<calcChain xmlns="http://schemas.openxmlformats.org/spreadsheetml/2006/main">
  <c r="J137" i="5" l="1"/>
  <c r="I137" i="5"/>
  <c r="H137" i="5"/>
  <c r="G137" i="5"/>
  <c r="F137" i="5"/>
  <c r="E137" i="5"/>
  <c r="D137" i="5"/>
  <c r="C137" i="5"/>
  <c r="J337" i="19"/>
  <c r="I337" i="19"/>
  <c r="H337" i="19"/>
  <c r="G337" i="19"/>
  <c r="F337" i="19"/>
  <c r="E337" i="19"/>
  <c r="D337" i="19"/>
  <c r="C337" i="19"/>
  <c r="R347" i="5"/>
  <c r="Q347" i="5"/>
  <c r="P347" i="5"/>
  <c r="O347" i="5" s="1"/>
  <c r="J667" i="12"/>
  <c r="I667" i="12"/>
  <c r="H667" i="12"/>
  <c r="G667" i="12"/>
  <c r="F667" i="12"/>
  <c r="E667" i="12"/>
  <c r="D667" i="12"/>
  <c r="C667" i="12"/>
  <c r="N347" i="5" l="1"/>
  <c r="J199" i="1"/>
  <c r="I199" i="1"/>
  <c r="H199" i="1"/>
  <c r="G199" i="1"/>
  <c r="F199" i="1"/>
  <c r="E199" i="1"/>
  <c r="D199" i="1"/>
  <c r="C199" i="1"/>
  <c r="J512" i="14"/>
  <c r="I512" i="14"/>
  <c r="H512" i="14"/>
  <c r="G512" i="14"/>
  <c r="F512" i="14"/>
  <c r="E512" i="14"/>
  <c r="D512" i="14"/>
  <c r="C512" i="14"/>
  <c r="J230" i="9"/>
  <c r="I230" i="9"/>
  <c r="H230" i="9"/>
  <c r="G230" i="9"/>
  <c r="F230" i="9"/>
  <c r="E230" i="9"/>
  <c r="D230" i="9"/>
  <c r="C230" i="9"/>
  <c r="J1063" i="14"/>
  <c r="I1063" i="14"/>
  <c r="H1063" i="14"/>
  <c r="G1063" i="14"/>
  <c r="F1063" i="14"/>
  <c r="E1063" i="14"/>
  <c r="D1063" i="14"/>
  <c r="C1063" i="14"/>
  <c r="J1039" i="14"/>
  <c r="I1039" i="14"/>
  <c r="H1039" i="14"/>
  <c r="G1039" i="14"/>
  <c r="F1039" i="14"/>
  <c r="E1039" i="14"/>
  <c r="D1039" i="14"/>
  <c r="C1039" i="14"/>
  <c r="J954" i="3"/>
  <c r="I954" i="3"/>
  <c r="H954" i="3"/>
  <c r="G954" i="3"/>
  <c r="F954" i="3"/>
  <c r="E954" i="3"/>
  <c r="D954" i="3"/>
  <c r="C954" i="3"/>
  <c r="J981" i="9" l="1"/>
  <c r="I981" i="9"/>
  <c r="H981" i="9"/>
  <c r="G981" i="9"/>
  <c r="F981" i="9"/>
  <c r="E981" i="9"/>
  <c r="D981" i="9"/>
  <c r="C981" i="9"/>
  <c r="J219" i="24"/>
  <c r="I219" i="24"/>
  <c r="H219" i="24"/>
  <c r="G219" i="24"/>
  <c r="F219" i="24"/>
  <c r="E219" i="24"/>
  <c r="D219" i="24"/>
  <c r="C219" i="24"/>
  <c r="J14" i="26"/>
  <c r="I14" i="26"/>
  <c r="H14" i="26"/>
  <c r="G14" i="26"/>
  <c r="F14" i="26"/>
  <c r="E14" i="26"/>
  <c r="D14" i="26"/>
  <c r="C14" i="26"/>
  <c r="J828" i="14" l="1"/>
  <c r="I828" i="14"/>
  <c r="H828" i="14"/>
  <c r="G828" i="14"/>
  <c r="F828" i="14"/>
  <c r="E828" i="14"/>
  <c r="D828" i="14"/>
  <c r="C828" i="14"/>
  <c r="J830" i="9"/>
  <c r="I830" i="9"/>
  <c r="H830" i="9"/>
  <c r="G830" i="9"/>
  <c r="F830" i="9"/>
  <c r="E830" i="9"/>
  <c r="D830" i="9"/>
  <c r="C830" i="9"/>
  <c r="J463" i="17" l="1"/>
  <c r="I463" i="17"/>
  <c r="H463" i="17"/>
  <c r="G463" i="17"/>
  <c r="F463" i="17"/>
  <c r="E463" i="17"/>
  <c r="D463" i="17"/>
  <c r="C463" i="17"/>
  <c r="J735" i="20"/>
  <c r="I735" i="20"/>
  <c r="H735" i="20"/>
  <c r="G735" i="20"/>
  <c r="F735" i="20"/>
  <c r="E735" i="20"/>
  <c r="D735" i="20"/>
  <c r="C735" i="20"/>
  <c r="J260" i="8"/>
  <c r="I260" i="8"/>
  <c r="H260" i="8"/>
  <c r="G260" i="8"/>
  <c r="F260" i="8"/>
  <c r="E260" i="8"/>
  <c r="D260" i="8"/>
  <c r="C260" i="8"/>
  <c r="P348" i="5" l="1"/>
  <c r="O348" i="5" s="1"/>
  <c r="R348" i="5"/>
  <c r="Q348" i="5"/>
  <c r="R346" i="5"/>
  <c r="Q346" i="5"/>
  <c r="P346" i="5"/>
  <c r="O346" i="5" s="1"/>
  <c r="J840" i="20"/>
  <c r="I840" i="20"/>
  <c r="H840" i="20"/>
  <c r="G840" i="20"/>
  <c r="F840" i="20"/>
  <c r="E840" i="20"/>
  <c r="D840" i="20"/>
  <c r="C840" i="20"/>
  <c r="J77" i="13"/>
  <c r="I77" i="13"/>
  <c r="H77" i="13"/>
  <c r="G77" i="13"/>
  <c r="F77" i="13"/>
  <c r="E77" i="13"/>
  <c r="D77" i="13"/>
  <c r="C77" i="13"/>
  <c r="J164" i="8"/>
  <c r="I164" i="8"/>
  <c r="H164" i="8"/>
  <c r="G164" i="8"/>
  <c r="F164" i="8"/>
  <c r="E164" i="8"/>
  <c r="D164" i="8"/>
  <c r="C164" i="8"/>
  <c r="J26" i="8"/>
  <c r="I26" i="8"/>
  <c r="H26" i="8"/>
  <c r="G26" i="8"/>
  <c r="F26" i="8"/>
  <c r="E26" i="8"/>
  <c r="D26" i="8"/>
  <c r="C26" i="8"/>
  <c r="J89" i="17"/>
  <c r="I89" i="17"/>
  <c r="H89" i="17"/>
  <c r="G89" i="17"/>
  <c r="F89" i="17"/>
  <c r="E89" i="17"/>
  <c r="D89" i="17"/>
  <c r="C89" i="17"/>
  <c r="N348" i="5" l="1"/>
  <c r="N346" i="5"/>
  <c r="J1216" i="20"/>
  <c r="I1216" i="20"/>
  <c r="H1216" i="20"/>
  <c r="G1216" i="20"/>
  <c r="F1216" i="20"/>
  <c r="E1216" i="20"/>
  <c r="D1216" i="20"/>
  <c r="C1216" i="20"/>
  <c r="J576" i="5"/>
  <c r="I576" i="5"/>
  <c r="H576" i="5"/>
  <c r="G576" i="5"/>
  <c r="F576" i="5"/>
  <c r="E576" i="5"/>
  <c r="D576" i="5"/>
  <c r="C576" i="5"/>
  <c r="J220" i="5" l="1"/>
  <c r="I220" i="5"/>
  <c r="H220" i="5"/>
  <c r="G220" i="5"/>
  <c r="F220" i="5"/>
  <c r="E220" i="5"/>
  <c r="D220" i="5"/>
  <c r="C220" i="5"/>
  <c r="J623" i="19"/>
  <c r="I623" i="19"/>
  <c r="H623" i="19"/>
  <c r="G623" i="19"/>
  <c r="F623" i="19"/>
  <c r="E623" i="19"/>
  <c r="D623" i="19"/>
  <c r="C623" i="19"/>
  <c r="J180" i="5"/>
  <c r="J184" i="5" s="1"/>
  <c r="I180" i="5"/>
  <c r="I184" i="5" s="1"/>
  <c r="G180" i="5"/>
  <c r="G184" i="5" s="1"/>
  <c r="H180" i="5"/>
  <c r="H184" i="5" s="1"/>
  <c r="D180" i="5"/>
  <c r="D184" i="5" s="1"/>
  <c r="C180" i="5"/>
  <c r="C184" i="5" s="1"/>
  <c r="J227" i="3"/>
  <c r="I227" i="3"/>
  <c r="H227" i="3"/>
  <c r="G227" i="3"/>
  <c r="F227" i="3"/>
  <c r="E227" i="3"/>
  <c r="D227" i="3"/>
  <c r="C227" i="3"/>
  <c r="J566" i="3"/>
  <c r="I566" i="3"/>
  <c r="H566" i="3"/>
  <c r="G566" i="3"/>
  <c r="F566" i="3"/>
  <c r="E566" i="3"/>
  <c r="D566" i="3"/>
  <c r="C566" i="3"/>
  <c r="J259" i="12"/>
  <c r="I259" i="12"/>
  <c r="H259" i="12"/>
  <c r="G259" i="12"/>
  <c r="F259" i="12"/>
  <c r="E259" i="12"/>
  <c r="D259" i="12"/>
  <c r="C259" i="12"/>
  <c r="J934" i="9"/>
  <c r="I934" i="9"/>
  <c r="H934" i="9"/>
  <c r="G934" i="9"/>
  <c r="F934" i="9"/>
  <c r="E934" i="9"/>
  <c r="D934" i="9"/>
  <c r="C934" i="9"/>
  <c r="J116" i="13"/>
  <c r="I116" i="13"/>
  <c r="H116" i="13"/>
  <c r="G116" i="13"/>
  <c r="F116" i="13"/>
  <c r="E116" i="13"/>
  <c r="D116" i="13"/>
  <c r="C116" i="13"/>
  <c r="J254" i="17"/>
  <c r="I254" i="17"/>
  <c r="H254" i="17"/>
  <c r="G254" i="17"/>
  <c r="F254" i="17"/>
  <c r="E254" i="17"/>
  <c r="D254" i="17"/>
  <c r="C254" i="17"/>
  <c r="J544" i="9"/>
  <c r="I544" i="9"/>
  <c r="H544" i="9"/>
  <c r="G544" i="9"/>
  <c r="F544" i="9"/>
  <c r="E544" i="9"/>
  <c r="D544" i="9"/>
  <c r="C544" i="9"/>
  <c r="J229" i="13"/>
  <c r="I229" i="13"/>
  <c r="H229" i="13"/>
  <c r="G229" i="13"/>
  <c r="F229" i="13"/>
  <c r="E229" i="13"/>
  <c r="D229" i="13"/>
  <c r="C229" i="13"/>
  <c r="J246" i="17"/>
  <c r="I246" i="17"/>
  <c r="H246" i="17"/>
  <c r="G246" i="17"/>
  <c r="F246" i="17"/>
  <c r="E246" i="17"/>
  <c r="D246" i="17"/>
  <c r="C246" i="17"/>
  <c r="J1376" i="3"/>
  <c r="I1376" i="3"/>
  <c r="H1376" i="3"/>
  <c r="G1376" i="3"/>
  <c r="F1376" i="3"/>
  <c r="E1376" i="3"/>
  <c r="D1376" i="3"/>
  <c r="C1376" i="3"/>
  <c r="J220" i="4"/>
  <c r="I220" i="4"/>
  <c r="H220" i="4"/>
  <c r="G220" i="4"/>
  <c r="F220" i="4"/>
  <c r="E220" i="4"/>
  <c r="D220" i="4"/>
  <c r="C220" i="4"/>
  <c r="F184" i="5"/>
  <c r="E184" i="5"/>
  <c r="J104" i="17"/>
  <c r="I104" i="17"/>
  <c r="H104" i="17"/>
  <c r="G104" i="17"/>
  <c r="F104" i="17"/>
  <c r="E104" i="17"/>
  <c r="D104" i="17"/>
  <c r="C104" i="17"/>
  <c r="J570" i="14"/>
  <c r="I570" i="14"/>
  <c r="H570" i="14"/>
  <c r="G570" i="14"/>
  <c r="F570" i="14"/>
  <c r="E570" i="14"/>
  <c r="D570" i="14"/>
  <c r="C570" i="14"/>
  <c r="J871" i="3"/>
  <c r="I871" i="3"/>
  <c r="H871" i="3"/>
  <c r="G871" i="3"/>
  <c r="F871" i="3"/>
  <c r="E871" i="3"/>
  <c r="D871" i="3"/>
  <c r="C871" i="3"/>
  <c r="J255" i="14"/>
  <c r="I255" i="14"/>
  <c r="R345" i="5"/>
  <c r="Q345" i="5"/>
  <c r="P345" i="5"/>
  <c r="O345" i="5" s="1"/>
  <c r="J553" i="9"/>
  <c r="I553" i="9"/>
  <c r="H553" i="9"/>
  <c r="G553" i="9"/>
  <c r="F553" i="9"/>
  <c r="E553" i="9"/>
  <c r="D553" i="9"/>
  <c r="C553" i="9"/>
  <c r="J10" i="21"/>
  <c r="I10" i="21"/>
  <c r="H10" i="21"/>
  <c r="G10" i="21"/>
  <c r="F10" i="21"/>
  <c r="E10" i="21"/>
  <c r="D10" i="21"/>
  <c r="C10" i="21"/>
  <c r="J287" i="21"/>
  <c r="I287" i="21"/>
  <c r="H287" i="21"/>
  <c r="G287" i="21"/>
  <c r="F287" i="21"/>
  <c r="E287" i="21"/>
  <c r="D287" i="21"/>
  <c r="C287" i="21"/>
  <c r="J17" i="8"/>
  <c r="I17" i="8"/>
  <c r="H17" i="8"/>
  <c r="G17" i="8"/>
  <c r="F17" i="8"/>
  <c r="E17" i="8"/>
  <c r="D17" i="8"/>
  <c r="C17" i="8"/>
  <c r="I256" i="14" l="1"/>
  <c r="N345" i="5"/>
  <c r="J273" i="21"/>
  <c r="I273" i="21"/>
  <c r="H273" i="21"/>
  <c r="G273" i="21"/>
  <c r="F273" i="21"/>
  <c r="E273" i="21"/>
  <c r="D273" i="21"/>
  <c r="C273" i="21"/>
  <c r="J286" i="3" l="1"/>
  <c r="I286" i="3"/>
  <c r="H286" i="3"/>
  <c r="G286" i="3"/>
  <c r="F286" i="3"/>
  <c r="E286" i="3"/>
  <c r="D286" i="3"/>
  <c r="C286" i="3"/>
  <c r="J746" i="4"/>
  <c r="I746" i="4"/>
  <c r="H746" i="4"/>
  <c r="G746" i="4"/>
  <c r="F746" i="4"/>
  <c r="E746" i="4"/>
  <c r="D746" i="4"/>
  <c r="C746" i="4"/>
  <c r="J106" i="9" l="1"/>
  <c r="I106" i="9"/>
  <c r="H106" i="9"/>
  <c r="G106" i="9"/>
  <c r="F106" i="9"/>
  <c r="E106" i="9"/>
  <c r="D106" i="9"/>
  <c r="C106" i="9"/>
  <c r="J1119" i="14"/>
  <c r="I1119" i="14"/>
  <c r="H1119" i="14"/>
  <c r="G1119" i="14"/>
  <c r="F1119" i="14"/>
  <c r="E1119" i="14"/>
  <c r="D1119" i="14"/>
  <c r="C1119" i="14"/>
  <c r="R344" i="5" l="1"/>
  <c r="Q344" i="5"/>
  <c r="P344" i="5"/>
  <c r="N344" i="5" s="1"/>
  <c r="O344" i="5" l="1"/>
  <c r="J438" i="17"/>
  <c r="I438" i="17"/>
  <c r="H438" i="17"/>
  <c r="G438" i="17"/>
  <c r="F438" i="17"/>
  <c r="E438" i="17"/>
  <c r="D438" i="17"/>
  <c r="C438" i="17"/>
  <c r="J736" i="12" l="1"/>
  <c r="I736" i="12"/>
  <c r="J1321" i="3" l="1"/>
  <c r="I1321" i="3"/>
  <c r="J148" i="23" l="1"/>
  <c r="I148" i="23"/>
  <c r="H148" i="23"/>
  <c r="G148" i="23"/>
  <c r="F148" i="23"/>
  <c r="E148" i="23"/>
  <c r="D148" i="23"/>
  <c r="C148" i="23"/>
  <c r="J144" i="5" l="1"/>
  <c r="I144" i="5"/>
  <c r="H144" i="5"/>
  <c r="G144" i="5"/>
  <c r="F144" i="5"/>
  <c r="E144" i="5"/>
  <c r="D144" i="5"/>
  <c r="C144" i="5"/>
  <c r="J610" i="20" l="1"/>
  <c r="I610" i="20"/>
  <c r="H610" i="20"/>
  <c r="G610" i="20"/>
  <c r="F610" i="20"/>
  <c r="E610" i="20"/>
  <c r="D610" i="20"/>
  <c r="C610" i="20"/>
  <c r="J165" i="1" l="1"/>
  <c r="I165" i="1"/>
  <c r="H165" i="1"/>
  <c r="G165" i="1"/>
  <c r="F165" i="1"/>
  <c r="E165" i="1"/>
  <c r="D165" i="1"/>
  <c r="C165" i="1"/>
  <c r="J427" i="5" l="1"/>
  <c r="I427" i="5"/>
  <c r="H427" i="5"/>
  <c r="G427" i="5"/>
  <c r="F427" i="5"/>
  <c r="E427" i="5"/>
  <c r="D427" i="5"/>
  <c r="C427" i="5"/>
  <c r="J496" i="4" l="1"/>
  <c r="I496" i="4"/>
  <c r="H496" i="4"/>
  <c r="G496" i="4"/>
  <c r="F496" i="4"/>
  <c r="E496" i="4"/>
  <c r="D496" i="4"/>
  <c r="C496" i="4"/>
  <c r="J817" i="24"/>
  <c r="I817" i="24"/>
  <c r="H817" i="24"/>
  <c r="G817" i="24"/>
  <c r="F817" i="24"/>
  <c r="E817" i="24"/>
  <c r="D817" i="24"/>
  <c r="C817" i="24"/>
  <c r="J296" i="24"/>
  <c r="I296" i="24"/>
  <c r="H296" i="24"/>
  <c r="G296" i="24"/>
  <c r="F296" i="24"/>
  <c r="E296" i="24"/>
  <c r="D296" i="24"/>
  <c r="C296" i="24"/>
  <c r="J125" i="4"/>
  <c r="I125" i="4"/>
  <c r="H125" i="4"/>
  <c r="G125" i="4"/>
  <c r="F125" i="4"/>
  <c r="E125" i="4"/>
  <c r="D125" i="4"/>
  <c r="C125" i="4"/>
  <c r="J32" i="10" l="1"/>
  <c r="I32" i="10"/>
  <c r="H32" i="10"/>
  <c r="G32" i="10"/>
  <c r="F32" i="10"/>
  <c r="E32" i="10"/>
  <c r="D32" i="10"/>
  <c r="C32" i="10"/>
  <c r="J1256" i="3"/>
  <c r="I1256" i="3"/>
  <c r="H1256" i="3"/>
  <c r="G1256" i="3"/>
  <c r="F1256" i="3"/>
  <c r="E1256" i="3"/>
  <c r="D1256" i="3"/>
  <c r="C1256" i="3"/>
  <c r="J794" i="4"/>
  <c r="I794" i="4"/>
  <c r="H794" i="4"/>
  <c r="G794" i="4"/>
  <c r="F794" i="4"/>
  <c r="E794" i="4"/>
  <c r="D794" i="4"/>
  <c r="C794" i="4"/>
  <c r="J415" i="13"/>
  <c r="I415" i="13"/>
  <c r="H415" i="13"/>
  <c r="G415" i="13"/>
  <c r="F415" i="13"/>
  <c r="E415" i="13"/>
  <c r="D415" i="13"/>
  <c r="C415" i="13"/>
  <c r="J84" i="13"/>
  <c r="I84" i="13"/>
  <c r="H84" i="13"/>
  <c r="G84" i="13"/>
  <c r="F84" i="13"/>
  <c r="E84" i="13"/>
  <c r="D84" i="13"/>
  <c r="C84" i="13"/>
  <c r="J298" i="14"/>
  <c r="I298" i="14"/>
  <c r="H298" i="14"/>
  <c r="G298" i="14"/>
  <c r="F298" i="14"/>
  <c r="E298" i="14"/>
  <c r="D298" i="14"/>
  <c r="C298" i="14"/>
  <c r="J415" i="14" l="1"/>
  <c r="I415" i="14"/>
  <c r="H415" i="14"/>
  <c r="G415" i="14"/>
  <c r="F415" i="14"/>
  <c r="E415" i="14"/>
  <c r="D415" i="14"/>
  <c r="C415" i="14"/>
  <c r="J740" i="24" l="1"/>
  <c r="I740" i="24"/>
  <c r="H740" i="24"/>
  <c r="G740" i="24"/>
  <c r="F740" i="24"/>
  <c r="E740" i="24"/>
  <c r="D740" i="24"/>
  <c r="C740" i="24"/>
  <c r="J130" i="21" l="1"/>
  <c r="I130" i="21"/>
  <c r="H130" i="21"/>
  <c r="G130" i="21"/>
  <c r="F130" i="21"/>
  <c r="E130" i="21"/>
  <c r="D130" i="21"/>
  <c r="C130" i="21"/>
  <c r="J385" i="9" l="1"/>
  <c r="I385" i="9"/>
  <c r="H385" i="9"/>
  <c r="G385" i="9"/>
  <c r="F385" i="9"/>
  <c r="E385" i="9"/>
  <c r="D385" i="9"/>
  <c r="C385" i="9"/>
  <c r="J467" i="13" l="1"/>
  <c r="I467" i="13"/>
  <c r="H467" i="13"/>
  <c r="G467" i="13"/>
  <c r="F467" i="13"/>
  <c r="E467" i="13"/>
  <c r="D467" i="13"/>
  <c r="C467" i="13"/>
  <c r="J193" i="17"/>
  <c r="I193" i="17"/>
  <c r="H193" i="17"/>
  <c r="G193" i="17"/>
  <c r="F193" i="17"/>
  <c r="E193" i="17"/>
  <c r="D193" i="17"/>
  <c r="C193" i="17"/>
  <c r="J145" i="14" l="1"/>
  <c r="I145" i="14"/>
  <c r="H145" i="14"/>
  <c r="G145" i="14"/>
  <c r="F145" i="14"/>
  <c r="E145" i="14"/>
  <c r="D145" i="14"/>
  <c r="C145" i="14"/>
  <c r="J239" i="7" l="1"/>
  <c r="I239" i="7"/>
  <c r="H239" i="7"/>
  <c r="G239" i="7"/>
  <c r="F239" i="7"/>
  <c r="E239" i="7"/>
  <c r="D239" i="7"/>
  <c r="C239" i="7"/>
  <c r="J979" i="20" l="1"/>
  <c r="I979" i="20"/>
  <c r="H979" i="20"/>
  <c r="G979" i="20"/>
  <c r="F979" i="20"/>
  <c r="E979" i="20"/>
  <c r="D979" i="20"/>
  <c r="C979" i="20"/>
  <c r="J328" i="7" l="1"/>
  <c r="I328" i="7"/>
  <c r="H328" i="7"/>
  <c r="G328" i="7"/>
  <c r="F328" i="7"/>
  <c r="E328" i="7"/>
  <c r="D328" i="7"/>
  <c r="C328" i="7"/>
  <c r="M349" i="5" l="1"/>
  <c r="L349" i="5"/>
  <c r="R342" i="5"/>
  <c r="Q342" i="5"/>
  <c r="P342" i="5"/>
  <c r="N342" i="5" s="1"/>
  <c r="O342" i="5" l="1"/>
  <c r="R341" i="5" l="1"/>
  <c r="Q341" i="5"/>
  <c r="P341" i="5"/>
  <c r="N341" i="5" s="1"/>
  <c r="R340" i="5"/>
  <c r="Q340" i="5"/>
  <c r="P340" i="5"/>
  <c r="O340" i="5" s="1"/>
  <c r="O341" i="5" l="1"/>
  <c r="N340" i="5"/>
  <c r="R337" i="5" l="1"/>
  <c r="Q337" i="5"/>
  <c r="P337" i="5"/>
  <c r="O337" i="5" s="1"/>
  <c r="R336" i="5"/>
  <c r="Q336" i="5"/>
  <c r="P336" i="5"/>
  <c r="N336" i="5" s="1"/>
  <c r="R335" i="5"/>
  <c r="Q335" i="5"/>
  <c r="P335" i="5"/>
  <c r="O335" i="5" s="1"/>
  <c r="R334" i="5"/>
  <c r="Q334" i="5"/>
  <c r="P334" i="5"/>
  <c r="O334" i="5" s="1"/>
  <c r="R333" i="5"/>
  <c r="Q333" i="5"/>
  <c r="P333" i="5"/>
  <c r="O333" i="5" s="1"/>
  <c r="R332" i="5"/>
  <c r="Q332" i="5"/>
  <c r="P332" i="5"/>
  <c r="O332" i="5" s="1"/>
  <c r="N337" i="5" l="1"/>
  <c r="N334" i="5"/>
  <c r="O336" i="5"/>
  <c r="N335" i="5"/>
  <c r="N333" i="5"/>
  <c r="N332" i="5"/>
  <c r="R331" i="5" l="1"/>
  <c r="Q331" i="5"/>
  <c r="P331" i="5"/>
  <c r="O331" i="5" s="1"/>
  <c r="R330" i="5"/>
  <c r="Q330" i="5"/>
  <c r="P330" i="5"/>
  <c r="O330" i="5" s="1"/>
  <c r="R329" i="5"/>
  <c r="Q329" i="5"/>
  <c r="P329" i="5"/>
  <c r="O329" i="5" s="1"/>
  <c r="R328" i="5"/>
  <c r="Q328" i="5"/>
  <c r="P328" i="5"/>
  <c r="O328" i="5" s="1"/>
  <c r="N331" i="5" l="1"/>
  <c r="N330" i="5"/>
  <c r="N329" i="5"/>
  <c r="N328" i="5"/>
  <c r="P327" i="5" l="1"/>
  <c r="O327" i="5" s="1"/>
  <c r="R327" i="5"/>
  <c r="Q327" i="5"/>
  <c r="N327" i="5" l="1"/>
  <c r="R326" i="5" l="1"/>
  <c r="Q326" i="5"/>
  <c r="P326" i="5"/>
  <c r="O326" i="5" s="1"/>
  <c r="N326" i="5" l="1"/>
  <c r="R325" i="5"/>
  <c r="Q325" i="5"/>
  <c r="P325" i="5"/>
  <c r="O325" i="5" s="1"/>
  <c r="N325" i="5" l="1"/>
  <c r="R324" i="5"/>
  <c r="Q324" i="5"/>
  <c r="P324" i="5"/>
  <c r="O324" i="5" s="1"/>
  <c r="N324" i="5" l="1"/>
  <c r="R323" i="5"/>
  <c r="Q323" i="5"/>
  <c r="P323" i="5"/>
  <c r="O323" i="5" s="1"/>
  <c r="N323" i="5" l="1"/>
  <c r="R322" i="5"/>
  <c r="Q322" i="5"/>
  <c r="P322" i="5"/>
  <c r="N322" i="5" s="1"/>
  <c r="O322" i="5" l="1"/>
  <c r="R321" i="5"/>
  <c r="Q321" i="5"/>
  <c r="P321" i="5"/>
  <c r="O321" i="5" s="1"/>
  <c r="N321" i="5" l="1"/>
  <c r="R320" i="5" l="1"/>
  <c r="Q320" i="5"/>
  <c r="R319" i="5"/>
  <c r="Q319" i="5"/>
  <c r="R318" i="5"/>
  <c r="Q318" i="5"/>
  <c r="R317" i="5"/>
  <c r="Q317" i="5"/>
  <c r="R316" i="5"/>
  <c r="Q316" i="5"/>
  <c r="R315" i="5"/>
  <c r="Q315" i="5"/>
  <c r="R314" i="5"/>
  <c r="Q314" i="5"/>
  <c r="R313" i="5"/>
  <c r="Q313" i="5"/>
  <c r="R312" i="5"/>
  <c r="Q312" i="5"/>
  <c r="R307" i="5"/>
  <c r="Q307" i="5"/>
  <c r="R306" i="5"/>
  <c r="Q306" i="5"/>
  <c r="R305" i="5"/>
  <c r="Q305" i="5"/>
  <c r="P320" i="5"/>
  <c r="O320" i="5" s="1"/>
  <c r="Q349" i="5" l="1"/>
  <c r="R349" i="5"/>
  <c r="N320" i="5"/>
  <c r="P319" i="5"/>
  <c r="O319" i="5" s="1"/>
  <c r="N319" i="5" l="1"/>
  <c r="P318" i="5" l="1"/>
  <c r="O318" i="5" s="1"/>
  <c r="N318" i="5" l="1"/>
  <c r="P317" i="5" l="1"/>
  <c r="N317" i="5" s="1"/>
  <c r="O317" i="5" l="1"/>
  <c r="P316" i="5" l="1"/>
  <c r="O316" i="5" s="1"/>
  <c r="N316" i="5" l="1"/>
  <c r="P315" i="5"/>
  <c r="O315" i="5" s="1"/>
  <c r="N315" i="5" l="1"/>
  <c r="P314" i="5"/>
  <c r="N314" i="5" s="1"/>
  <c r="P313" i="5"/>
  <c r="O313" i="5" s="1"/>
  <c r="N313" i="5" l="1"/>
  <c r="O314" i="5"/>
  <c r="P307" i="5" l="1"/>
  <c r="O307" i="5" s="1"/>
  <c r="P306" i="5"/>
  <c r="O306" i="5" s="1"/>
  <c r="P305" i="5"/>
  <c r="P312" i="5"/>
  <c r="O312" i="5" s="1"/>
  <c r="N312" i="5" l="1"/>
  <c r="P349" i="5"/>
  <c r="N306" i="5"/>
  <c r="N307" i="5"/>
  <c r="N305" i="5"/>
  <c r="O305" i="5"/>
  <c r="O349" i="5" l="1"/>
  <c r="N349" i="5"/>
  <c r="J1291" i="20"/>
  <c r="I1291" i="20"/>
  <c r="H1291" i="20"/>
  <c r="G1291" i="20"/>
  <c r="F1291" i="20"/>
  <c r="E1291" i="20"/>
  <c r="D1291" i="20"/>
  <c r="C1291" i="20"/>
  <c r="J756" i="24" l="1"/>
  <c r="I756" i="24"/>
  <c r="H756" i="24"/>
  <c r="G756" i="24"/>
  <c r="F756" i="24"/>
  <c r="E756" i="24"/>
  <c r="D756" i="24"/>
  <c r="C756" i="24"/>
  <c r="J155" i="12" l="1"/>
  <c r="I155" i="12"/>
  <c r="H155" i="12"/>
  <c r="G155" i="12"/>
  <c r="F155" i="12"/>
  <c r="E155" i="12"/>
  <c r="D155" i="12"/>
  <c r="C155" i="12"/>
  <c r="J294" i="17" l="1"/>
  <c r="I294" i="17"/>
  <c r="H294" i="17"/>
  <c r="G294" i="17"/>
  <c r="F294" i="17"/>
  <c r="E294" i="17"/>
  <c r="D294" i="17"/>
  <c r="C294" i="17"/>
  <c r="J506" i="24" l="1"/>
  <c r="I506" i="24"/>
  <c r="H506" i="24"/>
  <c r="G506" i="24"/>
  <c r="F506" i="24"/>
  <c r="E506" i="24"/>
  <c r="D506" i="24"/>
  <c r="C506" i="24"/>
  <c r="J46" i="17" l="1"/>
  <c r="I46" i="17"/>
  <c r="H46" i="17"/>
  <c r="G46" i="17"/>
  <c r="F46" i="17"/>
  <c r="E46" i="17"/>
  <c r="D46" i="17"/>
  <c r="C46" i="17"/>
  <c r="J23" i="20" l="1"/>
  <c r="I23" i="20"/>
  <c r="H23" i="20"/>
  <c r="G23" i="20"/>
  <c r="F23" i="20"/>
  <c r="E23" i="20"/>
  <c r="D23" i="20"/>
  <c r="C23" i="20"/>
  <c r="J594" i="19" l="1"/>
  <c r="I594" i="19"/>
  <c r="H594" i="19"/>
  <c r="G594" i="19"/>
  <c r="F594" i="19"/>
  <c r="E594" i="19"/>
  <c r="D594" i="19"/>
  <c r="C594" i="19"/>
  <c r="J119" i="17" l="1"/>
  <c r="I119" i="17"/>
  <c r="H119" i="17"/>
  <c r="G119" i="17"/>
  <c r="F119" i="17"/>
  <c r="E119" i="17"/>
  <c r="D119" i="17"/>
  <c r="C119" i="17"/>
  <c r="J1355" i="20" l="1"/>
  <c r="I1355" i="20"/>
  <c r="H1355" i="20"/>
  <c r="G1355" i="20"/>
  <c r="F1355" i="20"/>
  <c r="E1355" i="20"/>
  <c r="D1355" i="20"/>
  <c r="C1355" i="20"/>
  <c r="J408" i="20" l="1"/>
  <c r="I408" i="20"/>
  <c r="H408" i="20"/>
  <c r="G408" i="20"/>
  <c r="F408" i="20"/>
  <c r="E408" i="20"/>
  <c r="D408" i="20"/>
  <c r="C408" i="20"/>
  <c r="J360" i="14" l="1"/>
  <c r="I360" i="14"/>
  <c r="H360" i="14"/>
  <c r="G360" i="14"/>
  <c r="F360" i="14"/>
  <c r="E360" i="14"/>
  <c r="D360" i="14"/>
  <c r="C360" i="14"/>
  <c r="H761" i="12" l="1"/>
  <c r="G761" i="12"/>
  <c r="F761" i="12"/>
  <c r="E761" i="12"/>
  <c r="D761" i="12"/>
  <c r="C761" i="12"/>
  <c r="J761" i="12"/>
  <c r="I761" i="12"/>
  <c r="J921" i="3"/>
  <c r="I921" i="3"/>
  <c r="H921" i="3"/>
  <c r="G921" i="3"/>
  <c r="F921" i="3"/>
  <c r="E921" i="3"/>
  <c r="D921" i="3"/>
  <c r="C921" i="3"/>
  <c r="J1496" i="20" l="1"/>
  <c r="I1496" i="20"/>
  <c r="H1496" i="20"/>
  <c r="G1496" i="20"/>
  <c r="F1496" i="20"/>
  <c r="E1496" i="20"/>
  <c r="D1496" i="20"/>
  <c r="C1496" i="20"/>
  <c r="J346" i="13" l="1"/>
  <c r="I346" i="13"/>
  <c r="H346" i="13"/>
  <c r="G346" i="13"/>
  <c r="F346" i="13"/>
  <c r="E346" i="13"/>
  <c r="D346" i="13"/>
  <c r="C346" i="13"/>
  <c r="J224" i="14" l="1"/>
  <c r="I224" i="14"/>
  <c r="H224" i="14"/>
  <c r="G224" i="14"/>
  <c r="F224" i="14"/>
  <c r="E224" i="14"/>
  <c r="D224" i="14"/>
  <c r="C224" i="14"/>
  <c r="J284" i="17" l="1"/>
  <c r="I284" i="17"/>
  <c r="H284" i="17"/>
  <c r="G284" i="17"/>
  <c r="F284" i="17"/>
  <c r="E284" i="17"/>
  <c r="D284" i="17"/>
  <c r="C284" i="17"/>
  <c r="J41" i="15" l="1"/>
  <c r="I41" i="15"/>
  <c r="H41" i="15"/>
  <c r="G41" i="15"/>
  <c r="F41" i="15"/>
  <c r="E41" i="15"/>
  <c r="D41" i="15"/>
  <c r="C41" i="15"/>
  <c r="J89" i="14" l="1"/>
  <c r="I89" i="14"/>
  <c r="H89" i="14"/>
  <c r="G89" i="14"/>
  <c r="F89" i="14"/>
  <c r="E89" i="14"/>
  <c r="D89" i="14"/>
  <c r="C89" i="14"/>
  <c r="J157" i="4" l="1"/>
  <c r="I157" i="4"/>
  <c r="H157" i="4"/>
  <c r="G157" i="4"/>
  <c r="F157" i="4"/>
  <c r="E157" i="4"/>
  <c r="D157" i="4"/>
  <c r="C157" i="4"/>
  <c r="J127" i="12" l="1"/>
  <c r="I127" i="12"/>
  <c r="H127" i="12"/>
  <c r="G127" i="12"/>
  <c r="F127" i="12"/>
  <c r="E127" i="12"/>
  <c r="D127" i="12"/>
  <c r="C127" i="12"/>
  <c r="J422" i="17" l="1"/>
  <c r="I422" i="17"/>
  <c r="H422" i="17"/>
  <c r="G422" i="17"/>
  <c r="F422" i="17"/>
  <c r="E422" i="17"/>
  <c r="D422" i="17"/>
  <c r="C422" i="17"/>
  <c r="J9" i="23" l="1"/>
  <c r="I9" i="23"/>
  <c r="H9" i="23"/>
  <c r="G9" i="23"/>
  <c r="F9" i="23"/>
  <c r="E9" i="23"/>
  <c r="D9" i="23"/>
  <c r="C9" i="23"/>
  <c r="J201" i="7" l="1"/>
  <c r="I201" i="7"/>
  <c r="H201" i="7"/>
  <c r="G201" i="7"/>
  <c r="F201" i="7"/>
  <c r="E201" i="7"/>
  <c r="D201" i="7"/>
  <c r="C201" i="7"/>
  <c r="J354" i="9" l="1"/>
  <c r="I353" i="9"/>
  <c r="I354" i="9" s="1"/>
  <c r="J342" i="9"/>
  <c r="I342" i="9"/>
  <c r="H356" i="9"/>
  <c r="G356" i="9"/>
  <c r="F356" i="9"/>
  <c r="E356" i="9"/>
  <c r="D356" i="9"/>
  <c r="C356" i="9"/>
  <c r="I356" i="9" l="1"/>
  <c r="J356" i="9"/>
  <c r="J55" i="26" l="1"/>
  <c r="I55" i="26"/>
  <c r="H55" i="26"/>
  <c r="G55" i="26"/>
  <c r="F55" i="26"/>
  <c r="E55" i="26"/>
  <c r="D55" i="26"/>
  <c r="C55" i="26"/>
  <c r="J309" i="6" l="1"/>
  <c r="I309" i="6"/>
  <c r="H309" i="6"/>
  <c r="G309" i="6"/>
  <c r="F309" i="6"/>
  <c r="E309" i="6"/>
  <c r="D309" i="6"/>
  <c r="C309" i="6"/>
  <c r="J259" i="20" l="1"/>
  <c r="I259" i="20"/>
  <c r="J522" i="20" l="1"/>
  <c r="I522" i="20"/>
  <c r="H522" i="20"/>
  <c r="G522" i="20"/>
  <c r="F522" i="20"/>
  <c r="E522" i="20"/>
  <c r="D522" i="20"/>
  <c r="C522" i="20"/>
  <c r="J738" i="14" l="1"/>
  <c r="I738" i="14"/>
  <c r="H738" i="14"/>
  <c r="G738" i="14"/>
  <c r="F738" i="14"/>
  <c r="E738" i="14"/>
  <c r="D738" i="14"/>
  <c r="C738" i="14"/>
  <c r="H30" i="19" l="1"/>
  <c r="G30" i="19"/>
  <c r="F30" i="19"/>
  <c r="E30" i="19"/>
  <c r="D30" i="19"/>
  <c r="C30" i="19"/>
  <c r="J22" i="19"/>
  <c r="J30" i="19" s="1"/>
  <c r="I22" i="19"/>
  <c r="I30" i="19" s="1"/>
  <c r="J643" i="9" l="1"/>
  <c r="I643" i="9"/>
  <c r="J107" i="21" l="1"/>
  <c r="I107" i="21"/>
  <c r="H107" i="21"/>
  <c r="G107" i="21"/>
  <c r="F107" i="21"/>
  <c r="E107" i="21"/>
  <c r="D107" i="21"/>
  <c r="C107" i="21"/>
  <c r="J472" i="19" l="1"/>
  <c r="I472" i="19"/>
  <c r="H472" i="19"/>
  <c r="G472" i="19"/>
  <c r="F472" i="19"/>
  <c r="E472" i="19"/>
  <c r="D472" i="19"/>
  <c r="C472" i="19"/>
  <c r="J76" i="27" l="1"/>
  <c r="I76" i="27"/>
  <c r="H76" i="27"/>
  <c r="G76" i="27"/>
  <c r="F76" i="27"/>
  <c r="E76" i="27"/>
  <c r="D76" i="27"/>
  <c r="C76" i="27"/>
  <c r="J65" i="27"/>
  <c r="I65" i="27"/>
  <c r="H65" i="27"/>
  <c r="G65" i="27"/>
  <c r="F65" i="27"/>
  <c r="E65" i="27"/>
  <c r="D65" i="27"/>
  <c r="C65" i="27"/>
  <c r="J58" i="27"/>
  <c r="I58" i="27"/>
  <c r="H58" i="27"/>
  <c r="G58" i="27"/>
  <c r="F58" i="27"/>
  <c r="E58" i="27"/>
  <c r="D58" i="27"/>
  <c r="C58" i="27"/>
  <c r="J43" i="27"/>
  <c r="I43" i="27"/>
  <c r="H43" i="27"/>
  <c r="G43" i="27"/>
  <c r="F43" i="27"/>
  <c r="E43" i="27"/>
  <c r="D43" i="27"/>
  <c r="C43" i="27"/>
  <c r="J21" i="27"/>
  <c r="I21" i="27"/>
  <c r="H21" i="27"/>
  <c r="G21" i="27"/>
  <c r="F21" i="27"/>
  <c r="E21" i="27"/>
  <c r="D21" i="27"/>
  <c r="C21" i="27"/>
  <c r="J14" i="27"/>
  <c r="I14" i="27"/>
  <c r="H14" i="27"/>
  <c r="G14" i="27"/>
  <c r="F14" i="27"/>
  <c r="E14" i="27"/>
  <c r="D14" i="27"/>
  <c r="C14" i="27"/>
  <c r="J83" i="26"/>
  <c r="I83" i="26"/>
  <c r="H83" i="26"/>
  <c r="G83" i="26"/>
  <c r="F83" i="26"/>
  <c r="E83" i="26"/>
  <c r="D83" i="26"/>
  <c r="C83" i="26"/>
  <c r="J40" i="26"/>
  <c r="I40" i="26"/>
  <c r="H40" i="26"/>
  <c r="G40" i="26"/>
  <c r="F40" i="26"/>
  <c r="E40" i="26"/>
  <c r="D40" i="26"/>
  <c r="C40" i="26"/>
  <c r="J31" i="26"/>
  <c r="I31" i="26"/>
  <c r="H31" i="26"/>
  <c r="G31" i="26"/>
  <c r="F31" i="26"/>
  <c r="E31" i="26"/>
  <c r="D31" i="26"/>
  <c r="C31" i="26"/>
  <c r="J877" i="24"/>
  <c r="I877" i="24"/>
  <c r="H877" i="24"/>
  <c r="G877" i="24"/>
  <c r="F877" i="24"/>
  <c r="E877" i="24"/>
  <c r="D877" i="24"/>
  <c r="C877" i="24"/>
  <c r="J857" i="24"/>
  <c r="I857" i="24"/>
  <c r="H857" i="24"/>
  <c r="G857" i="24"/>
  <c r="F857" i="24"/>
  <c r="E857" i="24"/>
  <c r="D857" i="24"/>
  <c r="C857" i="24"/>
  <c r="J827" i="24"/>
  <c r="I827" i="24"/>
  <c r="H827" i="24"/>
  <c r="G827" i="24"/>
  <c r="F827" i="24"/>
  <c r="E827" i="24"/>
  <c r="D827" i="24"/>
  <c r="C827" i="24"/>
  <c r="J803" i="24"/>
  <c r="I803" i="24"/>
  <c r="H803" i="24"/>
  <c r="G803" i="24"/>
  <c r="F803" i="24"/>
  <c r="E803" i="24"/>
  <c r="D803" i="24"/>
  <c r="C803" i="24"/>
  <c r="J788" i="24"/>
  <c r="I788" i="24"/>
  <c r="H788" i="24"/>
  <c r="G788" i="24"/>
  <c r="F788" i="24"/>
  <c r="E788" i="24"/>
  <c r="D788" i="24"/>
  <c r="C788" i="24"/>
  <c r="J748" i="24"/>
  <c r="I748" i="24"/>
  <c r="H748" i="24"/>
  <c r="G748" i="24"/>
  <c r="F748" i="24"/>
  <c r="E748" i="24"/>
  <c r="D748" i="24"/>
  <c r="C748" i="24"/>
  <c r="J732" i="24"/>
  <c r="I732" i="24"/>
  <c r="H732" i="24"/>
  <c r="G732" i="24"/>
  <c r="F732" i="24"/>
  <c r="E732" i="24"/>
  <c r="D732" i="24"/>
  <c r="C732" i="24"/>
  <c r="J724" i="24"/>
  <c r="I724" i="24"/>
  <c r="H724" i="24"/>
  <c r="G724" i="24"/>
  <c r="F724" i="24"/>
  <c r="E724" i="24"/>
  <c r="D724" i="24"/>
  <c r="C724" i="24"/>
  <c r="J714" i="24"/>
  <c r="I714" i="24"/>
  <c r="H714" i="24"/>
  <c r="G714" i="24"/>
  <c r="F714" i="24"/>
  <c r="E714" i="24"/>
  <c r="D714" i="24"/>
  <c r="C714" i="24"/>
  <c r="J701" i="24"/>
  <c r="I701" i="24"/>
  <c r="H701" i="24"/>
  <c r="G701" i="24"/>
  <c r="F701" i="24"/>
  <c r="E701" i="24"/>
  <c r="D701" i="24"/>
  <c r="C701" i="24"/>
  <c r="J689" i="24"/>
  <c r="I689" i="24"/>
  <c r="H689" i="24"/>
  <c r="G689" i="24"/>
  <c r="F689" i="24"/>
  <c r="E689" i="24"/>
  <c r="D689" i="24"/>
  <c r="C689" i="24"/>
  <c r="J666" i="24"/>
  <c r="I666" i="24"/>
  <c r="H666" i="24"/>
  <c r="G666" i="24"/>
  <c r="F666" i="24"/>
  <c r="E666" i="24"/>
  <c r="D666" i="24"/>
  <c r="C666" i="24"/>
  <c r="J652" i="24"/>
  <c r="I652" i="24"/>
  <c r="H652" i="24"/>
  <c r="G652" i="24"/>
  <c r="F652" i="24"/>
  <c r="E652" i="24"/>
  <c r="D652" i="24"/>
  <c r="C652" i="24"/>
  <c r="J643" i="24"/>
  <c r="I643" i="24"/>
  <c r="H643" i="24"/>
  <c r="G643" i="24"/>
  <c r="F643" i="24"/>
  <c r="E643" i="24"/>
  <c r="D643" i="24"/>
  <c r="C643" i="24"/>
  <c r="J619" i="24"/>
  <c r="I619" i="24"/>
  <c r="H619" i="24"/>
  <c r="G619" i="24"/>
  <c r="F619" i="24"/>
  <c r="E619" i="24"/>
  <c r="D619" i="24"/>
  <c r="C619" i="24"/>
  <c r="J611" i="24"/>
  <c r="I611" i="24"/>
  <c r="H611" i="24"/>
  <c r="G611" i="24"/>
  <c r="F611" i="24"/>
  <c r="E611" i="24"/>
  <c r="D611" i="24"/>
  <c r="C611" i="24"/>
  <c r="J595" i="24"/>
  <c r="I595" i="24"/>
  <c r="H595" i="24"/>
  <c r="G595" i="24"/>
  <c r="F595" i="24"/>
  <c r="E595" i="24"/>
  <c r="D595" i="24"/>
  <c r="C595" i="24"/>
  <c r="J569" i="24"/>
  <c r="I569" i="24"/>
  <c r="H569" i="24"/>
  <c r="G569" i="24"/>
  <c r="F569" i="24"/>
  <c r="E569" i="24"/>
  <c r="D569" i="24"/>
  <c r="C569" i="24"/>
  <c r="J529" i="24"/>
  <c r="I529" i="24"/>
  <c r="H529" i="24"/>
  <c r="G529" i="24"/>
  <c r="F529" i="24"/>
  <c r="E529" i="24"/>
  <c r="D529" i="24"/>
  <c r="C529" i="24"/>
  <c r="J514" i="24"/>
  <c r="I514" i="24"/>
  <c r="H514" i="24"/>
  <c r="G514" i="24"/>
  <c r="F514" i="24"/>
  <c r="E514" i="24"/>
  <c r="D514" i="24"/>
  <c r="C514" i="24"/>
  <c r="J471" i="24"/>
  <c r="I471" i="24"/>
  <c r="H471" i="24"/>
  <c r="G471" i="24"/>
  <c r="F471" i="24"/>
  <c r="E471" i="24"/>
  <c r="D471" i="24"/>
  <c r="C471" i="24"/>
  <c r="J463" i="24"/>
  <c r="I463" i="24"/>
  <c r="H463" i="24"/>
  <c r="G463" i="24"/>
  <c r="F463" i="24"/>
  <c r="E463" i="24"/>
  <c r="D463" i="24"/>
  <c r="C463" i="24"/>
  <c r="J437" i="24"/>
  <c r="I437" i="24"/>
  <c r="H437" i="24"/>
  <c r="G437" i="24"/>
  <c r="F437" i="24"/>
  <c r="E437" i="24"/>
  <c r="D437" i="24"/>
  <c r="C437" i="24"/>
  <c r="J428" i="24"/>
  <c r="I428" i="24"/>
  <c r="H428" i="24"/>
  <c r="G428" i="24"/>
  <c r="F428" i="24"/>
  <c r="E428" i="24"/>
  <c r="D428" i="24"/>
  <c r="C428" i="24"/>
  <c r="J418" i="24"/>
  <c r="I418" i="24"/>
  <c r="H418" i="24"/>
  <c r="G418" i="24"/>
  <c r="F418" i="24"/>
  <c r="E418" i="24"/>
  <c r="D418" i="24"/>
  <c r="C418" i="24"/>
  <c r="J396" i="24"/>
  <c r="I396" i="24"/>
  <c r="H396" i="24"/>
  <c r="G396" i="24"/>
  <c r="F396" i="24"/>
  <c r="E396" i="24"/>
  <c r="D396" i="24"/>
  <c r="C396" i="24"/>
  <c r="J389" i="24"/>
  <c r="I389" i="24"/>
  <c r="H389" i="24"/>
  <c r="G389" i="24"/>
  <c r="F389" i="24"/>
  <c r="E389" i="24"/>
  <c r="D389" i="24"/>
  <c r="C389" i="24"/>
  <c r="J382" i="24"/>
  <c r="I382" i="24"/>
  <c r="H382" i="24"/>
  <c r="G382" i="24"/>
  <c r="F382" i="24"/>
  <c r="E382" i="24"/>
  <c r="D382" i="24"/>
  <c r="C382" i="24"/>
  <c r="J373" i="24"/>
  <c r="I373" i="24"/>
  <c r="H373" i="24"/>
  <c r="G373" i="24"/>
  <c r="F373" i="24"/>
  <c r="E373" i="24"/>
  <c r="D373" i="24"/>
  <c r="C373" i="24"/>
  <c r="J362" i="24"/>
  <c r="I362" i="24"/>
  <c r="H362" i="24"/>
  <c r="G362" i="24"/>
  <c r="F362" i="24"/>
  <c r="E362" i="24"/>
  <c r="D362" i="24"/>
  <c r="C362" i="24"/>
  <c r="J350" i="24"/>
  <c r="I350" i="24"/>
  <c r="H350" i="24"/>
  <c r="G350" i="24"/>
  <c r="F350" i="24"/>
  <c r="E350" i="24"/>
  <c r="D350" i="24"/>
  <c r="C350" i="24"/>
  <c r="J329" i="24"/>
  <c r="I329" i="24"/>
  <c r="H329" i="24"/>
  <c r="G329" i="24"/>
  <c r="F329" i="24"/>
  <c r="E329" i="24"/>
  <c r="D329" i="24"/>
  <c r="C329" i="24"/>
  <c r="J320" i="24"/>
  <c r="I320" i="24"/>
  <c r="H320" i="24"/>
  <c r="G320" i="24"/>
  <c r="F320" i="24"/>
  <c r="E320" i="24"/>
  <c r="D320" i="24"/>
  <c r="C320" i="24"/>
  <c r="J313" i="24"/>
  <c r="I313" i="24"/>
  <c r="H313" i="24"/>
  <c r="G313" i="24"/>
  <c r="F313" i="24"/>
  <c r="E313" i="24"/>
  <c r="D313" i="24"/>
  <c r="C313" i="24"/>
  <c r="J287" i="24"/>
  <c r="I287" i="24"/>
  <c r="H287" i="24"/>
  <c r="G287" i="24"/>
  <c r="F287" i="24"/>
  <c r="E287" i="24"/>
  <c r="D287" i="24"/>
  <c r="C287" i="24"/>
  <c r="J279" i="24"/>
  <c r="I279" i="24"/>
  <c r="H279" i="24"/>
  <c r="G279" i="24"/>
  <c r="F279" i="24"/>
  <c r="E279" i="24"/>
  <c r="D279" i="24"/>
  <c r="C279" i="24"/>
  <c r="J265" i="24"/>
  <c r="I265" i="24"/>
  <c r="H265" i="24"/>
  <c r="G265" i="24"/>
  <c r="F265" i="24"/>
  <c r="E265" i="24"/>
  <c r="D265" i="24"/>
  <c r="C265" i="24"/>
  <c r="J235" i="24"/>
  <c r="I235" i="24"/>
  <c r="H235" i="24"/>
  <c r="G235" i="24"/>
  <c r="F235" i="24"/>
  <c r="E235" i="24"/>
  <c r="D235" i="24"/>
  <c r="C235" i="24"/>
  <c r="J212" i="24"/>
  <c r="I212" i="24"/>
  <c r="H212" i="24"/>
  <c r="G212" i="24"/>
  <c r="F212" i="24"/>
  <c r="E212" i="24"/>
  <c r="D212" i="24"/>
  <c r="C212" i="24"/>
  <c r="J202" i="24"/>
  <c r="I202" i="24"/>
  <c r="H202" i="24"/>
  <c r="G202" i="24"/>
  <c r="F202" i="24"/>
  <c r="E202" i="24"/>
  <c r="D202" i="24"/>
  <c r="C202" i="24"/>
  <c r="J170" i="24"/>
  <c r="I170" i="24"/>
  <c r="H170" i="24"/>
  <c r="G170" i="24"/>
  <c r="F170" i="24"/>
  <c r="E170" i="24"/>
  <c r="D170" i="24"/>
  <c r="C170" i="24"/>
  <c r="J159" i="24"/>
  <c r="I159" i="24"/>
  <c r="H159" i="24"/>
  <c r="G159" i="24"/>
  <c r="F159" i="24"/>
  <c r="E159" i="24"/>
  <c r="D159" i="24"/>
  <c r="C159" i="24"/>
  <c r="J140" i="24"/>
  <c r="I140" i="24"/>
  <c r="H140" i="24"/>
  <c r="G140" i="24"/>
  <c r="F140" i="24"/>
  <c r="E140" i="24"/>
  <c r="D140" i="24"/>
  <c r="C140" i="24"/>
  <c r="J124" i="24"/>
  <c r="I124" i="24"/>
  <c r="H124" i="24"/>
  <c r="G124" i="24"/>
  <c r="F124" i="24"/>
  <c r="E124" i="24"/>
  <c r="D124" i="24"/>
  <c r="C124" i="24"/>
  <c r="J117" i="24"/>
  <c r="I117" i="24"/>
  <c r="H117" i="24"/>
  <c r="G117" i="24"/>
  <c r="F117" i="24"/>
  <c r="E117" i="24"/>
  <c r="D117" i="24"/>
  <c r="C117" i="24"/>
  <c r="H110" i="24"/>
  <c r="G110" i="24"/>
  <c r="F110" i="24"/>
  <c r="E110" i="24"/>
  <c r="D110" i="24"/>
  <c r="C110" i="24"/>
  <c r="J108" i="24"/>
  <c r="J110" i="24" s="1"/>
  <c r="I108" i="24"/>
  <c r="I110" i="24" s="1"/>
  <c r="J95" i="24"/>
  <c r="I95" i="24"/>
  <c r="H95" i="24"/>
  <c r="G95" i="24"/>
  <c r="F95" i="24"/>
  <c r="E95" i="24"/>
  <c r="D95" i="24"/>
  <c r="C95" i="24"/>
  <c r="J88" i="24"/>
  <c r="I88" i="24"/>
  <c r="H88" i="24"/>
  <c r="G88" i="24"/>
  <c r="F88" i="24"/>
  <c r="E88" i="24"/>
  <c r="D88" i="24"/>
  <c r="C88" i="24"/>
  <c r="J62" i="24"/>
  <c r="I62" i="24"/>
  <c r="H62" i="24"/>
  <c r="G62" i="24"/>
  <c r="F62" i="24"/>
  <c r="E62" i="24"/>
  <c r="D62" i="24"/>
  <c r="C62" i="24"/>
  <c r="J43" i="24"/>
  <c r="I43" i="24"/>
  <c r="H43" i="24"/>
  <c r="G43" i="24"/>
  <c r="F43" i="24"/>
  <c r="E43" i="24"/>
  <c r="D43" i="24"/>
  <c r="C43" i="24"/>
  <c r="J9" i="24"/>
  <c r="I9" i="24"/>
  <c r="H9" i="24"/>
  <c r="G9" i="24"/>
  <c r="F9" i="24"/>
  <c r="E9" i="24"/>
  <c r="D9" i="24"/>
  <c r="C9" i="24"/>
  <c r="J156" i="23"/>
  <c r="I156" i="23"/>
  <c r="H156" i="23"/>
  <c r="G156" i="23"/>
  <c r="F156" i="23"/>
  <c r="E156" i="23"/>
  <c r="D156" i="23"/>
  <c r="C156" i="23"/>
  <c r="J141" i="23"/>
  <c r="I141" i="23"/>
  <c r="H141" i="23"/>
  <c r="G141" i="23"/>
  <c r="F141" i="23"/>
  <c r="E141" i="23"/>
  <c r="D141" i="23"/>
  <c r="C141" i="23"/>
  <c r="J131" i="23"/>
  <c r="I131" i="23"/>
  <c r="H131" i="23"/>
  <c r="G131" i="23"/>
  <c r="F131" i="23"/>
  <c r="E131" i="23"/>
  <c r="D131" i="23"/>
  <c r="C131" i="23"/>
  <c r="J118" i="23"/>
  <c r="I118" i="23"/>
  <c r="H118" i="23"/>
  <c r="G118" i="23"/>
  <c r="F118" i="23"/>
  <c r="E118" i="23"/>
  <c r="D118" i="23"/>
  <c r="C118" i="23"/>
  <c r="J108" i="23"/>
  <c r="I108" i="23"/>
  <c r="H108" i="23"/>
  <c r="G108" i="23"/>
  <c r="F108" i="23"/>
  <c r="E108" i="23"/>
  <c r="D108" i="23"/>
  <c r="C108" i="23"/>
  <c r="J53" i="23"/>
  <c r="I53" i="23"/>
  <c r="H53" i="23"/>
  <c r="G53" i="23"/>
  <c r="F53" i="23"/>
  <c r="E53" i="23"/>
  <c r="D53" i="23"/>
  <c r="C53" i="23"/>
  <c r="J35" i="23"/>
  <c r="I35" i="23"/>
  <c r="H35" i="23"/>
  <c r="G35" i="23"/>
  <c r="F35" i="23"/>
  <c r="E35" i="23"/>
  <c r="D35" i="23"/>
  <c r="C35" i="23"/>
  <c r="J427" i="21"/>
  <c r="I427" i="21"/>
  <c r="H427" i="21"/>
  <c r="G427" i="21"/>
  <c r="F427" i="21"/>
  <c r="E427" i="21"/>
  <c r="D427" i="21"/>
  <c r="C427" i="21"/>
  <c r="J393" i="21"/>
  <c r="I393" i="21"/>
  <c r="H393" i="21"/>
  <c r="G393" i="21"/>
  <c r="F393" i="21"/>
  <c r="E393" i="21"/>
  <c r="D393" i="21"/>
  <c r="C393" i="21"/>
  <c r="J386" i="21"/>
  <c r="I386" i="21"/>
  <c r="H386" i="21"/>
  <c r="G386" i="21"/>
  <c r="F386" i="21"/>
  <c r="E386" i="21"/>
  <c r="D386" i="21"/>
  <c r="C386" i="21"/>
  <c r="J361" i="21"/>
  <c r="I361" i="21"/>
  <c r="H361" i="21"/>
  <c r="G361" i="21"/>
  <c r="F361" i="21"/>
  <c r="E361" i="21"/>
  <c r="D361" i="21"/>
  <c r="C361" i="21"/>
  <c r="J324" i="21"/>
  <c r="I324" i="21"/>
  <c r="H324" i="21"/>
  <c r="G324" i="21"/>
  <c r="F324" i="21"/>
  <c r="E324" i="21"/>
  <c r="D324" i="21"/>
  <c r="C324" i="21"/>
  <c r="J297" i="21"/>
  <c r="I297" i="21"/>
  <c r="H297" i="21"/>
  <c r="G297" i="21"/>
  <c r="F297" i="21"/>
  <c r="E297" i="21"/>
  <c r="D297" i="21"/>
  <c r="C297" i="21"/>
  <c r="J280" i="21"/>
  <c r="I280" i="21"/>
  <c r="H280" i="21"/>
  <c r="G280" i="21"/>
  <c r="F280" i="21"/>
  <c r="E280" i="21"/>
  <c r="D280" i="21"/>
  <c r="C280" i="21"/>
  <c r="J264" i="21"/>
  <c r="I264" i="21"/>
  <c r="H264" i="21"/>
  <c r="G264" i="21"/>
  <c r="F264" i="21"/>
  <c r="E264" i="21"/>
  <c r="D264" i="21"/>
  <c r="C264" i="21"/>
  <c r="J257" i="21"/>
  <c r="I257" i="21"/>
  <c r="H257" i="21"/>
  <c r="G257" i="21"/>
  <c r="F257" i="21"/>
  <c r="E257" i="21"/>
  <c r="D257" i="21"/>
  <c r="C257" i="21"/>
  <c r="J250" i="21"/>
  <c r="I250" i="21"/>
  <c r="H250" i="21"/>
  <c r="G250" i="21"/>
  <c r="F250" i="21"/>
  <c r="E250" i="21"/>
  <c r="D250" i="21"/>
  <c r="C250" i="21"/>
  <c r="J236" i="21"/>
  <c r="I236" i="21"/>
  <c r="H236" i="21"/>
  <c r="G236" i="21"/>
  <c r="F236" i="21"/>
  <c r="E236" i="21"/>
  <c r="D236" i="21"/>
  <c r="C236" i="21"/>
  <c r="J229" i="21"/>
  <c r="I229" i="21"/>
  <c r="H229" i="21"/>
  <c r="G229" i="21"/>
  <c r="F229" i="21"/>
  <c r="E229" i="21"/>
  <c r="D229" i="21"/>
  <c r="C229" i="21"/>
  <c r="J210" i="21"/>
  <c r="I210" i="21"/>
  <c r="H210" i="21"/>
  <c r="G210" i="21"/>
  <c r="F210" i="21"/>
  <c r="E210" i="21"/>
  <c r="D210" i="21"/>
  <c r="C210" i="21"/>
  <c r="J181" i="21"/>
  <c r="I181" i="21"/>
  <c r="H181" i="21"/>
  <c r="G181" i="21"/>
  <c r="F181" i="21"/>
  <c r="E181" i="21"/>
  <c r="D181" i="21"/>
  <c r="C181" i="21"/>
  <c r="J173" i="21"/>
  <c r="I173" i="21"/>
  <c r="H173" i="21"/>
  <c r="G173" i="21"/>
  <c r="F173" i="21"/>
  <c r="E173" i="21"/>
  <c r="D173" i="21"/>
  <c r="C173" i="21"/>
  <c r="J138" i="21"/>
  <c r="I138" i="21"/>
  <c r="H138" i="21"/>
  <c r="G138" i="21"/>
  <c r="F138" i="21"/>
  <c r="E138" i="21"/>
  <c r="D138" i="21"/>
  <c r="C138" i="21"/>
  <c r="J123" i="21"/>
  <c r="I123" i="21"/>
  <c r="H123" i="21"/>
  <c r="G123" i="21"/>
  <c r="F123" i="21"/>
  <c r="E123" i="21"/>
  <c r="D123" i="21"/>
  <c r="C123" i="21"/>
  <c r="J116" i="21"/>
  <c r="I116" i="21"/>
  <c r="H116" i="21"/>
  <c r="G116" i="21"/>
  <c r="F116" i="21"/>
  <c r="E116" i="21"/>
  <c r="D116" i="21"/>
  <c r="C116" i="21"/>
  <c r="J95" i="21"/>
  <c r="I95" i="21"/>
  <c r="H95" i="21"/>
  <c r="G95" i="21"/>
  <c r="F95" i="21"/>
  <c r="E95" i="21"/>
  <c r="D95" i="21"/>
  <c r="C95" i="21"/>
  <c r="J73" i="21"/>
  <c r="I73" i="21"/>
  <c r="J1483" i="20"/>
  <c r="I1483" i="20"/>
  <c r="H1483" i="20"/>
  <c r="G1483" i="20"/>
  <c r="F1483" i="20"/>
  <c r="E1483" i="20"/>
  <c r="D1483" i="20"/>
  <c r="C1483" i="20"/>
  <c r="J1476" i="20"/>
  <c r="I1476" i="20"/>
  <c r="H1476" i="20"/>
  <c r="G1476" i="20"/>
  <c r="F1476" i="20"/>
  <c r="E1476" i="20"/>
  <c r="D1476" i="20"/>
  <c r="C1476" i="20"/>
  <c r="J1458" i="20"/>
  <c r="I1458" i="20"/>
  <c r="H1458" i="20"/>
  <c r="G1458" i="20"/>
  <c r="F1458" i="20"/>
  <c r="E1458" i="20"/>
  <c r="D1458" i="20"/>
  <c r="C1458" i="20"/>
  <c r="J1439" i="20"/>
  <c r="I1439" i="20"/>
  <c r="H1439" i="20"/>
  <c r="G1439" i="20"/>
  <c r="F1439" i="20"/>
  <c r="E1439" i="20"/>
  <c r="D1439" i="20"/>
  <c r="C1439" i="20"/>
  <c r="J1431" i="20"/>
  <c r="I1431" i="20"/>
  <c r="H1431" i="20"/>
  <c r="G1431" i="20"/>
  <c r="F1431" i="20"/>
  <c r="E1431" i="20"/>
  <c r="D1431" i="20"/>
  <c r="C1431" i="20"/>
  <c r="J1404" i="20"/>
  <c r="I1404" i="20"/>
  <c r="H1404" i="20"/>
  <c r="G1404" i="20"/>
  <c r="F1404" i="20"/>
  <c r="E1404" i="20"/>
  <c r="D1404" i="20"/>
  <c r="C1404" i="20"/>
  <c r="J1392" i="20"/>
  <c r="I1392" i="20"/>
  <c r="H1392" i="20"/>
  <c r="G1392" i="20"/>
  <c r="F1392" i="20"/>
  <c r="E1392" i="20"/>
  <c r="D1392" i="20"/>
  <c r="C1392" i="20"/>
  <c r="F1384" i="20"/>
  <c r="E1384" i="20"/>
  <c r="J1384" i="20"/>
  <c r="I1384" i="20"/>
  <c r="H1384" i="20"/>
  <c r="G1384" i="20"/>
  <c r="D1384" i="20"/>
  <c r="C1384" i="20"/>
  <c r="J1367" i="20"/>
  <c r="I1367" i="20"/>
  <c r="H1367" i="20"/>
  <c r="G1367" i="20"/>
  <c r="F1367" i="20"/>
  <c r="E1367" i="20"/>
  <c r="D1367" i="20"/>
  <c r="C1367" i="20"/>
  <c r="J1347" i="20"/>
  <c r="I1347" i="20"/>
  <c r="H1347" i="20"/>
  <c r="G1347" i="20"/>
  <c r="F1347" i="20"/>
  <c r="E1347" i="20"/>
  <c r="D1347" i="20"/>
  <c r="C1347" i="20"/>
  <c r="J1339" i="20"/>
  <c r="I1339" i="20"/>
  <c r="H1339" i="20"/>
  <c r="G1339" i="20"/>
  <c r="F1339" i="20"/>
  <c r="E1339" i="20"/>
  <c r="D1339" i="20"/>
  <c r="C1339" i="20"/>
  <c r="J1318" i="20"/>
  <c r="I1318" i="20"/>
  <c r="H1318" i="20"/>
  <c r="G1318" i="20"/>
  <c r="F1318" i="20"/>
  <c r="E1318" i="20"/>
  <c r="D1318" i="20"/>
  <c r="C1318" i="20"/>
  <c r="J1280" i="20"/>
  <c r="I1280" i="20"/>
  <c r="H1280" i="20"/>
  <c r="G1280" i="20"/>
  <c r="F1280" i="20"/>
  <c r="E1280" i="20"/>
  <c r="D1280" i="20"/>
  <c r="C1280" i="20"/>
  <c r="J1257" i="20"/>
  <c r="I1257" i="20"/>
  <c r="H1257" i="20"/>
  <c r="G1257" i="20"/>
  <c r="F1257" i="20"/>
  <c r="E1257" i="20"/>
  <c r="D1257" i="20"/>
  <c r="C1257" i="20"/>
  <c r="J1235" i="20"/>
  <c r="I1235" i="20"/>
  <c r="H1235" i="20"/>
  <c r="G1235" i="20"/>
  <c r="F1235" i="20"/>
  <c r="E1235" i="20"/>
  <c r="D1235" i="20"/>
  <c r="C1235" i="20"/>
  <c r="J1200" i="20"/>
  <c r="I1200" i="20"/>
  <c r="H1200" i="20"/>
  <c r="G1200" i="20"/>
  <c r="F1200" i="20"/>
  <c r="E1200" i="20"/>
  <c r="D1200" i="20"/>
  <c r="C1200" i="20"/>
  <c r="J1191" i="20"/>
  <c r="I1191" i="20"/>
  <c r="H1191" i="20"/>
  <c r="G1191" i="20"/>
  <c r="F1191" i="20"/>
  <c r="E1191" i="20"/>
  <c r="D1191" i="20"/>
  <c r="C1191" i="20"/>
  <c r="J1179" i="20"/>
  <c r="I1179" i="20"/>
  <c r="H1179" i="20"/>
  <c r="G1179" i="20"/>
  <c r="F1179" i="20"/>
  <c r="E1179" i="20"/>
  <c r="D1179" i="20"/>
  <c r="C1179" i="20"/>
  <c r="J1165" i="20"/>
  <c r="I1165" i="20"/>
  <c r="H1165" i="20"/>
  <c r="G1165" i="20"/>
  <c r="F1165" i="20"/>
  <c r="E1165" i="20"/>
  <c r="D1165" i="20"/>
  <c r="C1165" i="20"/>
  <c r="J1149" i="20"/>
  <c r="I1149" i="20"/>
  <c r="H1149" i="20"/>
  <c r="G1149" i="20"/>
  <c r="F1149" i="20"/>
  <c r="E1149" i="20"/>
  <c r="D1149" i="20"/>
  <c r="C1149" i="20"/>
  <c r="J1139" i="20"/>
  <c r="I1139" i="20"/>
  <c r="H1139" i="20"/>
  <c r="G1139" i="20"/>
  <c r="F1139" i="20"/>
  <c r="E1139" i="20"/>
  <c r="D1139" i="20"/>
  <c r="C1139" i="20"/>
  <c r="J1132" i="20"/>
  <c r="I1132" i="20"/>
  <c r="H1132" i="20"/>
  <c r="G1132" i="20"/>
  <c r="F1132" i="20"/>
  <c r="E1132" i="20"/>
  <c r="D1132" i="20"/>
  <c r="C1132" i="20"/>
  <c r="J1093" i="20"/>
  <c r="I1093" i="20"/>
  <c r="H1093" i="20"/>
  <c r="G1093" i="20"/>
  <c r="F1093" i="20"/>
  <c r="E1093" i="20"/>
  <c r="D1093" i="20"/>
  <c r="C1093" i="20"/>
  <c r="J1084" i="20"/>
  <c r="I1084" i="20"/>
  <c r="H1084" i="20"/>
  <c r="G1084" i="20"/>
  <c r="F1084" i="20"/>
  <c r="E1084" i="20"/>
  <c r="D1084" i="20"/>
  <c r="C1084" i="20"/>
  <c r="J1077" i="20"/>
  <c r="I1077" i="20"/>
  <c r="H1077" i="20"/>
  <c r="G1077" i="20"/>
  <c r="F1077" i="20"/>
  <c r="E1077" i="20"/>
  <c r="D1077" i="20"/>
  <c r="C1077" i="20"/>
  <c r="J1068" i="20"/>
  <c r="I1068" i="20"/>
  <c r="H1068" i="20"/>
  <c r="G1068" i="20"/>
  <c r="F1068" i="20"/>
  <c r="E1068" i="20"/>
  <c r="D1068" i="20"/>
  <c r="C1068" i="20"/>
  <c r="J1055" i="20"/>
  <c r="I1055" i="20"/>
  <c r="H1055" i="20"/>
  <c r="G1055" i="20"/>
  <c r="F1055" i="20"/>
  <c r="E1055" i="20"/>
  <c r="D1055" i="20"/>
  <c r="C1055" i="20"/>
  <c r="J1019" i="20"/>
  <c r="I1019" i="20"/>
  <c r="H1019" i="20"/>
  <c r="G1019" i="20"/>
  <c r="F1019" i="20"/>
  <c r="E1019" i="20"/>
  <c r="D1019" i="20"/>
  <c r="C1019" i="20"/>
  <c r="J1010" i="20"/>
  <c r="I1010" i="20"/>
  <c r="H1010" i="20"/>
  <c r="G1010" i="20"/>
  <c r="F1010" i="20"/>
  <c r="E1010" i="20"/>
  <c r="D1010" i="20"/>
  <c r="C1010" i="20"/>
  <c r="J1001" i="20"/>
  <c r="I1001" i="20"/>
  <c r="H1001" i="20"/>
  <c r="G1001" i="20"/>
  <c r="F1001" i="20"/>
  <c r="E1001" i="20"/>
  <c r="D1001" i="20"/>
  <c r="C1001" i="20"/>
  <c r="J968" i="20"/>
  <c r="I968" i="20"/>
  <c r="H968" i="20"/>
  <c r="G968" i="20"/>
  <c r="F968" i="20"/>
  <c r="E968" i="20"/>
  <c r="D968" i="20"/>
  <c r="C968" i="20"/>
  <c r="J961" i="20"/>
  <c r="I961" i="20"/>
  <c r="H961" i="20"/>
  <c r="G961" i="20"/>
  <c r="F961" i="20"/>
  <c r="E961" i="20"/>
  <c r="D961" i="20"/>
  <c r="C961" i="20"/>
  <c r="J952" i="20"/>
  <c r="I952" i="20"/>
  <c r="H952" i="20"/>
  <c r="G952" i="20"/>
  <c r="F952" i="20"/>
  <c r="E952" i="20"/>
  <c r="D952" i="20"/>
  <c r="C952" i="20"/>
  <c r="J932" i="20"/>
  <c r="I932" i="20"/>
  <c r="H932" i="20"/>
  <c r="G932" i="20"/>
  <c r="F932" i="20"/>
  <c r="E932" i="20"/>
  <c r="D932" i="20"/>
  <c r="C932" i="20"/>
  <c r="J925" i="20"/>
  <c r="I925" i="20"/>
  <c r="H925" i="20"/>
  <c r="G925" i="20"/>
  <c r="F925" i="20"/>
  <c r="E925" i="20"/>
  <c r="D925" i="20"/>
  <c r="C925" i="20"/>
  <c r="J908" i="20"/>
  <c r="I908" i="20"/>
  <c r="H908" i="20"/>
  <c r="G908" i="20"/>
  <c r="F908" i="20"/>
  <c r="E908" i="20"/>
  <c r="D908" i="20"/>
  <c r="C908" i="20"/>
  <c r="J883" i="20"/>
  <c r="I883" i="20"/>
  <c r="H883" i="20"/>
  <c r="G883" i="20"/>
  <c r="F883" i="20"/>
  <c r="E883" i="20"/>
  <c r="D883" i="20"/>
  <c r="C883" i="20"/>
  <c r="J872" i="20"/>
  <c r="I872" i="20"/>
  <c r="H872" i="20"/>
  <c r="G872" i="20"/>
  <c r="F872" i="20"/>
  <c r="E872" i="20"/>
  <c r="D872" i="20"/>
  <c r="C872" i="20"/>
  <c r="J865" i="20"/>
  <c r="I865" i="20"/>
  <c r="H865" i="20"/>
  <c r="G865" i="20"/>
  <c r="F865" i="20"/>
  <c r="E865" i="20"/>
  <c r="D865" i="20"/>
  <c r="C865" i="20"/>
  <c r="J855" i="20"/>
  <c r="I855" i="20"/>
  <c r="H855" i="20"/>
  <c r="G855" i="20"/>
  <c r="F855" i="20"/>
  <c r="E855" i="20"/>
  <c r="D855" i="20"/>
  <c r="C855" i="20"/>
  <c r="J831" i="20"/>
  <c r="I831" i="20"/>
  <c r="H831" i="20"/>
  <c r="G831" i="20"/>
  <c r="F831" i="20"/>
  <c r="E831" i="20"/>
  <c r="D831" i="20"/>
  <c r="C831" i="20"/>
  <c r="J782" i="20"/>
  <c r="I782" i="20"/>
  <c r="H782" i="20"/>
  <c r="G782" i="20"/>
  <c r="F782" i="20"/>
  <c r="E782" i="20"/>
  <c r="D782" i="20"/>
  <c r="C782" i="20"/>
  <c r="J769" i="20"/>
  <c r="I769" i="20"/>
  <c r="H769" i="20"/>
  <c r="G769" i="20"/>
  <c r="F769" i="20"/>
  <c r="E769" i="20"/>
  <c r="D769" i="20"/>
  <c r="C769" i="20"/>
  <c r="J762" i="20"/>
  <c r="I762" i="20"/>
  <c r="H762" i="20"/>
  <c r="G762" i="20"/>
  <c r="F762" i="20"/>
  <c r="E762" i="20"/>
  <c r="D762" i="20"/>
  <c r="C762" i="20"/>
  <c r="J753" i="20"/>
  <c r="I753" i="20"/>
  <c r="H753" i="20"/>
  <c r="G753" i="20"/>
  <c r="F753" i="20"/>
  <c r="E753" i="20"/>
  <c r="D753" i="20"/>
  <c r="C753" i="20"/>
  <c r="J746" i="20"/>
  <c r="I746" i="20"/>
  <c r="H746" i="20"/>
  <c r="G746" i="20"/>
  <c r="F746" i="20"/>
  <c r="E746" i="20"/>
  <c r="D746" i="20"/>
  <c r="C746" i="20"/>
  <c r="J719" i="20"/>
  <c r="I719" i="20"/>
  <c r="H719" i="20"/>
  <c r="G719" i="20"/>
  <c r="F719" i="20"/>
  <c r="E719" i="20"/>
  <c r="D719" i="20"/>
  <c r="C719" i="20"/>
  <c r="J702" i="20"/>
  <c r="I702" i="20"/>
  <c r="H702" i="20"/>
  <c r="G702" i="20"/>
  <c r="F702" i="20"/>
  <c r="E702" i="20"/>
  <c r="D702" i="20"/>
  <c r="C702" i="20"/>
  <c r="J688" i="20"/>
  <c r="I688" i="20"/>
  <c r="H688" i="20"/>
  <c r="G688" i="20"/>
  <c r="F688" i="20"/>
  <c r="E688" i="20"/>
  <c r="D688" i="20"/>
  <c r="C688" i="20"/>
  <c r="J681" i="20"/>
  <c r="H681" i="20"/>
  <c r="G681" i="20"/>
  <c r="F681" i="20"/>
  <c r="E681" i="20"/>
  <c r="D681" i="20"/>
  <c r="C681" i="20"/>
  <c r="I669" i="20"/>
  <c r="I681" i="20" s="1"/>
  <c r="J660" i="20"/>
  <c r="I660" i="20"/>
  <c r="H660" i="20"/>
  <c r="G660" i="20"/>
  <c r="F660" i="20"/>
  <c r="E660" i="20"/>
  <c r="D660" i="20"/>
  <c r="C660" i="20"/>
  <c r="J653" i="20"/>
  <c r="I653" i="20"/>
  <c r="H653" i="20"/>
  <c r="G653" i="20"/>
  <c r="F653" i="20"/>
  <c r="E653" i="20"/>
  <c r="D653" i="20"/>
  <c r="C653" i="20"/>
  <c r="J645" i="20"/>
  <c r="I645" i="20"/>
  <c r="H645" i="20"/>
  <c r="G645" i="20"/>
  <c r="F645" i="20"/>
  <c r="E645" i="20"/>
  <c r="D645" i="20"/>
  <c r="C645" i="20"/>
  <c r="J627" i="20"/>
  <c r="I627" i="20"/>
  <c r="H627" i="20"/>
  <c r="G627" i="20"/>
  <c r="F627" i="20"/>
  <c r="E627" i="20"/>
  <c r="D627" i="20"/>
  <c r="C627" i="20"/>
  <c r="J603" i="20"/>
  <c r="I603" i="20"/>
  <c r="H603" i="20"/>
  <c r="G603" i="20"/>
  <c r="F603" i="20"/>
  <c r="E603" i="20"/>
  <c r="D603" i="20"/>
  <c r="C603" i="20"/>
  <c r="J595" i="20"/>
  <c r="I595" i="20"/>
  <c r="H595" i="20"/>
  <c r="G595" i="20"/>
  <c r="F595" i="20"/>
  <c r="E595" i="20"/>
  <c r="D595" i="20"/>
  <c r="C595" i="20"/>
  <c r="J586" i="20"/>
  <c r="I586" i="20"/>
  <c r="H586" i="20"/>
  <c r="G586" i="20"/>
  <c r="F586" i="20"/>
  <c r="E586" i="20"/>
  <c r="D586" i="20"/>
  <c r="C586" i="20"/>
  <c r="J563" i="20"/>
  <c r="I563" i="20"/>
  <c r="H563" i="20"/>
  <c r="G563" i="20"/>
  <c r="F563" i="20"/>
  <c r="E563" i="20"/>
  <c r="D563" i="20"/>
  <c r="C563" i="20"/>
  <c r="J544" i="20"/>
  <c r="I544" i="20"/>
  <c r="H544" i="20"/>
  <c r="G544" i="20"/>
  <c r="F544" i="20"/>
  <c r="E544" i="20"/>
  <c r="D544" i="20"/>
  <c r="C544" i="20"/>
  <c r="J512" i="20"/>
  <c r="I512" i="20"/>
  <c r="H512" i="20"/>
  <c r="G512" i="20"/>
  <c r="F512" i="20"/>
  <c r="E512" i="20"/>
  <c r="D512" i="20"/>
  <c r="C512" i="20"/>
  <c r="J478" i="20"/>
  <c r="I478" i="20"/>
  <c r="H478" i="20"/>
  <c r="G478" i="20"/>
  <c r="F478" i="20"/>
  <c r="E478" i="20"/>
  <c r="D478" i="20"/>
  <c r="C478" i="20"/>
  <c r="J454" i="20"/>
  <c r="I454" i="20"/>
  <c r="H454" i="20"/>
  <c r="G454" i="20"/>
  <c r="F454" i="20"/>
  <c r="E454" i="20"/>
  <c r="D454" i="20"/>
  <c r="C454" i="20"/>
  <c r="J416" i="20"/>
  <c r="I416" i="20"/>
  <c r="H416" i="20"/>
  <c r="G416" i="20"/>
  <c r="F416" i="20"/>
  <c r="E416" i="20"/>
  <c r="D416" i="20"/>
  <c r="C416" i="20"/>
  <c r="J397" i="20"/>
  <c r="I397" i="20"/>
  <c r="H397" i="20"/>
  <c r="G397" i="20"/>
  <c r="F397" i="20"/>
  <c r="E397" i="20"/>
  <c r="D397" i="20"/>
  <c r="C397" i="20"/>
  <c r="J389" i="20"/>
  <c r="I389" i="20"/>
  <c r="H389" i="20"/>
  <c r="G389" i="20"/>
  <c r="F389" i="20"/>
  <c r="E389" i="20"/>
  <c r="D389" i="20"/>
  <c r="C389" i="20"/>
  <c r="J365" i="20"/>
  <c r="I365" i="20"/>
  <c r="H365" i="20"/>
  <c r="G365" i="20"/>
  <c r="F365" i="20"/>
  <c r="E365" i="20"/>
  <c r="D365" i="20"/>
  <c r="C365" i="20"/>
  <c r="J332" i="20"/>
  <c r="I332" i="20"/>
  <c r="H332" i="20"/>
  <c r="G332" i="20"/>
  <c r="F332" i="20"/>
  <c r="E332" i="20"/>
  <c r="D332" i="20"/>
  <c r="C332" i="20"/>
  <c r="J325" i="20"/>
  <c r="I325" i="20"/>
  <c r="H325" i="20"/>
  <c r="G325" i="20"/>
  <c r="F325" i="20"/>
  <c r="E325" i="20"/>
  <c r="D325" i="20"/>
  <c r="C325" i="20"/>
  <c r="J310" i="20"/>
  <c r="I310" i="20"/>
  <c r="H310" i="20"/>
  <c r="G310" i="20"/>
  <c r="F310" i="20"/>
  <c r="E310" i="20"/>
  <c r="D310" i="20"/>
  <c r="C310" i="20"/>
  <c r="J290" i="20"/>
  <c r="I290" i="20"/>
  <c r="H290" i="20"/>
  <c r="G290" i="20"/>
  <c r="F290" i="20"/>
  <c r="E290" i="20"/>
  <c r="D290" i="20"/>
  <c r="C290" i="20"/>
  <c r="J281" i="20"/>
  <c r="I281" i="20"/>
  <c r="H281" i="20"/>
  <c r="G281" i="20"/>
  <c r="F281" i="20"/>
  <c r="E281" i="20"/>
  <c r="D281" i="20"/>
  <c r="C281" i="20"/>
  <c r="J250" i="20"/>
  <c r="I250" i="20"/>
  <c r="H250" i="20"/>
  <c r="G250" i="20"/>
  <c r="F250" i="20"/>
  <c r="E250" i="20"/>
  <c r="D250" i="20"/>
  <c r="C250" i="20"/>
  <c r="J232" i="20"/>
  <c r="I232" i="20"/>
  <c r="H232" i="20"/>
  <c r="G232" i="20"/>
  <c r="F232" i="20"/>
  <c r="E232" i="20"/>
  <c r="D232" i="20"/>
  <c r="C232" i="20"/>
  <c r="J201" i="20"/>
  <c r="I201" i="20"/>
  <c r="H201" i="20"/>
  <c r="G201" i="20"/>
  <c r="F201" i="20"/>
  <c r="E201" i="20"/>
  <c r="D201" i="20"/>
  <c r="C201" i="20"/>
  <c r="J191" i="20"/>
  <c r="I191" i="20"/>
  <c r="H191" i="20"/>
  <c r="G191" i="20"/>
  <c r="F191" i="20"/>
  <c r="E191" i="20"/>
  <c r="D191" i="20"/>
  <c r="C191" i="20"/>
  <c r="J162" i="20"/>
  <c r="I162" i="20"/>
  <c r="H162" i="20"/>
  <c r="G162" i="20"/>
  <c r="F162" i="20"/>
  <c r="E162" i="20"/>
  <c r="D162" i="20"/>
  <c r="C162" i="20"/>
  <c r="J142" i="20"/>
  <c r="I142" i="20"/>
  <c r="H142" i="20"/>
  <c r="G142" i="20"/>
  <c r="F142" i="20"/>
  <c r="E142" i="20"/>
  <c r="D142" i="20"/>
  <c r="C142" i="20"/>
  <c r="J120" i="20"/>
  <c r="I120" i="20"/>
  <c r="H120" i="20"/>
  <c r="G120" i="20"/>
  <c r="F120" i="20"/>
  <c r="E120" i="20"/>
  <c r="D120" i="20"/>
  <c r="C120" i="20"/>
  <c r="J113" i="20"/>
  <c r="I113" i="20"/>
  <c r="H113" i="20"/>
  <c r="G113" i="20"/>
  <c r="F113" i="20"/>
  <c r="E113" i="20"/>
  <c r="D113" i="20"/>
  <c r="C113" i="20"/>
  <c r="J101" i="20"/>
  <c r="I101" i="20"/>
  <c r="H101" i="20"/>
  <c r="G101" i="20"/>
  <c r="F101" i="20"/>
  <c r="E101" i="20"/>
  <c r="D101" i="20"/>
  <c r="C101" i="20"/>
  <c r="J93" i="20"/>
  <c r="I93" i="20"/>
  <c r="H93" i="20"/>
  <c r="G93" i="20"/>
  <c r="F93" i="20"/>
  <c r="E93" i="20"/>
  <c r="D93" i="20"/>
  <c r="C93" i="20"/>
  <c r="J82" i="20"/>
  <c r="I82" i="20"/>
  <c r="H82" i="20"/>
  <c r="G82" i="20"/>
  <c r="F82" i="20"/>
  <c r="E82" i="20"/>
  <c r="D82" i="20"/>
  <c r="C82" i="20"/>
  <c r="J75" i="20"/>
  <c r="I75" i="20"/>
  <c r="H75" i="20"/>
  <c r="G75" i="20"/>
  <c r="F75" i="20"/>
  <c r="E75" i="20"/>
  <c r="D75" i="20"/>
  <c r="C75" i="20"/>
  <c r="J68" i="20"/>
  <c r="I68" i="20"/>
  <c r="H68" i="20"/>
  <c r="G68" i="20"/>
  <c r="F68" i="20"/>
  <c r="E68" i="20"/>
  <c r="D68" i="20"/>
  <c r="C68" i="20"/>
  <c r="J60" i="20"/>
  <c r="I60" i="20"/>
  <c r="H60" i="20"/>
  <c r="G60" i="20"/>
  <c r="F60" i="20"/>
  <c r="E60" i="20"/>
  <c r="D60" i="20"/>
  <c r="C60" i="20"/>
  <c r="J42" i="20"/>
  <c r="I42" i="20"/>
  <c r="H42" i="20"/>
  <c r="G42" i="20"/>
  <c r="F42" i="20"/>
  <c r="E42" i="20"/>
  <c r="D42" i="20"/>
  <c r="C42" i="20"/>
  <c r="J11" i="20"/>
  <c r="I11" i="20"/>
  <c r="H11" i="20"/>
  <c r="G11" i="20"/>
  <c r="F11" i="20"/>
  <c r="E11" i="20"/>
  <c r="D11" i="20"/>
  <c r="C11" i="20"/>
  <c r="J847" i="19"/>
  <c r="I847" i="19"/>
  <c r="H847" i="19"/>
  <c r="G847" i="19"/>
  <c r="F847" i="19"/>
  <c r="E847" i="19"/>
  <c r="D847" i="19"/>
  <c r="C847" i="19"/>
  <c r="J840" i="19"/>
  <c r="I840" i="19"/>
  <c r="H840" i="19"/>
  <c r="G840" i="19"/>
  <c r="F840" i="19"/>
  <c r="E840" i="19"/>
  <c r="D840" i="19"/>
  <c r="C840" i="19"/>
  <c r="J817" i="19"/>
  <c r="I817" i="19"/>
  <c r="H817" i="19"/>
  <c r="G817" i="19"/>
  <c r="F817" i="19"/>
  <c r="E817" i="19"/>
  <c r="D817" i="19"/>
  <c r="C817" i="19"/>
  <c r="J808" i="19"/>
  <c r="I808" i="19"/>
  <c r="H808" i="19"/>
  <c r="G808" i="19"/>
  <c r="F808" i="19"/>
  <c r="E808" i="19"/>
  <c r="D808" i="19"/>
  <c r="C808" i="19"/>
  <c r="J791" i="19"/>
  <c r="I791" i="19"/>
  <c r="H791" i="19"/>
  <c r="G791" i="19"/>
  <c r="F791" i="19"/>
  <c r="E791" i="19"/>
  <c r="D791" i="19"/>
  <c r="C791" i="19"/>
  <c r="J780" i="19"/>
  <c r="I780" i="19"/>
  <c r="H780" i="19"/>
  <c r="G780" i="19"/>
  <c r="F780" i="19"/>
  <c r="E780" i="19"/>
  <c r="D780" i="19"/>
  <c r="C780" i="19"/>
  <c r="J772" i="19"/>
  <c r="I772" i="19"/>
  <c r="H772" i="19"/>
  <c r="G772" i="19"/>
  <c r="F772" i="19"/>
  <c r="E772" i="19"/>
  <c r="D772" i="19"/>
  <c r="C772" i="19"/>
  <c r="J755" i="19"/>
  <c r="I755" i="19"/>
  <c r="H755" i="19"/>
  <c r="G755" i="19"/>
  <c r="F755" i="19"/>
  <c r="E755" i="19"/>
  <c r="D755" i="19"/>
  <c r="C755" i="19"/>
  <c r="J737" i="19"/>
  <c r="I737" i="19"/>
  <c r="H737" i="19"/>
  <c r="G737" i="19"/>
  <c r="F737" i="19"/>
  <c r="E737" i="19"/>
  <c r="D737" i="19"/>
  <c r="C737" i="19"/>
  <c r="J730" i="19"/>
  <c r="I730" i="19"/>
  <c r="H730" i="19"/>
  <c r="G730" i="19"/>
  <c r="F730" i="19"/>
  <c r="E730" i="19"/>
  <c r="D730" i="19"/>
  <c r="C730" i="19"/>
  <c r="J716" i="19"/>
  <c r="I716" i="19"/>
  <c r="H716" i="19"/>
  <c r="G716" i="19"/>
  <c r="F716" i="19"/>
  <c r="E716" i="19"/>
  <c r="D716" i="19"/>
  <c r="C716" i="19"/>
  <c r="J709" i="19"/>
  <c r="I709" i="19"/>
  <c r="H709" i="19"/>
  <c r="G709" i="19"/>
  <c r="F709" i="19"/>
  <c r="E709" i="19"/>
  <c r="D709" i="19"/>
  <c r="C709" i="19"/>
  <c r="J692" i="19"/>
  <c r="I692" i="19"/>
  <c r="H692" i="19"/>
  <c r="G692" i="19"/>
  <c r="F692" i="19"/>
  <c r="E692" i="19"/>
  <c r="D692" i="19"/>
  <c r="C692" i="19"/>
  <c r="J670" i="19"/>
  <c r="I670" i="19"/>
  <c r="H670" i="19"/>
  <c r="G670" i="19"/>
  <c r="F670" i="19"/>
  <c r="E670" i="19"/>
  <c r="D670" i="19"/>
  <c r="C670" i="19"/>
  <c r="J643" i="19"/>
  <c r="I643" i="19"/>
  <c r="H643" i="19"/>
  <c r="G643" i="19"/>
  <c r="F643" i="19"/>
  <c r="E643" i="19"/>
  <c r="D643" i="19"/>
  <c r="C643" i="19"/>
  <c r="J616" i="19"/>
  <c r="I616" i="19"/>
  <c r="H616" i="19"/>
  <c r="G616" i="19"/>
  <c r="F616" i="19"/>
  <c r="E616" i="19"/>
  <c r="D616" i="19"/>
  <c r="C616" i="19"/>
  <c r="J604" i="19"/>
  <c r="I604" i="19"/>
  <c r="H604" i="19"/>
  <c r="G604" i="19"/>
  <c r="F604" i="19"/>
  <c r="E604" i="19"/>
  <c r="D604" i="19"/>
  <c r="C604" i="19"/>
  <c r="J575" i="19"/>
  <c r="I575" i="19"/>
  <c r="H575" i="19"/>
  <c r="G575" i="19"/>
  <c r="F575" i="19"/>
  <c r="E575" i="19"/>
  <c r="D575" i="19"/>
  <c r="C575" i="19"/>
  <c r="J568" i="19"/>
  <c r="I568" i="19"/>
  <c r="H568" i="19"/>
  <c r="G568" i="19"/>
  <c r="F568" i="19"/>
  <c r="E568" i="19"/>
  <c r="D568" i="19"/>
  <c r="C568" i="19"/>
  <c r="J527" i="19"/>
  <c r="I527" i="19"/>
  <c r="H527" i="19"/>
  <c r="G527" i="19"/>
  <c r="F527" i="19"/>
  <c r="E527" i="19"/>
  <c r="D527" i="19"/>
  <c r="C527" i="19"/>
  <c r="J517" i="19"/>
  <c r="I517" i="19"/>
  <c r="H517" i="19"/>
  <c r="G517" i="19"/>
  <c r="F517" i="19"/>
  <c r="E517" i="19"/>
  <c r="D517" i="19"/>
  <c r="C517" i="19"/>
  <c r="J496" i="19"/>
  <c r="I496" i="19"/>
  <c r="H496" i="19"/>
  <c r="G496" i="19"/>
  <c r="F496" i="19"/>
  <c r="E496" i="19"/>
  <c r="D496" i="19"/>
  <c r="C496" i="19"/>
  <c r="J479" i="19"/>
  <c r="I479" i="19"/>
  <c r="H479" i="19"/>
  <c r="G479" i="19"/>
  <c r="F479" i="19"/>
  <c r="E479" i="19"/>
  <c r="D479" i="19"/>
  <c r="C479" i="19"/>
  <c r="J456" i="19"/>
  <c r="I456" i="19"/>
  <c r="H456" i="19"/>
  <c r="G456" i="19"/>
  <c r="F456" i="19"/>
  <c r="E456" i="19"/>
  <c r="D456" i="19"/>
  <c r="C456" i="19"/>
  <c r="J448" i="19"/>
  <c r="I448" i="19"/>
  <c r="H448" i="19"/>
  <c r="G448" i="19"/>
  <c r="F448" i="19"/>
  <c r="E448" i="19"/>
  <c r="D448" i="19"/>
  <c r="C448" i="19"/>
  <c r="J441" i="19"/>
  <c r="I441" i="19"/>
  <c r="H441" i="19"/>
  <c r="G441" i="19"/>
  <c r="F441" i="19"/>
  <c r="E441" i="19"/>
  <c r="D441" i="19"/>
  <c r="C441" i="19"/>
  <c r="J433" i="19"/>
  <c r="I433" i="19"/>
  <c r="H433" i="19"/>
  <c r="G433" i="19"/>
  <c r="F433" i="19"/>
  <c r="E433" i="19"/>
  <c r="D433" i="19"/>
  <c r="C433" i="19"/>
  <c r="J424" i="19"/>
  <c r="I424" i="19"/>
  <c r="H424" i="19"/>
  <c r="G424" i="19"/>
  <c r="F424" i="19"/>
  <c r="E424" i="19"/>
  <c r="D424" i="19"/>
  <c r="C424" i="19"/>
  <c r="J410" i="19"/>
  <c r="I410" i="19"/>
  <c r="H410" i="19"/>
  <c r="G410" i="19"/>
  <c r="F410" i="19"/>
  <c r="E410" i="19"/>
  <c r="D410" i="19"/>
  <c r="C410" i="19"/>
  <c r="J393" i="19"/>
  <c r="I393" i="19"/>
  <c r="H393" i="19"/>
  <c r="G393" i="19"/>
  <c r="F393" i="19"/>
  <c r="E393" i="19"/>
  <c r="D393" i="19"/>
  <c r="C393" i="19"/>
  <c r="J382" i="19"/>
  <c r="I382" i="19"/>
  <c r="H382" i="19"/>
  <c r="G382" i="19"/>
  <c r="F382" i="19"/>
  <c r="E382" i="19"/>
  <c r="D382" i="19"/>
  <c r="C382" i="19"/>
  <c r="J375" i="19"/>
  <c r="I375" i="19"/>
  <c r="H375" i="19"/>
  <c r="G375" i="19"/>
  <c r="F375" i="19"/>
  <c r="E375" i="19"/>
  <c r="D375" i="19"/>
  <c r="C375" i="19"/>
  <c r="J356" i="19"/>
  <c r="I356" i="19"/>
  <c r="H356" i="19"/>
  <c r="G356" i="19"/>
  <c r="F356" i="19"/>
  <c r="E356" i="19"/>
  <c r="D356" i="19"/>
  <c r="C356" i="19"/>
  <c r="J330" i="19"/>
  <c r="I330" i="19"/>
  <c r="H330" i="19"/>
  <c r="G330" i="19"/>
  <c r="F330" i="19"/>
  <c r="E330" i="19"/>
  <c r="D330" i="19"/>
  <c r="C330" i="19"/>
  <c r="J320" i="19"/>
  <c r="I320" i="19"/>
  <c r="H320" i="19"/>
  <c r="G320" i="19"/>
  <c r="F320" i="19"/>
  <c r="E320" i="19"/>
  <c r="D320" i="19"/>
  <c r="C320" i="19"/>
  <c r="J311" i="19"/>
  <c r="I311" i="19"/>
  <c r="H311" i="19"/>
  <c r="G311" i="19"/>
  <c r="F311" i="19"/>
  <c r="E311" i="19"/>
  <c r="D311" i="19"/>
  <c r="C311" i="19"/>
  <c r="J301" i="19"/>
  <c r="I301" i="19"/>
  <c r="H301" i="19"/>
  <c r="G301" i="19"/>
  <c r="F301" i="19"/>
  <c r="E301" i="19"/>
  <c r="D301" i="19"/>
  <c r="C301" i="19"/>
  <c r="J293" i="19"/>
  <c r="I293" i="19"/>
  <c r="H293" i="19"/>
  <c r="G293" i="19"/>
  <c r="F293" i="19"/>
  <c r="E293" i="19"/>
  <c r="D293" i="19"/>
  <c r="C293" i="19"/>
  <c r="J284" i="19"/>
  <c r="I284" i="19"/>
  <c r="H284" i="19"/>
  <c r="G284" i="19"/>
  <c r="F284" i="19"/>
  <c r="E284" i="19"/>
  <c r="D284" i="19"/>
  <c r="C284" i="19"/>
  <c r="J237" i="19"/>
  <c r="I237" i="19"/>
  <c r="H237" i="19"/>
  <c r="G237" i="19"/>
  <c r="F237" i="19"/>
  <c r="E237" i="19"/>
  <c r="D237" i="19"/>
  <c r="C237" i="19"/>
  <c r="J226" i="19"/>
  <c r="I226" i="19"/>
  <c r="H226" i="19"/>
  <c r="G226" i="19"/>
  <c r="F226" i="19"/>
  <c r="E226" i="19"/>
  <c r="D226" i="19"/>
  <c r="C226" i="19"/>
  <c r="J215" i="19"/>
  <c r="I215" i="19"/>
  <c r="H215" i="19"/>
  <c r="G215" i="19"/>
  <c r="F215" i="19"/>
  <c r="E215" i="19"/>
  <c r="D215" i="19"/>
  <c r="C215" i="19"/>
  <c r="J201" i="19"/>
  <c r="I201" i="19"/>
  <c r="H201" i="19"/>
  <c r="G201" i="19"/>
  <c r="F201" i="19"/>
  <c r="E201" i="19"/>
  <c r="D201" i="19"/>
  <c r="C201" i="19"/>
  <c r="J190" i="19"/>
  <c r="I190" i="19"/>
  <c r="H190" i="19"/>
  <c r="G190" i="19"/>
  <c r="F190" i="19"/>
  <c r="E190" i="19"/>
  <c r="D190" i="19"/>
  <c r="C190" i="19"/>
  <c r="J179" i="19"/>
  <c r="I179" i="19"/>
  <c r="H179" i="19"/>
  <c r="G179" i="19"/>
  <c r="F179" i="19"/>
  <c r="E179" i="19"/>
  <c r="D179" i="19"/>
  <c r="C179" i="19"/>
  <c r="J163" i="19"/>
  <c r="I163" i="19"/>
  <c r="H163" i="19"/>
  <c r="G163" i="19"/>
  <c r="F163" i="19"/>
  <c r="E163" i="19"/>
  <c r="D163" i="19"/>
  <c r="C163" i="19"/>
  <c r="J147" i="19"/>
  <c r="I147" i="19"/>
  <c r="H147" i="19"/>
  <c r="G147" i="19"/>
  <c r="F147" i="19"/>
  <c r="E147" i="19"/>
  <c r="D147" i="19"/>
  <c r="C147" i="19"/>
  <c r="J140" i="19"/>
  <c r="I140" i="19"/>
  <c r="H140" i="19"/>
  <c r="G140" i="19"/>
  <c r="F140" i="19"/>
  <c r="E140" i="19"/>
  <c r="D140" i="19"/>
  <c r="C140" i="19"/>
  <c r="J132" i="19"/>
  <c r="I132" i="19"/>
  <c r="H132" i="19"/>
  <c r="G132" i="19"/>
  <c r="F132" i="19"/>
  <c r="E132" i="19"/>
  <c r="D132" i="19"/>
  <c r="C132" i="19"/>
  <c r="J121" i="19"/>
  <c r="I121" i="19"/>
  <c r="H121" i="19"/>
  <c r="G121" i="19"/>
  <c r="F121" i="19"/>
  <c r="E121" i="19"/>
  <c r="D121" i="19"/>
  <c r="C121" i="19"/>
  <c r="J103" i="19"/>
  <c r="I103" i="19"/>
  <c r="H103" i="19"/>
  <c r="G103" i="19"/>
  <c r="F103" i="19"/>
  <c r="E103" i="19"/>
  <c r="D103" i="19"/>
  <c r="C103" i="19"/>
  <c r="J95" i="19"/>
  <c r="I95" i="19"/>
  <c r="H95" i="19"/>
  <c r="G95" i="19"/>
  <c r="F95" i="19"/>
  <c r="E95" i="19"/>
  <c r="D95" i="19"/>
  <c r="C95" i="19"/>
  <c r="J88" i="19"/>
  <c r="I88" i="19"/>
  <c r="H88" i="19"/>
  <c r="G88" i="19"/>
  <c r="F88" i="19"/>
  <c r="E88" i="19"/>
  <c r="D88" i="19"/>
  <c r="C88" i="19"/>
  <c r="J70" i="19"/>
  <c r="I70" i="19"/>
  <c r="H70" i="19"/>
  <c r="G70" i="19"/>
  <c r="F70" i="19"/>
  <c r="E70" i="19"/>
  <c r="D70" i="19"/>
  <c r="C70" i="19"/>
  <c r="J56" i="19"/>
  <c r="I56" i="19"/>
  <c r="H56" i="19"/>
  <c r="G56" i="19"/>
  <c r="F56" i="19"/>
  <c r="E56" i="19"/>
  <c r="D56" i="19"/>
  <c r="C56" i="19"/>
  <c r="J45" i="19"/>
  <c r="I45" i="19"/>
  <c r="H45" i="19"/>
  <c r="G45" i="19"/>
  <c r="F45" i="19"/>
  <c r="E45" i="19"/>
  <c r="D45" i="19"/>
  <c r="C45" i="19"/>
  <c r="J38" i="19"/>
  <c r="I38" i="19"/>
  <c r="H38" i="19"/>
  <c r="G38" i="19"/>
  <c r="F38" i="19"/>
  <c r="E38" i="19"/>
  <c r="D38" i="19"/>
  <c r="C38" i="19"/>
  <c r="J16" i="19"/>
  <c r="I16" i="19"/>
  <c r="H16" i="19"/>
  <c r="G16" i="19"/>
  <c r="F16" i="19"/>
  <c r="E16" i="19"/>
  <c r="D16" i="19"/>
  <c r="C16" i="19"/>
  <c r="J7" i="19"/>
  <c r="I7" i="19"/>
  <c r="H7" i="19"/>
  <c r="G7" i="19"/>
  <c r="F7" i="19"/>
  <c r="E7" i="19"/>
  <c r="D7" i="19"/>
  <c r="C7" i="19"/>
  <c r="J30" i="18"/>
  <c r="I30" i="18"/>
  <c r="H30" i="18"/>
  <c r="G30" i="18"/>
  <c r="F30" i="18"/>
  <c r="E30" i="18"/>
  <c r="D30" i="18"/>
  <c r="C30" i="18"/>
  <c r="J20" i="18"/>
  <c r="I20" i="18"/>
  <c r="H20" i="18"/>
  <c r="G20" i="18"/>
  <c r="F20" i="18"/>
  <c r="E20" i="18"/>
  <c r="D20" i="18"/>
  <c r="C20" i="18"/>
  <c r="J431" i="17"/>
  <c r="I431" i="17"/>
  <c r="H431" i="17"/>
  <c r="G431" i="17"/>
  <c r="F431" i="17"/>
  <c r="E431" i="17"/>
  <c r="D431" i="17"/>
  <c r="C431" i="17"/>
  <c r="J412" i="17"/>
  <c r="I412" i="17"/>
  <c r="H412" i="17"/>
  <c r="G412" i="17"/>
  <c r="F412" i="17"/>
  <c r="E412" i="17"/>
  <c r="D412" i="17"/>
  <c r="C412" i="17"/>
  <c r="J405" i="17"/>
  <c r="I405" i="17"/>
  <c r="H405" i="17"/>
  <c r="G405" i="17"/>
  <c r="F405" i="17"/>
  <c r="E405" i="17"/>
  <c r="D405" i="17"/>
  <c r="C405" i="17"/>
  <c r="J388" i="17"/>
  <c r="I388" i="17"/>
  <c r="H388" i="17"/>
  <c r="G388" i="17"/>
  <c r="F388" i="17"/>
  <c r="E388" i="17"/>
  <c r="D388" i="17"/>
  <c r="C388" i="17"/>
  <c r="J381" i="17"/>
  <c r="I381" i="17"/>
  <c r="H381" i="17"/>
  <c r="G381" i="17"/>
  <c r="F381" i="17"/>
  <c r="E381" i="17"/>
  <c r="D381" i="17"/>
  <c r="C381" i="17"/>
  <c r="J365" i="17"/>
  <c r="I365" i="17"/>
  <c r="H365" i="17"/>
  <c r="G365" i="17"/>
  <c r="F365" i="17"/>
  <c r="E365" i="17"/>
  <c r="D365" i="17"/>
  <c r="C365" i="17"/>
  <c r="J349" i="17"/>
  <c r="I349" i="17"/>
  <c r="H349" i="17"/>
  <c r="G349" i="17"/>
  <c r="F349" i="17"/>
  <c r="E349" i="17"/>
  <c r="D349" i="17"/>
  <c r="C349" i="17"/>
  <c r="J342" i="17"/>
  <c r="I342" i="17"/>
  <c r="H342" i="17"/>
  <c r="G342" i="17"/>
  <c r="F342" i="17"/>
  <c r="E342" i="17"/>
  <c r="D342" i="17"/>
  <c r="C342" i="17"/>
  <c r="J324" i="17"/>
  <c r="I324" i="17"/>
  <c r="H324" i="17"/>
  <c r="G324" i="17"/>
  <c r="F324" i="17"/>
  <c r="E324" i="17"/>
  <c r="D324" i="17"/>
  <c r="C324" i="17"/>
  <c r="J317" i="17"/>
  <c r="I317" i="17"/>
  <c r="H317" i="17"/>
  <c r="G317" i="17"/>
  <c r="F317" i="17"/>
  <c r="E317" i="17"/>
  <c r="D317" i="17"/>
  <c r="C317" i="17"/>
  <c r="J267" i="17"/>
  <c r="I267" i="17"/>
  <c r="H267" i="17"/>
  <c r="G267" i="17"/>
  <c r="F267" i="17"/>
  <c r="E267" i="17"/>
  <c r="D267" i="17"/>
  <c r="C267" i="17"/>
  <c r="J238" i="17"/>
  <c r="I238" i="17"/>
  <c r="H238" i="17"/>
  <c r="G238" i="17"/>
  <c r="F238" i="17"/>
  <c r="E238" i="17"/>
  <c r="D238" i="17"/>
  <c r="C238" i="17"/>
  <c r="J224" i="17"/>
  <c r="I224" i="17"/>
  <c r="H224" i="17"/>
  <c r="G224" i="17"/>
  <c r="F224" i="17"/>
  <c r="E224" i="17"/>
  <c r="D224" i="17"/>
  <c r="C224" i="17"/>
  <c r="J215" i="17"/>
  <c r="I215" i="17"/>
  <c r="H215" i="17"/>
  <c r="G215" i="17"/>
  <c r="F215" i="17"/>
  <c r="E215" i="17"/>
  <c r="D215" i="17"/>
  <c r="C215" i="17"/>
  <c r="J204" i="17"/>
  <c r="I204" i="17"/>
  <c r="H204" i="17"/>
  <c r="G204" i="17"/>
  <c r="F204" i="17"/>
  <c r="E204" i="17"/>
  <c r="D204" i="17"/>
  <c r="C204" i="17"/>
  <c r="J186" i="17"/>
  <c r="I186" i="17"/>
  <c r="H186" i="17"/>
  <c r="G186" i="17"/>
  <c r="F186" i="17"/>
  <c r="E186" i="17"/>
  <c r="D186" i="17"/>
  <c r="C186" i="17"/>
  <c r="J176" i="17"/>
  <c r="I176" i="17"/>
  <c r="H176" i="17"/>
  <c r="G176" i="17"/>
  <c r="F176" i="17"/>
  <c r="E176" i="17"/>
  <c r="D176" i="17"/>
  <c r="C176" i="17"/>
  <c r="J166" i="17"/>
  <c r="I166" i="17"/>
  <c r="H166" i="17"/>
  <c r="G166" i="17"/>
  <c r="F166" i="17"/>
  <c r="E166" i="17"/>
  <c r="D166" i="17"/>
  <c r="C166" i="17"/>
  <c r="J151" i="17"/>
  <c r="I151" i="17"/>
  <c r="H151" i="17"/>
  <c r="G151" i="17"/>
  <c r="F151" i="17"/>
  <c r="E151" i="17"/>
  <c r="D151" i="17"/>
  <c r="C151" i="17"/>
  <c r="J143" i="17"/>
  <c r="I143" i="17"/>
  <c r="H143" i="17"/>
  <c r="G143" i="17"/>
  <c r="F143" i="17"/>
  <c r="E143" i="17"/>
  <c r="D143" i="17"/>
  <c r="C143" i="17"/>
  <c r="J111" i="17"/>
  <c r="I111" i="17"/>
  <c r="H111" i="17"/>
  <c r="G111" i="17"/>
  <c r="F111" i="17"/>
  <c r="E111" i="17"/>
  <c r="D111" i="17"/>
  <c r="C111" i="17"/>
  <c r="J80" i="17"/>
  <c r="I80" i="17"/>
  <c r="H80" i="17"/>
  <c r="G80" i="17"/>
  <c r="F80" i="17"/>
  <c r="E80" i="17"/>
  <c r="D80" i="17"/>
  <c r="C80" i="17"/>
  <c r="J73" i="17"/>
  <c r="I73" i="17"/>
  <c r="H73" i="17"/>
  <c r="G73" i="17"/>
  <c r="F73" i="17"/>
  <c r="E73" i="17"/>
  <c r="D73" i="17"/>
  <c r="C73" i="17"/>
  <c r="J63" i="17"/>
  <c r="I63" i="17"/>
  <c r="H63" i="17"/>
  <c r="G63" i="17"/>
  <c r="F63" i="17"/>
  <c r="E63" i="17"/>
  <c r="D63" i="17"/>
  <c r="C63" i="17"/>
  <c r="J55" i="17"/>
  <c r="I55" i="17"/>
  <c r="H55" i="17"/>
  <c r="G55" i="17"/>
  <c r="F55" i="17"/>
  <c r="E55" i="17"/>
  <c r="D55" i="17"/>
  <c r="C55" i="17"/>
  <c r="J38" i="17"/>
  <c r="I38" i="17"/>
  <c r="H38" i="17"/>
  <c r="G38" i="17"/>
  <c r="F38" i="17"/>
  <c r="E38" i="17"/>
  <c r="D38" i="17"/>
  <c r="C38" i="17"/>
  <c r="J22" i="17"/>
  <c r="I22" i="17"/>
  <c r="H22" i="17"/>
  <c r="G22" i="17"/>
  <c r="F22" i="17"/>
  <c r="E22" i="17"/>
  <c r="D22" i="17"/>
  <c r="C22" i="17"/>
  <c r="J123" i="16"/>
  <c r="I123" i="16"/>
  <c r="H123" i="16"/>
  <c r="G123" i="16"/>
  <c r="F123" i="16"/>
  <c r="E123" i="16"/>
  <c r="D123" i="16"/>
  <c r="C123" i="16"/>
  <c r="J106" i="16"/>
  <c r="I106" i="16"/>
  <c r="H106" i="16"/>
  <c r="G106" i="16"/>
  <c r="F106" i="16"/>
  <c r="E106" i="16"/>
  <c r="D106" i="16"/>
  <c r="C106" i="16"/>
  <c r="J86" i="16"/>
  <c r="I86" i="16"/>
  <c r="H86" i="16"/>
  <c r="G86" i="16"/>
  <c r="F86" i="16"/>
  <c r="E86" i="16"/>
  <c r="D86" i="16"/>
  <c r="C86" i="16"/>
  <c r="J74" i="16"/>
  <c r="I74" i="16"/>
  <c r="H74" i="16"/>
  <c r="G74" i="16"/>
  <c r="F74" i="16"/>
  <c r="E74" i="16"/>
  <c r="D74" i="16"/>
  <c r="C74" i="16"/>
  <c r="J65" i="16"/>
  <c r="I65" i="16"/>
  <c r="H65" i="16"/>
  <c r="G65" i="16"/>
  <c r="F65" i="16"/>
  <c r="E65" i="16"/>
  <c r="D65" i="16"/>
  <c r="C65" i="16"/>
  <c r="J49" i="16"/>
  <c r="I49" i="16"/>
  <c r="H49" i="16"/>
  <c r="G49" i="16"/>
  <c r="F49" i="16"/>
  <c r="E49" i="16"/>
  <c r="D49" i="16"/>
  <c r="C49" i="16"/>
  <c r="J40" i="16"/>
  <c r="I40" i="16"/>
  <c r="H40" i="16"/>
  <c r="G40" i="16"/>
  <c r="F40" i="16"/>
  <c r="E40" i="16"/>
  <c r="D40" i="16"/>
  <c r="C40" i="16"/>
  <c r="J28" i="16"/>
  <c r="I28" i="16"/>
  <c r="H28" i="16"/>
  <c r="G28" i="16"/>
  <c r="F28" i="16"/>
  <c r="E28" i="16"/>
  <c r="D28" i="16"/>
  <c r="C28" i="16"/>
  <c r="J8" i="16"/>
  <c r="I8" i="16"/>
  <c r="H8" i="16"/>
  <c r="G8" i="16"/>
  <c r="F8" i="16"/>
  <c r="E8" i="16"/>
  <c r="D8" i="16"/>
  <c r="C8" i="16"/>
  <c r="J218" i="15"/>
  <c r="I218" i="15"/>
  <c r="H218" i="15"/>
  <c r="G218" i="15"/>
  <c r="F218" i="15"/>
  <c r="E218" i="15"/>
  <c r="D218" i="15"/>
  <c r="C218" i="15"/>
  <c r="J202" i="15"/>
  <c r="I202" i="15"/>
  <c r="H202" i="15"/>
  <c r="G202" i="15"/>
  <c r="F202" i="15"/>
  <c r="E202" i="15"/>
  <c r="D202" i="15"/>
  <c r="C202" i="15"/>
  <c r="J178" i="15"/>
  <c r="I178" i="15"/>
  <c r="H178" i="15"/>
  <c r="G178" i="15"/>
  <c r="F178" i="15"/>
  <c r="E178" i="15"/>
  <c r="D178" i="15"/>
  <c r="C178" i="15"/>
  <c r="J169" i="15"/>
  <c r="I169" i="15"/>
  <c r="H169" i="15"/>
  <c r="G169" i="15"/>
  <c r="F169" i="15"/>
  <c r="E169" i="15"/>
  <c r="D169" i="15"/>
  <c r="C169" i="15"/>
  <c r="J148" i="15"/>
  <c r="I148" i="15"/>
  <c r="H148" i="15"/>
  <c r="G148" i="15"/>
  <c r="F148" i="15"/>
  <c r="E148" i="15"/>
  <c r="D148" i="15"/>
  <c r="C148" i="15"/>
  <c r="J139" i="15"/>
  <c r="I139" i="15"/>
  <c r="H139" i="15"/>
  <c r="G139" i="15"/>
  <c r="F139" i="15"/>
  <c r="E139" i="15"/>
  <c r="D139" i="15"/>
  <c r="C139" i="15"/>
  <c r="J119" i="15"/>
  <c r="I119" i="15"/>
  <c r="H119" i="15"/>
  <c r="G119" i="15"/>
  <c r="F119" i="15"/>
  <c r="E119" i="15"/>
  <c r="D119" i="15"/>
  <c r="C119" i="15"/>
  <c r="J109" i="15"/>
  <c r="I109" i="15"/>
  <c r="H109" i="15"/>
  <c r="G109" i="15"/>
  <c r="F109" i="15"/>
  <c r="E109" i="15"/>
  <c r="D109" i="15"/>
  <c r="C109" i="15"/>
  <c r="J75" i="15"/>
  <c r="I75" i="15"/>
  <c r="H75" i="15"/>
  <c r="G75" i="15"/>
  <c r="F75" i="15"/>
  <c r="E75" i="15"/>
  <c r="D75" i="15"/>
  <c r="C75" i="15"/>
  <c r="J66" i="15"/>
  <c r="I66" i="15"/>
  <c r="H66" i="15"/>
  <c r="G66" i="15"/>
  <c r="F66" i="15"/>
  <c r="E66" i="15"/>
  <c r="D66" i="15"/>
  <c r="C66" i="15"/>
  <c r="J48" i="15"/>
  <c r="I48" i="15"/>
  <c r="H48" i="15"/>
  <c r="G48" i="15"/>
  <c r="F48" i="15"/>
  <c r="E48" i="15"/>
  <c r="D48" i="15"/>
  <c r="C48" i="15"/>
  <c r="H30" i="15"/>
  <c r="G30" i="15"/>
  <c r="F30" i="15"/>
  <c r="E30" i="15"/>
  <c r="D30" i="15"/>
  <c r="C30" i="15"/>
  <c r="J8" i="15"/>
  <c r="J30" i="15" s="1"/>
  <c r="I8" i="15"/>
  <c r="I30" i="15" s="1"/>
  <c r="J1144" i="14"/>
  <c r="I1144" i="14"/>
  <c r="H1144" i="14"/>
  <c r="G1144" i="14"/>
  <c r="F1144" i="14"/>
  <c r="E1144" i="14"/>
  <c r="D1144" i="14"/>
  <c r="C1144" i="14"/>
  <c r="J1126" i="14"/>
  <c r="I1126" i="14"/>
  <c r="H1126" i="14"/>
  <c r="G1126" i="14"/>
  <c r="F1126" i="14"/>
  <c r="E1126" i="14"/>
  <c r="D1126" i="14"/>
  <c r="C1126" i="14"/>
  <c r="J1106" i="14"/>
  <c r="I1106" i="14"/>
  <c r="H1106" i="14"/>
  <c r="G1106" i="14"/>
  <c r="F1106" i="14"/>
  <c r="E1106" i="14"/>
  <c r="D1106" i="14"/>
  <c r="C1106" i="14"/>
  <c r="J1086" i="14"/>
  <c r="I1086" i="14"/>
  <c r="H1086" i="14"/>
  <c r="G1086" i="14"/>
  <c r="F1086" i="14"/>
  <c r="E1086" i="14"/>
  <c r="D1086" i="14"/>
  <c r="C1086" i="14"/>
  <c r="J1077" i="14"/>
  <c r="I1077" i="14"/>
  <c r="H1077" i="14"/>
  <c r="G1077" i="14"/>
  <c r="F1077" i="14"/>
  <c r="E1077" i="14"/>
  <c r="D1077" i="14"/>
  <c r="C1077" i="14"/>
  <c r="J1056" i="14"/>
  <c r="I1056" i="14"/>
  <c r="H1056" i="14"/>
  <c r="G1056" i="14"/>
  <c r="F1056" i="14"/>
  <c r="E1056" i="14"/>
  <c r="D1056" i="14"/>
  <c r="C1056" i="14"/>
  <c r="J1032" i="14"/>
  <c r="I1032" i="14"/>
  <c r="H1032" i="14"/>
  <c r="G1032" i="14"/>
  <c r="F1032" i="14"/>
  <c r="E1032" i="14"/>
  <c r="D1032" i="14"/>
  <c r="C1032" i="14"/>
  <c r="J1025" i="14"/>
  <c r="I1025" i="14"/>
  <c r="H1025" i="14"/>
  <c r="G1025" i="14"/>
  <c r="F1025" i="14"/>
  <c r="E1025" i="14"/>
  <c r="D1025" i="14"/>
  <c r="C1025" i="14"/>
  <c r="J996" i="14"/>
  <c r="I996" i="14"/>
  <c r="H996" i="14"/>
  <c r="G996" i="14"/>
  <c r="F996" i="14"/>
  <c r="E996" i="14"/>
  <c r="D996" i="14"/>
  <c r="C996" i="14"/>
  <c r="J985" i="14"/>
  <c r="I985" i="14"/>
  <c r="H985" i="14"/>
  <c r="G985" i="14"/>
  <c r="F985" i="14"/>
  <c r="E985" i="14"/>
  <c r="D985" i="14"/>
  <c r="C985" i="14"/>
  <c r="J960" i="14"/>
  <c r="I960" i="14"/>
  <c r="H960" i="14"/>
  <c r="G960" i="14"/>
  <c r="F960" i="14"/>
  <c r="E960" i="14"/>
  <c r="D960" i="14"/>
  <c r="C960" i="14"/>
  <c r="J953" i="14"/>
  <c r="I953" i="14"/>
  <c r="H953" i="14"/>
  <c r="G953" i="14"/>
  <c r="F953" i="14"/>
  <c r="E953" i="14"/>
  <c r="D953" i="14"/>
  <c r="C953" i="14"/>
  <c r="J945" i="14"/>
  <c r="I945" i="14"/>
  <c r="H945" i="14"/>
  <c r="G945" i="14"/>
  <c r="F945" i="14"/>
  <c r="E945" i="14"/>
  <c r="D945" i="14"/>
  <c r="C945" i="14"/>
  <c r="J935" i="14"/>
  <c r="I935" i="14"/>
  <c r="H935" i="14"/>
  <c r="G935" i="14"/>
  <c r="F935" i="14"/>
  <c r="E935" i="14"/>
  <c r="D935" i="14"/>
  <c r="C935" i="14"/>
  <c r="J914" i="14"/>
  <c r="I914" i="14"/>
  <c r="H914" i="14"/>
  <c r="G914" i="14"/>
  <c r="F914" i="14"/>
  <c r="E914" i="14"/>
  <c r="D914" i="14"/>
  <c r="C914" i="14"/>
  <c r="J906" i="14"/>
  <c r="I906" i="14"/>
  <c r="H906" i="14"/>
  <c r="G906" i="14"/>
  <c r="F906" i="14"/>
  <c r="E906" i="14"/>
  <c r="D906" i="14"/>
  <c r="C906" i="14"/>
  <c r="J898" i="14"/>
  <c r="I898" i="14"/>
  <c r="H898" i="14"/>
  <c r="G898" i="14"/>
  <c r="F898" i="14"/>
  <c r="E898" i="14"/>
  <c r="D898" i="14"/>
  <c r="C898" i="14"/>
  <c r="J855" i="14"/>
  <c r="I855" i="14"/>
  <c r="H855" i="14"/>
  <c r="G855" i="14"/>
  <c r="F855" i="14"/>
  <c r="E855" i="14"/>
  <c r="D855" i="14"/>
  <c r="C855" i="14"/>
  <c r="J848" i="14"/>
  <c r="I848" i="14"/>
  <c r="H848" i="14"/>
  <c r="G848" i="14"/>
  <c r="F848" i="14"/>
  <c r="E848" i="14"/>
  <c r="D848" i="14"/>
  <c r="C848" i="14"/>
  <c r="J838" i="14"/>
  <c r="I838" i="14"/>
  <c r="H838" i="14"/>
  <c r="G838" i="14"/>
  <c r="F838" i="14"/>
  <c r="E838" i="14"/>
  <c r="D838" i="14"/>
  <c r="C838" i="14"/>
  <c r="J811" i="14"/>
  <c r="I811" i="14"/>
  <c r="H811" i="14"/>
  <c r="G811" i="14"/>
  <c r="F811" i="14"/>
  <c r="E811" i="14"/>
  <c r="D811" i="14"/>
  <c r="C811" i="14"/>
  <c r="J796" i="14"/>
  <c r="I796" i="14"/>
  <c r="H796" i="14"/>
  <c r="G796" i="14"/>
  <c r="F796" i="14"/>
  <c r="E796" i="14"/>
  <c r="D796" i="14"/>
  <c r="C796" i="14"/>
  <c r="J783" i="14"/>
  <c r="I783" i="14"/>
  <c r="H783" i="14"/>
  <c r="G783" i="14"/>
  <c r="F783" i="14"/>
  <c r="E783" i="14"/>
  <c r="D783" i="14"/>
  <c r="C783" i="14"/>
  <c r="J768" i="14"/>
  <c r="I768" i="14"/>
  <c r="H768" i="14"/>
  <c r="G768" i="14"/>
  <c r="F768" i="14"/>
  <c r="E768" i="14"/>
  <c r="D768" i="14"/>
  <c r="C768" i="14"/>
  <c r="J754" i="14"/>
  <c r="I754" i="14"/>
  <c r="H754" i="14"/>
  <c r="G754" i="14"/>
  <c r="F754" i="14"/>
  <c r="E754" i="14"/>
  <c r="D754" i="14"/>
  <c r="C754" i="14"/>
  <c r="J746" i="14"/>
  <c r="I746" i="14"/>
  <c r="H746" i="14"/>
  <c r="G746" i="14"/>
  <c r="F746" i="14"/>
  <c r="E746" i="14"/>
  <c r="D746" i="14"/>
  <c r="C746" i="14"/>
  <c r="J715" i="14"/>
  <c r="I715" i="14"/>
  <c r="H715" i="14"/>
  <c r="G715" i="14"/>
  <c r="F715" i="14"/>
  <c r="E715" i="14"/>
  <c r="D715" i="14"/>
  <c r="C715" i="14"/>
  <c r="J704" i="14"/>
  <c r="I704" i="14"/>
  <c r="H704" i="14"/>
  <c r="G704" i="14"/>
  <c r="F704" i="14"/>
  <c r="E704" i="14"/>
  <c r="D704" i="14"/>
  <c r="C704" i="14"/>
  <c r="J687" i="14"/>
  <c r="I687" i="14"/>
  <c r="H687" i="14"/>
  <c r="G687" i="14"/>
  <c r="F687" i="14"/>
  <c r="E687" i="14"/>
  <c r="D687" i="14"/>
  <c r="C687" i="14"/>
  <c r="J645" i="14"/>
  <c r="I645" i="14"/>
  <c r="H645" i="14"/>
  <c r="G645" i="14"/>
  <c r="F645" i="14"/>
  <c r="E645" i="14"/>
  <c r="D645" i="14"/>
  <c r="C645" i="14"/>
  <c r="J634" i="14"/>
  <c r="I634" i="14"/>
  <c r="H634" i="14"/>
  <c r="G634" i="14"/>
  <c r="F634" i="14"/>
  <c r="E634" i="14"/>
  <c r="D634" i="14"/>
  <c r="C634" i="14"/>
  <c r="J627" i="14"/>
  <c r="I627" i="14"/>
  <c r="H627" i="14"/>
  <c r="G627" i="14"/>
  <c r="F627" i="14"/>
  <c r="E627" i="14"/>
  <c r="D627" i="14"/>
  <c r="C627" i="14"/>
  <c r="J618" i="14"/>
  <c r="I618" i="14"/>
  <c r="H618" i="14"/>
  <c r="G618" i="14"/>
  <c r="F618" i="14"/>
  <c r="E618" i="14"/>
  <c r="D618" i="14"/>
  <c r="C618" i="14"/>
  <c r="J607" i="14"/>
  <c r="I607" i="14"/>
  <c r="H607" i="14"/>
  <c r="G607" i="14"/>
  <c r="F607" i="14"/>
  <c r="E607" i="14"/>
  <c r="D607" i="14"/>
  <c r="C607" i="14"/>
  <c r="J594" i="14"/>
  <c r="I594" i="14"/>
  <c r="H594" i="14"/>
  <c r="G594" i="14"/>
  <c r="F594" i="14"/>
  <c r="E594" i="14"/>
  <c r="D594" i="14"/>
  <c r="C594" i="14"/>
  <c r="J585" i="14"/>
  <c r="I585" i="14"/>
  <c r="H585" i="14"/>
  <c r="G585" i="14"/>
  <c r="F585" i="14"/>
  <c r="E585" i="14"/>
  <c r="D585" i="14"/>
  <c r="C585" i="14"/>
  <c r="J555" i="14"/>
  <c r="I555" i="14"/>
  <c r="H555" i="14"/>
  <c r="G555" i="14"/>
  <c r="F555" i="14"/>
  <c r="E555" i="14"/>
  <c r="D555" i="14"/>
  <c r="C555" i="14"/>
  <c r="J546" i="14"/>
  <c r="I546" i="14"/>
  <c r="H546" i="14"/>
  <c r="G546" i="14"/>
  <c r="F546" i="14"/>
  <c r="E546" i="14"/>
  <c r="D546" i="14"/>
  <c r="C546" i="14"/>
  <c r="J505" i="14"/>
  <c r="I505" i="14"/>
  <c r="H505" i="14"/>
  <c r="G505" i="14"/>
  <c r="F505" i="14"/>
  <c r="E505" i="14"/>
  <c r="D505" i="14"/>
  <c r="C505" i="14"/>
  <c r="J496" i="14"/>
  <c r="I496" i="14"/>
  <c r="H496" i="14"/>
  <c r="G496" i="14"/>
  <c r="F496" i="14"/>
  <c r="E496" i="14"/>
  <c r="D496" i="14"/>
  <c r="C496" i="14"/>
  <c r="J488" i="14"/>
  <c r="I488" i="14"/>
  <c r="H488" i="14"/>
  <c r="G488" i="14"/>
  <c r="F488" i="14"/>
  <c r="E488" i="14"/>
  <c r="D488" i="14"/>
  <c r="C488" i="14"/>
  <c r="J481" i="14"/>
  <c r="I481" i="14"/>
  <c r="H481" i="14"/>
  <c r="G481" i="14"/>
  <c r="F481" i="14"/>
  <c r="E481" i="14"/>
  <c r="D481" i="14"/>
  <c r="C481" i="14"/>
  <c r="H462" i="14"/>
  <c r="G462" i="14"/>
  <c r="F462" i="14"/>
  <c r="E462" i="14"/>
  <c r="D462" i="14"/>
  <c r="C462" i="14"/>
  <c r="J432" i="14"/>
  <c r="J462" i="14" s="1"/>
  <c r="I432" i="14"/>
  <c r="I462" i="14" s="1"/>
  <c r="J403" i="14"/>
  <c r="I403" i="14"/>
  <c r="H403" i="14"/>
  <c r="G403" i="14"/>
  <c r="F403" i="14"/>
  <c r="E403" i="14"/>
  <c r="D403" i="14"/>
  <c r="C403" i="14"/>
  <c r="J395" i="14"/>
  <c r="I395" i="14"/>
  <c r="H395" i="14"/>
  <c r="G395" i="14"/>
  <c r="F395" i="14"/>
  <c r="E395" i="14"/>
  <c r="D395" i="14"/>
  <c r="C395" i="14"/>
  <c r="J372" i="14"/>
  <c r="I372" i="14"/>
  <c r="H372" i="14"/>
  <c r="G372" i="14"/>
  <c r="F372" i="14"/>
  <c r="E372" i="14"/>
  <c r="D372" i="14"/>
  <c r="C372" i="14"/>
  <c r="J351" i="14"/>
  <c r="I351" i="14"/>
  <c r="H351" i="14"/>
  <c r="G351" i="14"/>
  <c r="F351" i="14"/>
  <c r="E351" i="14"/>
  <c r="D351" i="14"/>
  <c r="C351" i="14"/>
  <c r="J344" i="14"/>
  <c r="I344" i="14"/>
  <c r="H344" i="14"/>
  <c r="G344" i="14"/>
  <c r="F344" i="14"/>
  <c r="E344" i="14"/>
  <c r="D344" i="14"/>
  <c r="C344" i="14"/>
  <c r="J321" i="14"/>
  <c r="I321" i="14"/>
  <c r="H321" i="14"/>
  <c r="G321" i="14"/>
  <c r="F321" i="14"/>
  <c r="E321" i="14"/>
  <c r="D321" i="14"/>
  <c r="C321" i="14"/>
  <c r="J290" i="14"/>
  <c r="I290" i="14"/>
  <c r="H290" i="14"/>
  <c r="G290" i="14"/>
  <c r="F290" i="14"/>
  <c r="E290" i="14"/>
  <c r="D290" i="14"/>
  <c r="C290" i="14"/>
  <c r="J278" i="14"/>
  <c r="I278" i="14"/>
  <c r="H278" i="14"/>
  <c r="G278" i="14"/>
  <c r="F278" i="14"/>
  <c r="E278" i="14"/>
  <c r="D278" i="14"/>
  <c r="C278" i="14"/>
  <c r="J254" i="14"/>
  <c r="I254" i="14"/>
  <c r="H254" i="14"/>
  <c r="G254" i="14"/>
  <c r="F254" i="14"/>
  <c r="E254" i="14"/>
  <c r="D254" i="14"/>
  <c r="C254" i="14"/>
  <c r="J216" i="14"/>
  <c r="I216" i="14"/>
  <c r="H216" i="14"/>
  <c r="G216" i="14"/>
  <c r="F216" i="14"/>
  <c r="E216" i="14"/>
  <c r="D216" i="14"/>
  <c r="C216" i="14"/>
  <c r="J192" i="14"/>
  <c r="I192" i="14"/>
  <c r="H192" i="14"/>
  <c r="G192" i="14"/>
  <c r="F192" i="14"/>
  <c r="E192" i="14"/>
  <c r="D192" i="14"/>
  <c r="C192" i="14"/>
  <c r="J166" i="14"/>
  <c r="I166" i="14"/>
  <c r="H166" i="14"/>
  <c r="G166" i="14"/>
  <c r="F166" i="14"/>
  <c r="E166" i="14"/>
  <c r="D166" i="14"/>
  <c r="C166" i="14"/>
  <c r="J154" i="14"/>
  <c r="I154" i="14"/>
  <c r="H154" i="14"/>
  <c r="G154" i="14"/>
  <c r="F154" i="14"/>
  <c r="E154" i="14"/>
  <c r="D154" i="14"/>
  <c r="C154" i="14"/>
  <c r="J126" i="14"/>
  <c r="I126" i="14"/>
  <c r="H126" i="14"/>
  <c r="G126" i="14"/>
  <c r="F126" i="14"/>
  <c r="E126" i="14"/>
  <c r="D126" i="14"/>
  <c r="C126" i="14"/>
  <c r="J119" i="14"/>
  <c r="I119" i="14"/>
  <c r="H119" i="14"/>
  <c r="G119" i="14"/>
  <c r="F119" i="14"/>
  <c r="E119" i="14"/>
  <c r="D119" i="14"/>
  <c r="C119" i="14"/>
  <c r="J100" i="14"/>
  <c r="I100" i="14"/>
  <c r="H100" i="14"/>
  <c r="G100" i="14"/>
  <c r="F100" i="14"/>
  <c r="E100" i="14"/>
  <c r="D100" i="14"/>
  <c r="C100" i="14"/>
  <c r="J71" i="14"/>
  <c r="I71" i="14"/>
  <c r="H71" i="14"/>
  <c r="G71" i="14"/>
  <c r="F71" i="14"/>
  <c r="E71" i="14"/>
  <c r="D71" i="14"/>
  <c r="C71" i="14"/>
  <c r="J63" i="14"/>
  <c r="I63" i="14"/>
  <c r="H63" i="14"/>
  <c r="G63" i="14"/>
  <c r="F63" i="14"/>
  <c r="E63" i="14"/>
  <c r="D63" i="14"/>
  <c r="C63" i="14"/>
  <c r="J48" i="14"/>
  <c r="I48" i="14"/>
  <c r="H48" i="14"/>
  <c r="G48" i="14"/>
  <c r="F48" i="14"/>
  <c r="E48" i="14"/>
  <c r="D48" i="14"/>
  <c r="C48" i="14"/>
  <c r="J40" i="14"/>
  <c r="I40" i="14"/>
  <c r="H40" i="14"/>
  <c r="G40" i="14"/>
  <c r="F40" i="14"/>
  <c r="E40" i="14"/>
  <c r="D40" i="14"/>
  <c r="C40" i="14"/>
  <c r="J568" i="13"/>
  <c r="I568" i="13"/>
  <c r="H568" i="13"/>
  <c r="G568" i="13"/>
  <c r="F568" i="13"/>
  <c r="E568" i="13"/>
  <c r="D568" i="13"/>
  <c r="C568" i="13"/>
  <c r="J551" i="13"/>
  <c r="I551" i="13"/>
  <c r="H551" i="13"/>
  <c r="G551" i="13"/>
  <c r="F551" i="13"/>
  <c r="E551" i="13"/>
  <c r="D551" i="13"/>
  <c r="C551" i="13"/>
  <c r="J543" i="13"/>
  <c r="I543" i="13"/>
  <c r="H543" i="13"/>
  <c r="G543" i="13"/>
  <c r="F543" i="13"/>
  <c r="E543" i="13"/>
  <c r="D543" i="13"/>
  <c r="C543" i="13"/>
  <c r="J524" i="13"/>
  <c r="I524" i="13"/>
  <c r="H524" i="13"/>
  <c r="G524" i="13"/>
  <c r="F524" i="13"/>
  <c r="E524" i="13"/>
  <c r="D524" i="13"/>
  <c r="C524" i="13"/>
  <c r="J514" i="13"/>
  <c r="I514" i="13"/>
  <c r="H514" i="13"/>
  <c r="G514" i="13"/>
  <c r="F514" i="13"/>
  <c r="E514" i="13"/>
  <c r="D514" i="13"/>
  <c r="C514" i="13"/>
  <c r="J494" i="13"/>
  <c r="I494" i="13"/>
  <c r="H494" i="13"/>
  <c r="G494" i="13"/>
  <c r="F494" i="13"/>
  <c r="E494" i="13"/>
  <c r="D494" i="13"/>
  <c r="C494" i="13"/>
  <c r="J487" i="13"/>
  <c r="I487" i="13"/>
  <c r="I488" i="13" s="1"/>
  <c r="H487" i="13"/>
  <c r="G487" i="13"/>
  <c r="F487" i="13"/>
  <c r="E487" i="13"/>
  <c r="D487" i="13"/>
  <c r="C487" i="13"/>
  <c r="H458" i="13"/>
  <c r="G458" i="13"/>
  <c r="F458" i="13"/>
  <c r="E458" i="13"/>
  <c r="D458" i="13"/>
  <c r="C458" i="13"/>
  <c r="J437" i="13"/>
  <c r="J458" i="13" s="1"/>
  <c r="I437" i="13"/>
  <c r="I458" i="13" s="1"/>
  <c r="J406" i="13"/>
  <c r="I406" i="13"/>
  <c r="H406" i="13"/>
  <c r="G406" i="13"/>
  <c r="F406" i="13"/>
  <c r="E406" i="13"/>
  <c r="D406" i="13"/>
  <c r="C406" i="13"/>
  <c r="J389" i="13"/>
  <c r="I389" i="13"/>
  <c r="H389" i="13"/>
  <c r="G389" i="13"/>
  <c r="F389" i="13"/>
  <c r="E389" i="13"/>
  <c r="D389" i="13"/>
  <c r="C389" i="13"/>
  <c r="J368" i="13"/>
  <c r="I368" i="13"/>
  <c r="H368" i="13"/>
  <c r="G368" i="13"/>
  <c r="F368" i="13"/>
  <c r="E368" i="13"/>
  <c r="D368" i="13"/>
  <c r="C368" i="13"/>
  <c r="J359" i="13"/>
  <c r="I359" i="13"/>
  <c r="H359" i="13"/>
  <c r="G359" i="13"/>
  <c r="F359" i="13"/>
  <c r="E359" i="13"/>
  <c r="D359" i="13"/>
  <c r="C359" i="13"/>
  <c r="J336" i="13"/>
  <c r="I336" i="13"/>
  <c r="H336" i="13"/>
  <c r="G336" i="13"/>
  <c r="F336" i="13"/>
  <c r="E336" i="13"/>
  <c r="D336" i="13"/>
  <c r="C336" i="13"/>
  <c r="J319" i="13"/>
  <c r="I319" i="13"/>
  <c r="H319" i="13"/>
  <c r="G319" i="13"/>
  <c r="F319" i="13"/>
  <c r="E319" i="13"/>
  <c r="D319" i="13"/>
  <c r="C319" i="13"/>
  <c r="J293" i="13"/>
  <c r="I293" i="13"/>
  <c r="H293" i="13"/>
  <c r="G293" i="13"/>
  <c r="F293" i="13"/>
  <c r="E293" i="13"/>
  <c r="D293" i="13"/>
  <c r="C293" i="13"/>
  <c r="J275" i="13"/>
  <c r="I275" i="13"/>
  <c r="H275" i="13"/>
  <c r="G275" i="13"/>
  <c r="F275" i="13"/>
  <c r="E275" i="13"/>
  <c r="D275" i="13"/>
  <c r="C275" i="13"/>
  <c r="J251" i="13"/>
  <c r="I251" i="13"/>
  <c r="H251" i="13"/>
  <c r="G251" i="13"/>
  <c r="F251" i="13"/>
  <c r="E251" i="13"/>
  <c r="D251" i="13"/>
  <c r="C251" i="13"/>
  <c r="J242" i="13"/>
  <c r="I242" i="13"/>
  <c r="H242" i="13"/>
  <c r="G242" i="13"/>
  <c r="F242" i="13"/>
  <c r="E242" i="13"/>
  <c r="D242" i="13"/>
  <c r="C242" i="13"/>
  <c r="J221" i="13"/>
  <c r="I221" i="13"/>
  <c r="H221" i="13"/>
  <c r="G221" i="13"/>
  <c r="F221" i="13"/>
  <c r="E221" i="13"/>
  <c r="D221" i="13"/>
  <c r="C221" i="13"/>
  <c r="J214" i="13"/>
  <c r="I214" i="13"/>
  <c r="H214" i="13"/>
  <c r="G214" i="13"/>
  <c r="F214" i="13"/>
  <c r="E214" i="13"/>
  <c r="D214" i="13"/>
  <c r="C214" i="13"/>
  <c r="J204" i="13"/>
  <c r="I204" i="13"/>
  <c r="H204" i="13"/>
  <c r="G204" i="13"/>
  <c r="F204" i="13"/>
  <c r="E204" i="13"/>
  <c r="D204" i="13"/>
  <c r="C204" i="13"/>
  <c r="J195" i="13"/>
  <c r="I195" i="13"/>
  <c r="H195" i="13"/>
  <c r="G195" i="13"/>
  <c r="F195" i="13"/>
  <c r="E195" i="13"/>
  <c r="D195" i="13"/>
  <c r="C195" i="13"/>
  <c r="J184" i="13"/>
  <c r="I184" i="13"/>
  <c r="H184" i="13"/>
  <c r="G184" i="13"/>
  <c r="F184" i="13"/>
  <c r="E184" i="13"/>
  <c r="D184" i="13"/>
  <c r="C184" i="13"/>
  <c r="J174" i="13"/>
  <c r="I174" i="13"/>
  <c r="H174" i="13"/>
  <c r="G174" i="13"/>
  <c r="F174" i="13"/>
  <c r="E174" i="13"/>
  <c r="D174" i="13"/>
  <c r="C174" i="13"/>
  <c r="J165" i="13"/>
  <c r="I165" i="13"/>
  <c r="H165" i="13"/>
  <c r="G165" i="13"/>
  <c r="F165" i="13"/>
  <c r="E165" i="13"/>
  <c r="D165" i="13"/>
  <c r="C165" i="13"/>
  <c r="J155" i="13"/>
  <c r="I155" i="13"/>
  <c r="H155" i="13"/>
  <c r="G155" i="13"/>
  <c r="F155" i="13"/>
  <c r="E155" i="13"/>
  <c r="D155" i="13"/>
  <c r="C155" i="13"/>
  <c r="J134" i="13"/>
  <c r="I134" i="13"/>
  <c r="H134" i="13"/>
  <c r="G134" i="13"/>
  <c r="F134" i="13"/>
  <c r="E134" i="13"/>
  <c r="D134" i="13"/>
  <c r="C134" i="13"/>
  <c r="J107" i="13"/>
  <c r="I107" i="13"/>
  <c r="H107" i="13"/>
  <c r="G107" i="13"/>
  <c r="F107" i="13"/>
  <c r="E107" i="13"/>
  <c r="D107" i="13"/>
  <c r="C107" i="13"/>
  <c r="J68" i="13"/>
  <c r="I68" i="13"/>
  <c r="H68" i="13"/>
  <c r="G68" i="13"/>
  <c r="F68" i="13"/>
  <c r="E68" i="13"/>
  <c r="D68" i="13"/>
  <c r="C68" i="13"/>
  <c r="J61" i="13"/>
  <c r="I61" i="13"/>
  <c r="H61" i="13"/>
  <c r="G61" i="13"/>
  <c r="F61" i="13"/>
  <c r="E61" i="13"/>
  <c r="D61" i="13"/>
  <c r="C61" i="13"/>
  <c r="J50" i="13"/>
  <c r="I50" i="13"/>
  <c r="H50" i="13"/>
  <c r="G50" i="13"/>
  <c r="F50" i="13"/>
  <c r="E50" i="13"/>
  <c r="D50" i="13"/>
  <c r="C50" i="13"/>
  <c r="J43" i="13"/>
  <c r="I43" i="13"/>
  <c r="H43" i="13"/>
  <c r="G43" i="13"/>
  <c r="F43" i="13"/>
  <c r="E43" i="13"/>
  <c r="D43" i="13"/>
  <c r="C43" i="13"/>
  <c r="J790" i="12"/>
  <c r="I790" i="12"/>
  <c r="H790" i="12"/>
  <c r="G790" i="12"/>
  <c r="F790" i="12"/>
  <c r="E790" i="12"/>
  <c r="D790" i="12"/>
  <c r="C790" i="12"/>
  <c r="J725" i="12"/>
  <c r="I725" i="12"/>
  <c r="H725" i="12"/>
  <c r="G725" i="12"/>
  <c r="F725" i="12"/>
  <c r="E725" i="12"/>
  <c r="D725" i="12"/>
  <c r="C725" i="12"/>
  <c r="J713" i="12"/>
  <c r="I713" i="12"/>
  <c r="H713" i="12"/>
  <c r="G713" i="12"/>
  <c r="F713" i="12"/>
  <c r="E713" i="12"/>
  <c r="D713" i="12"/>
  <c r="C713" i="12"/>
  <c r="J689" i="12"/>
  <c r="I689" i="12"/>
  <c r="H689" i="12"/>
  <c r="G689" i="12"/>
  <c r="F689" i="12"/>
  <c r="E689" i="12"/>
  <c r="D689" i="12"/>
  <c r="C689" i="12"/>
  <c r="J677" i="12"/>
  <c r="I677" i="12"/>
  <c r="H677" i="12"/>
  <c r="G677" i="12"/>
  <c r="F677" i="12"/>
  <c r="E677" i="12"/>
  <c r="D677" i="12"/>
  <c r="C677" i="12"/>
  <c r="J657" i="12"/>
  <c r="I657" i="12"/>
  <c r="H657" i="12"/>
  <c r="G657" i="12"/>
  <c r="F657" i="12"/>
  <c r="E657" i="12"/>
  <c r="D657" i="12"/>
  <c r="C657" i="12"/>
  <c r="J628" i="12"/>
  <c r="I628" i="12"/>
  <c r="H628" i="12"/>
  <c r="G628" i="12"/>
  <c r="F628" i="12"/>
  <c r="E628" i="12"/>
  <c r="D628" i="12"/>
  <c r="C628" i="12"/>
  <c r="J621" i="12"/>
  <c r="I621" i="12"/>
  <c r="H621" i="12"/>
  <c r="G621" i="12"/>
  <c r="F621" i="12"/>
  <c r="E621" i="12"/>
  <c r="D621" i="12"/>
  <c r="C621" i="12"/>
  <c r="J596" i="12"/>
  <c r="I596" i="12"/>
  <c r="H596" i="12"/>
  <c r="G596" i="12"/>
  <c r="F596" i="12"/>
  <c r="E596" i="12"/>
  <c r="D596" i="12"/>
  <c r="C596" i="12"/>
  <c r="J571" i="12"/>
  <c r="I571" i="12"/>
  <c r="H571" i="12"/>
  <c r="G571" i="12"/>
  <c r="F571" i="12"/>
  <c r="E571" i="12"/>
  <c r="D571" i="12"/>
  <c r="C571" i="12"/>
  <c r="J563" i="12"/>
  <c r="I563" i="12"/>
  <c r="H563" i="12"/>
  <c r="G563" i="12"/>
  <c r="F563" i="12"/>
  <c r="E563" i="12"/>
  <c r="D563" i="12"/>
  <c r="C563" i="12"/>
  <c r="J556" i="12"/>
  <c r="I556" i="12"/>
  <c r="H556" i="12"/>
  <c r="G556" i="12"/>
  <c r="F556" i="12"/>
  <c r="E556" i="12"/>
  <c r="D556" i="12"/>
  <c r="C556" i="12"/>
  <c r="J526" i="12"/>
  <c r="I526" i="12"/>
  <c r="H526" i="12"/>
  <c r="G526" i="12"/>
  <c r="F526" i="12"/>
  <c r="E526" i="12"/>
  <c r="D526" i="12"/>
  <c r="C526" i="12"/>
  <c r="J519" i="12"/>
  <c r="I519" i="12"/>
  <c r="H519" i="12"/>
  <c r="G519" i="12"/>
  <c r="F519" i="12"/>
  <c r="E519" i="12"/>
  <c r="D519" i="12"/>
  <c r="C519" i="12"/>
  <c r="J495" i="12"/>
  <c r="I495" i="12"/>
  <c r="H495" i="12"/>
  <c r="G495" i="12"/>
  <c r="F495" i="12"/>
  <c r="E495" i="12"/>
  <c r="D495" i="12"/>
  <c r="C495" i="12"/>
  <c r="J458" i="12"/>
  <c r="I458" i="12"/>
  <c r="H458" i="12"/>
  <c r="G458" i="12"/>
  <c r="F458" i="12"/>
  <c r="E458" i="12"/>
  <c r="D458" i="12"/>
  <c r="C458" i="12"/>
  <c r="J446" i="12"/>
  <c r="I446" i="12"/>
  <c r="H446" i="12"/>
  <c r="G446" i="12"/>
  <c r="F446" i="12"/>
  <c r="E446" i="12"/>
  <c r="D446" i="12"/>
  <c r="C446" i="12"/>
  <c r="J421" i="12"/>
  <c r="I421" i="12"/>
  <c r="H421" i="12"/>
  <c r="G421" i="12"/>
  <c r="F421" i="12"/>
  <c r="E421" i="12"/>
  <c r="D421" i="12"/>
  <c r="C421" i="12"/>
  <c r="J406" i="12"/>
  <c r="I406" i="12"/>
  <c r="H406" i="12"/>
  <c r="G406" i="12"/>
  <c r="F406" i="12"/>
  <c r="E406" i="12"/>
  <c r="D406" i="12"/>
  <c r="C406" i="12"/>
  <c r="J396" i="12"/>
  <c r="I396" i="12"/>
  <c r="H396" i="12"/>
  <c r="G396" i="12"/>
  <c r="F396" i="12"/>
  <c r="E396" i="12"/>
  <c r="D396" i="12"/>
  <c r="C396" i="12"/>
  <c r="J384" i="12"/>
  <c r="I384" i="12"/>
  <c r="H384" i="12"/>
  <c r="G384" i="12"/>
  <c r="F384" i="12"/>
  <c r="E384" i="12"/>
  <c r="D384" i="12"/>
  <c r="C384" i="12"/>
  <c r="J353" i="12"/>
  <c r="I353" i="12"/>
  <c r="H353" i="12"/>
  <c r="G353" i="12"/>
  <c r="F353" i="12"/>
  <c r="E353" i="12"/>
  <c r="D353" i="12"/>
  <c r="C353" i="12"/>
  <c r="J325" i="12"/>
  <c r="I325" i="12"/>
  <c r="H325" i="12"/>
  <c r="G325" i="12"/>
  <c r="F325" i="12"/>
  <c r="E325" i="12"/>
  <c r="D325" i="12"/>
  <c r="C325" i="12"/>
  <c r="J306" i="12"/>
  <c r="I306" i="12"/>
  <c r="H306" i="12"/>
  <c r="G306" i="12"/>
  <c r="F306" i="12"/>
  <c r="E306" i="12"/>
  <c r="D306" i="12"/>
  <c r="C306" i="12"/>
  <c r="J299" i="12"/>
  <c r="I299" i="12"/>
  <c r="H299" i="12"/>
  <c r="G299" i="12"/>
  <c r="F299" i="12"/>
  <c r="E299" i="12"/>
  <c r="D299" i="12"/>
  <c r="C299" i="12"/>
  <c r="J292" i="12"/>
  <c r="I292" i="12"/>
  <c r="H292" i="12"/>
  <c r="G292" i="12"/>
  <c r="F292" i="12"/>
  <c r="E292" i="12"/>
  <c r="D292" i="12"/>
  <c r="C292" i="12"/>
  <c r="J242" i="12"/>
  <c r="I242" i="12"/>
  <c r="H242" i="12"/>
  <c r="G242" i="12"/>
  <c r="F242" i="12"/>
  <c r="E242" i="12"/>
  <c r="D242" i="12"/>
  <c r="C242" i="12"/>
  <c r="J226" i="12"/>
  <c r="I226" i="12"/>
  <c r="H226" i="12"/>
  <c r="G226" i="12"/>
  <c r="F226" i="12"/>
  <c r="E226" i="12"/>
  <c r="D226" i="12"/>
  <c r="C226" i="12"/>
  <c r="J219" i="12"/>
  <c r="I219" i="12"/>
  <c r="H219" i="12"/>
  <c r="G219" i="12"/>
  <c r="F219" i="12"/>
  <c r="E219" i="12"/>
  <c r="D219" i="12"/>
  <c r="C219" i="12"/>
  <c r="J175" i="12"/>
  <c r="I175" i="12"/>
  <c r="H175" i="12"/>
  <c r="G175" i="12"/>
  <c r="F175" i="12"/>
  <c r="E175" i="12"/>
  <c r="D175" i="12"/>
  <c r="C175" i="12"/>
  <c r="J166" i="12"/>
  <c r="I166" i="12"/>
  <c r="H166" i="12"/>
  <c r="G166" i="12"/>
  <c r="F166" i="12"/>
  <c r="E166" i="12"/>
  <c r="D166" i="12"/>
  <c r="C166" i="12"/>
  <c r="J101" i="12"/>
  <c r="I101" i="12"/>
  <c r="H101" i="12"/>
  <c r="G101" i="12"/>
  <c r="F101" i="12"/>
  <c r="E101" i="12"/>
  <c r="D101" i="12"/>
  <c r="C101" i="12"/>
  <c r="J87" i="12"/>
  <c r="I87" i="12"/>
  <c r="H87" i="12"/>
  <c r="G87" i="12"/>
  <c r="F87" i="12"/>
  <c r="E87" i="12"/>
  <c r="D87" i="12"/>
  <c r="C87" i="12"/>
  <c r="J56" i="12"/>
  <c r="I56" i="12"/>
  <c r="H56" i="12"/>
  <c r="G56" i="12"/>
  <c r="F56" i="12"/>
  <c r="E56" i="12"/>
  <c r="D56" i="12"/>
  <c r="C56" i="12"/>
  <c r="J40" i="12"/>
  <c r="I40" i="12"/>
  <c r="H40" i="12"/>
  <c r="G40" i="12"/>
  <c r="F40" i="12"/>
  <c r="E40" i="12"/>
  <c r="D40" i="12"/>
  <c r="C40" i="12"/>
  <c r="J32" i="12"/>
  <c r="I32" i="12"/>
  <c r="H32" i="12"/>
  <c r="G32" i="12"/>
  <c r="F32" i="12"/>
  <c r="E32" i="12"/>
  <c r="D32" i="12"/>
  <c r="C32" i="12"/>
  <c r="J210" i="11"/>
  <c r="I210" i="11"/>
  <c r="H210" i="11"/>
  <c r="G210" i="11"/>
  <c r="F210" i="11"/>
  <c r="E210" i="11"/>
  <c r="D210" i="11"/>
  <c r="C210" i="11"/>
  <c r="J175" i="11"/>
  <c r="I175" i="11"/>
  <c r="H175" i="11"/>
  <c r="G175" i="11"/>
  <c r="F175" i="11"/>
  <c r="E175" i="11"/>
  <c r="D175" i="11"/>
  <c r="C175" i="11"/>
  <c r="J147" i="11"/>
  <c r="I147" i="11"/>
  <c r="H147" i="11"/>
  <c r="G147" i="11"/>
  <c r="F147" i="11"/>
  <c r="E147" i="11"/>
  <c r="D147" i="11"/>
  <c r="C147" i="11"/>
  <c r="J113" i="11"/>
  <c r="I113" i="11"/>
  <c r="H113" i="11"/>
  <c r="G113" i="11"/>
  <c r="F113" i="11"/>
  <c r="E113" i="11"/>
  <c r="D113" i="11"/>
  <c r="C113" i="11"/>
  <c r="J99" i="11"/>
  <c r="I99" i="11"/>
  <c r="H99" i="11"/>
  <c r="G99" i="11"/>
  <c r="F99" i="11"/>
  <c r="E99" i="11"/>
  <c r="D99" i="11"/>
  <c r="C99" i="11"/>
  <c r="J47" i="11"/>
  <c r="I47" i="11"/>
  <c r="H47" i="11"/>
  <c r="G47" i="11"/>
  <c r="F47" i="11"/>
  <c r="E47" i="11"/>
  <c r="D47" i="11"/>
  <c r="C47" i="11"/>
  <c r="J33" i="11"/>
  <c r="I33" i="11"/>
  <c r="H33" i="11"/>
  <c r="G33" i="11"/>
  <c r="F33" i="11"/>
  <c r="E33" i="11"/>
  <c r="D33" i="11"/>
  <c r="C33" i="11"/>
  <c r="J23" i="11"/>
  <c r="I23" i="11"/>
  <c r="H23" i="11"/>
  <c r="G23" i="11"/>
  <c r="F23" i="11"/>
  <c r="E23" i="11"/>
  <c r="D23" i="11"/>
  <c r="C23" i="11"/>
  <c r="J11" i="11"/>
  <c r="I11" i="11"/>
  <c r="H11" i="11"/>
  <c r="G11" i="11"/>
  <c r="F11" i="11"/>
  <c r="E11" i="11"/>
  <c r="D11" i="11"/>
  <c r="C11" i="11"/>
  <c r="J85" i="10"/>
  <c r="I85" i="10"/>
  <c r="H85" i="10"/>
  <c r="G85" i="10"/>
  <c r="F85" i="10"/>
  <c r="E85" i="10"/>
  <c r="D85" i="10"/>
  <c r="C85" i="10"/>
  <c r="J77" i="10"/>
  <c r="I77" i="10"/>
  <c r="H77" i="10"/>
  <c r="G77" i="10"/>
  <c r="F77" i="10"/>
  <c r="E77" i="10"/>
  <c r="D77" i="10"/>
  <c r="C77" i="10"/>
  <c r="J69" i="10"/>
  <c r="I69" i="10"/>
  <c r="H69" i="10"/>
  <c r="G69" i="10"/>
  <c r="F69" i="10"/>
  <c r="E69" i="10"/>
  <c r="D69" i="10"/>
  <c r="C69" i="10"/>
  <c r="J61" i="10"/>
  <c r="I61" i="10"/>
  <c r="H61" i="10"/>
  <c r="G61" i="10"/>
  <c r="F61" i="10"/>
  <c r="E61" i="10"/>
  <c r="D61" i="10"/>
  <c r="C61" i="10"/>
  <c r="J51" i="10"/>
  <c r="I51" i="10"/>
  <c r="H51" i="10"/>
  <c r="G51" i="10"/>
  <c r="F51" i="10"/>
  <c r="E51" i="10"/>
  <c r="D51" i="10"/>
  <c r="C51" i="10"/>
  <c r="J41" i="10"/>
  <c r="I41" i="10"/>
  <c r="H41" i="10"/>
  <c r="G41" i="10"/>
  <c r="F41" i="10"/>
  <c r="E41" i="10"/>
  <c r="D41" i="10"/>
  <c r="C41" i="10"/>
  <c r="J15" i="10"/>
  <c r="I15" i="10"/>
  <c r="H15" i="10"/>
  <c r="G15" i="10"/>
  <c r="F15" i="10"/>
  <c r="E15" i="10"/>
  <c r="D15" i="10"/>
  <c r="C15" i="10"/>
  <c r="J1247" i="9"/>
  <c r="I1247" i="9"/>
  <c r="H1247" i="9"/>
  <c r="G1247" i="9"/>
  <c r="F1247" i="9"/>
  <c r="E1247" i="9"/>
  <c r="D1247" i="9"/>
  <c r="C1247" i="9"/>
  <c r="J1239" i="9"/>
  <c r="I1239" i="9"/>
  <c r="H1239" i="9"/>
  <c r="G1239" i="9"/>
  <c r="F1239" i="9"/>
  <c r="E1239" i="9"/>
  <c r="D1239" i="9"/>
  <c r="C1239" i="9"/>
  <c r="J1229" i="9"/>
  <c r="I1229" i="9"/>
  <c r="H1229" i="9"/>
  <c r="G1229" i="9"/>
  <c r="F1229" i="9"/>
  <c r="E1229" i="9"/>
  <c r="D1229" i="9"/>
  <c r="C1229" i="9"/>
  <c r="J1202" i="9"/>
  <c r="I1202" i="9"/>
  <c r="H1202" i="9"/>
  <c r="G1202" i="9"/>
  <c r="F1202" i="9"/>
  <c r="E1202" i="9"/>
  <c r="D1202" i="9"/>
  <c r="C1202" i="9"/>
  <c r="J1184" i="9"/>
  <c r="I1184" i="9"/>
  <c r="H1184" i="9"/>
  <c r="G1184" i="9"/>
  <c r="F1184" i="9"/>
  <c r="E1184" i="9"/>
  <c r="D1184" i="9"/>
  <c r="C1184" i="9"/>
  <c r="J1172" i="9"/>
  <c r="I1172" i="9"/>
  <c r="H1172" i="9"/>
  <c r="G1172" i="9"/>
  <c r="F1172" i="9"/>
  <c r="E1172" i="9"/>
  <c r="D1172" i="9"/>
  <c r="C1172" i="9"/>
  <c r="J1165" i="9"/>
  <c r="I1165" i="9"/>
  <c r="H1165" i="9"/>
  <c r="G1165" i="9"/>
  <c r="F1165" i="9"/>
  <c r="E1165" i="9"/>
  <c r="D1165" i="9"/>
  <c r="C1165" i="9"/>
  <c r="J1149" i="9"/>
  <c r="I1149" i="9"/>
  <c r="H1149" i="9"/>
  <c r="G1149" i="9"/>
  <c r="F1149" i="9"/>
  <c r="E1149" i="9"/>
  <c r="D1149" i="9"/>
  <c r="C1149" i="9"/>
  <c r="J1122" i="9"/>
  <c r="I1122" i="9"/>
  <c r="H1122" i="9"/>
  <c r="G1122" i="9"/>
  <c r="F1122" i="9"/>
  <c r="E1122" i="9"/>
  <c r="D1122" i="9"/>
  <c r="C1122" i="9"/>
  <c r="J1115" i="9"/>
  <c r="I1115" i="9"/>
  <c r="H1115" i="9"/>
  <c r="G1115" i="9"/>
  <c r="F1115" i="9"/>
  <c r="E1115" i="9"/>
  <c r="D1115" i="9"/>
  <c r="C1115" i="9"/>
  <c r="J1105" i="9"/>
  <c r="I1105" i="9"/>
  <c r="H1105" i="9"/>
  <c r="G1105" i="9"/>
  <c r="F1105" i="9"/>
  <c r="E1105" i="9"/>
  <c r="D1105" i="9"/>
  <c r="C1105" i="9"/>
  <c r="J1071" i="9"/>
  <c r="I1071" i="9"/>
  <c r="H1071" i="9"/>
  <c r="G1071" i="9"/>
  <c r="F1071" i="9"/>
  <c r="E1071" i="9"/>
  <c r="D1071" i="9"/>
  <c r="C1071" i="9"/>
  <c r="J1047" i="9"/>
  <c r="I1047" i="9"/>
  <c r="H1047" i="9"/>
  <c r="G1047" i="9"/>
  <c r="F1047" i="9"/>
  <c r="E1047" i="9"/>
  <c r="D1047" i="9"/>
  <c r="C1047" i="9"/>
  <c r="J1030" i="9"/>
  <c r="I1030" i="9"/>
  <c r="H1030" i="9"/>
  <c r="G1030" i="9"/>
  <c r="F1030" i="9"/>
  <c r="E1030" i="9"/>
  <c r="D1030" i="9"/>
  <c r="C1030" i="9"/>
  <c r="J1007" i="9"/>
  <c r="I1007" i="9"/>
  <c r="H1007" i="9"/>
  <c r="G1007" i="9"/>
  <c r="F1007" i="9"/>
  <c r="E1007" i="9"/>
  <c r="D1007" i="9"/>
  <c r="C1007" i="9"/>
  <c r="J988" i="9"/>
  <c r="I988" i="9"/>
  <c r="H988" i="9"/>
  <c r="G988" i="9"/>
  <c r="F988" i="9"/>
  <c r="E988" i="9"/>
  <c r="D988" i="9"/>
  <c r="C988" i="9"/>
  <c r="J974" i="9"/>
  <c r="I974" i="9"/>
  <c r="H974" i="9"/>
  <c r="G974" i="9"/>
  <c r="F974" i="9"/>
  <c r="E974" i="9"/>
  <c r="D974" i="9"/>
  <c r="C974" i="9"/>
  <c r="J1037" i="9"/>
  <c r="I1037" i="9"/>
  <c r="H1037" i="9"/>
  <c r="G1037" i="9"/>
  <c r="F1037" i="9"/>
  <c r="E1037" i="9"/>
  <c r="D1037" i="9"/>
  <c r="C1037" i="9"/>
  <c r="J949" i="9"/>
  <c r="I949" i="9"/>
  <c r="H949" i="9"/>
  <c r="G949" i="9"/>
  <c r="F949" i="9"/>
  <c r="E949" i="9"/>
  <c r="D949" i="9"/>
  <c r="C949" i="9"/>
  <c r="J941" i="9"/>
  <c r="I941" i="9"/>
  <c r="H941" i="9"/>
  <c r="G941" i="9"/>
  <c r="F941" i="9"/>
  <c r="E941" i="9"/>
  <c r="D941" i="9"/>
  <c r="C941" i="9"/>
  <c r="J933" i="9"/>
  <c r="I933" i="9"/>
  <c r="H933" i="9"/>
  <c r="G933" i="9"/>
  <c r="F933" i="9"/>
  <c r="E933" i="9"/>
  <c r="D933" i="9"/>
  <c r="C933" i="9"/>
  <c r="J894" i="9"/>
  <c r="I894" i="9"/>
  <c r="H894" i="9"/>
  <c r="G894" i="9"/>
  <c r="F894" i="9"/>
  <c r="E894" i="9"/>
  <c r="D894" i="9"/>
  <c r="C894" i="9"/>
  <c r="J887" i="9"/>
  <c r="I887" i="9"/>
  <c r="H887" i="9"/>
  <c r="G887" i="9"/>
  <c r="F887" i="9"/>
  <c r="E887" i="9"/>
  <c r="D887" i="9"/>
  <c r="C887" i="9"/>
  <c r="J880" i="9"/>
  <c r="I880" i="9"/>
  <c r="H880" i="9"/>
  <c r="G880" i="9"/>
  <c r="F880" i="9"/>
  <c r="E880" i="9"/>
  <c r="D880" i="9"/>
  <c r="C880" i="9"/>
  <c r="J873" i="9"/>
  <c r="I873" i="9"/>
  <c r="H873" i="9"/>
  <c r="G873" i="9"/>
  <c r="F873" i="9"/>
  <c r="E873" i="9"/>
  <c r="D873" i="9"/>
  <c r="C873" i="9"/>
  <c r="J864" i="9"/>
  <c r="I864" i="9"/>
  <c r="H864" i="9"/>
  <c r="G864" i="9"/>
  <c r="F864" i="9"/>
  <c r="E864" i="9"/>
  <c r="D864" i="9"/>
  <c r="C864" i="9"/>
  <c r="J854" i="9"/>
  <c r="I854" i="9"/>
  <c r="H854" i="9"/>
  <c r="G854" i="9"/>
  <c r="F854" i="9"/>
  <c r="E854" i="9"/>
  <c r="D854" i="9"/>
  <c r="C854" i="9"/>
  <c r="J845" i="9"/>
  <c r="I845" i="9"/>
  <c r="H845" i="9"/>
  <c r="G845" i="9"/>
  <c r="F845" i="9"/>
  <c r="E845" i="9"/>
  <c r="D845" i="9"/>
  <c r="C845" i="9"/>
  <c r="J822" i="9"/>
  <c r="I822" i="9"/>
  <c r="H822" i="9"/>
  <c r="G822" i="9"/>
  <c r="F822" i="9"/>
  <c r="E822" i="9"/>
  <c r="D822" i="9"/>
  <c r="C822" i="9"/>
  <c r="J814" i="9"/>
  <c r="I814" i="9"/>
  <c r="H814" i="9"/>
  <c r="G814" i="9"/>
  <c r="F814" i="9"/>
  <c r="E814" i="9"/>
  <c r="D814" i="9"/>
  <c r="C814" i="9"/>
  <c r="J796" i="9"/>
  <c r="I796" i="9"/>
  <c r="H796" i="9"/>
  <c r="G796" i="9"/>
  <c r="F796" i="9"/>
  <c r="E796" i="9"/>
  <c r="D796" i="9"/>
  <c r="C796" i="9"/>
  <c r="J752" i="9"/>
  <c r="I752" i="9"/>
  <c r="H752" i="9"/>
  <c r="G752" i="9"/>
  <c r="F752" i="9"/>
  <c r="E752" i="9"/>
  <c r="D752" i="9"/>
  <c r="C752" i="9"/>
  <c r="J703" i="9"/>
  <c r="I703" i="9"/>
  <c r="H703" i="9"/>
  <c r="G703" i="9"/>
  <c r="F703" i="9"/>
  <c r="E703" i="9"/>
  <c r="D703" i="9"/>
  <c r="C703" i="9"/>
  <c r="J695" i="9"/>
  <c r="I695" i="9"/>
  <c r="H695" i="9"/>
  <c r="G695" i="9"/>
  <c r="F695" i="9"/>
  <c r="E695" i="9"/>
  <c r="D695" i="9"/>
  <c r="C695" i="9"/>
  <c r="J677" i="9"/>
  <c r="I677" i="9"/>
  <c r="H677" i="9"/>
  <c r="G677" i="9"/>
  <c r="F677" i="9"/>
  <c r="E677" i="9"/>
  <c r="D677" i="9"/>
  <c r="C677" i="9"/>
  <c r="J667" i="9"/>
  <c r="I667" i="9"/>
  <c r="H667" i="9"/>
  <c r="G667" i="9"/>
  <c r="F667" i="9"/>
  <c r="E667" i="9"/>
  <c r="D667" i="9"/>
  <c r="C667" i="9"/>
  <c r="J644" i="9"/>
  <c r="I644" i="9"/>
  <c r="H644" i="9"/>
  <c r="G644" i="9"/>
  <c r="F644" i="9"/>
  <c r="E644" i="9"/>
  <c r="D644" i="9"/>
  <c r="C644" i="9"/>
  <c r="J624" i="9"/>
  <c r="I624" i="9"/>
  <c r="H624" i="9"/>
  <c r="G624" i="9"/>
  <c r="F624" i="9"/>
  <c r="E624" i="9"/>
  <c r="D624" i="9"/>
  <c r="C624" i="9"/>
  <c r="J614" i="9"/>
  <c r="I614" i="9"/>
  <c r="H614" i="9"/>
  <c r="G614" i="9"/>
  <c r="F614" i="9"/>
  <c r="E614" i="9"/>
  <c r="D614" i="9"/>
  <c r="C614" i="9"/>
  <c r="J595" i="9"/>
  <c r="I595" i="9"/>
  <c r="H595" i="9"/>
  <c r="G595" i="9"/>
  <c r="F595" i="9"/>
  <c r="E595" i="9"/>
  <c r="D595" i="9"/>
  <c r="C595" i="9"/>
  <c r="J587" i="9"/>
  <c r="I587" i="9"/>
  <c r="H587" i="9"/>
  <c r="G587" i="9"/>
  <c r="F587" i="9"/>
  <c r="E587" i="9"/>
  <c r="D587" i="9"/>
  <c r="C587" i="9"/>
  <c r="J580" i="9"/>
  <c r="I580" i="9"/>
  <c r="H580" i="9"/>
  <c r="G580" i="9"/>
  <c r="F580" i="9"/>
  <c r="E580" i="9"/>
  <c r="D580" i="9"/>
  <c r="C580" i="9"/>
  <c r="J569" i="9"/>
  <c r="I569" i="9"/>
  <c r="H569" i="9"/>
  <c r="G569" i="9"/>
  <c r="F569" i="9"/>
  <c r="E569" i="9"/>
  <c r="D569" i="9"/>
  <c r="C569" i="9"/>
  <c r="J560" i="9"/>
  <c r="I560" i="9"/>
  <c r="H560" i="9"/>
  <c r="G560" i="9"/>
  <c r="F560" i="9"/>
  <c r="E560" i="9"/>
  <c r="D560" i="9"/>
  <c r="C560" i="9"/>
  <c r="J537" i="9"/>
  <c r="I537" i="9"/>
  <c r="H537" i="9"/>
  <c r="G537" i="9"/>
  <c r="F537" i="9"/>
  <c r="E537" i="9"/>
  <c r="D537" i="9"/>
  <c r="C537" i="9"/>
  <c r="J516" i="9"/>
  <c r="I516" i="9"/>
  <c r="H516" i="9"/>
  <c r="G516" i="9"/>
  <c r="F516" i="9"/>
  <c r="E516" i="9"/>
  <c r="D516" i="9"/>
  <c r="C516" i="9"/>
  <c r="J504" i="9"/>
  <c r="I504" i="9"/>
  <c r="H504" i="9"/>
  <c r="G504" i="9"/>
  <c r="F504" i="9"/>
  <c r="E504" i="9"/>
  <c r="D504" i="9"/>
  <c r="C504" i="9"/>
  <c r="J493" i="9"/>
  <c r="I493" i="9"/>
  <c r="H493" i="9"/>
  <c r="G493" i="9"/>
  <c r="F493" i="9"/>
  <c r="E493" i="9"/>
  <c r="D493" i="9"/>
  <c r="C493" i="9"/>
  <c r="J441" i="9"/>
  <c r="I441" i="9"/>
  <c r="H441" i="9"/>
  <c r="G441" i="9"/>
  <c r="F441" i="9"/>
  <c r="E441" i="9"/>
  <c r="D441" i="9"/>
  <c r="C441" i="9"/>
  <c r="J417" i="9"/>
  <c r="I417" i="9"/>
  <c r="H417" i="9"/>
  <c r="G417" i="9"/>
  <c r="F417" i="9"/>
  <c r="E417" i="9"/>
  <c r="D417" i="9"/>
  <c r="C417" i="9"/>
  <c r="J405" i="9"/>
  <c r="I405" i="9"/>
  <c r="H405" i="9"/>
  <c r="G405" i="9"/>
  <c r="F405" i="9"/>
  <c r="E405" i="9"/>
  <c r="D405" i="9"/>
  <c r="C405" i="9"/>
  <c r="J392" i="9"/>
  <c r="I392" i="9"/>
  <c r="H392" i="9"/>
  <c r="G392" i="9"/>
  <c r="F392" i="9"/>
  <c r="E392" i="9"/>
  <c r="D392" i="9"/>
  <c r="C392" i="9"/>
  <c r="J372" i="9"/>
  <c r="I372" i="9"/>
  <c r="H372" i="9"/>
  <c r="G372" i="9"/>
  <c r="F372" i="9"/>
  <c r="E372" i="9"/>
  <c r="D372" i="9"/>
  <c r="C372" i="9"/>
  <c r="J365" i="9"/>
  <c r="I365" i="9"/>
  <c r="H365" i="9"/>
  <c r="G365" i="9"/>
  <c r="F365" i="9"/>
  <c r="E365" i="9"/>
  <c r="D365" i="9"/>
  <c r="C365" i="9"/>
  <c r="J322" i="9"/>
  <c r="I322" i="9"/>
  <c r="H322" i="9"/>
  <c r="G322" i="9"/>
  <c r="F322" i="9"/>
  <c r="E322" i="9"/>
  <c r="D322" i="9"/>
  <c r="C322" i="9"/>
  <c r="J307" i="9"/>
  <c r="I307" i="9"/>
  <c r="H307" i="9"/>
  <c r="G307" i="9"/>
  <c r="F307" i="9"/>
  <c r="E307" i="9"/>
  <c r="D307" i="9"/>
  <c r="C307" i="9"/>
  <c r="J264" i="9"/>
  <c r="I264" i="9"/>
  <c r="H264" i="9"/>
  <c r="G264" i="9"/>
  <c r="F264" i="9"/>
  <c r="E264" i="9"/>
  <c r="D264" i="9"/>
  <c r="C264" i="9"/>
  <c r="J243" i="9"/>
  <c r="I243" i="9"/>
  <c r="H243" i="9"/>
  <c r="G243" i="9"/>
  <c r="F243" i="9"/>
  <c r="E243" i="9"/>
  <c r="D243" i="9"/>
  <c r="C243" i="9"/>
  <c r="J223" i="9"/>
  <c r="I223" i="9"/>
  <c r="H223" i="9"/>
  <c r="G223" i="9"/>
  <c r="F223" i="9"/>
  <c r="E223" i="9"/>
  <c r="D223" i="9"/>
  <c r="C223" i="9"/>
  <c r="J183" i="9"/>
  <c r="I183" i="9"/>
  <c r="H183" i="9"/>
  <c r="G183" i="9"/>
  <c r="F183" i="9"/>
  <c r="E183" i="9"/>
  <c r="D183" i="9"/>
  <c r="C183" i="9"/>
  <c r="J174" i="9"/>
  <c r="I174" i="9"/>
  <c r="H174" i="9"/>
  <c r="G174" i="9"/>
  <c r="F174" i="9"/>
  <c r="E174" i="9"/>
  <c r="D174" i="9"/>
  <c r="C174" i="9"/>
  <c r="J162" i="9"/>
  <c r="I162" i="9"/>
  <c r="H162" i="9"/>
  <c r="G162" i="9"/>
  <c r="F162" i="9"/>
  <c r="E162" i="9"/>
  <c r="D162" i="9"/>
  <c r="C162" i="9"/>
  <c r="J154" i="9"/>
  <c r="I154" i="9"/>
  <c r="H154" i="9"/>
  <c r="G154" i="9"/>
  <c r="F154" i="9"/>
  <c r="E154" i="9"/>
  <c r="D154" i="9"/>
  <c r="C154" i="9"/>
  <c r="J124" i="9"/>
  <c r="I124" i="9"/>
  <c r="H124" i="9"/>
  <c r="G124" i="9"/>
  <c r="F124" i="9"/>
  <c r="E124" i="9"/>
  <c r="D124" i="9"/>
  <c r="C124" i="9"/>
  <c r="J83" i="9"/>
  <c r="I83" i="9"/>
  <c r="H83" i="9"/>
  <c r="G83" i="9"/>
  <c r="F83" i="9"/>
  <c r="E83" i="9"/>
  <c r="D83" i="9"/>
  <c r="C83" i="9"/>
  <c r="J74" i="9"/>
  <c r="I74" i="9"/>
  <c r="H74" i="9"/>
  <c r="G74" i="9"/>
  <c r="F74" i="9"/>
  <c r="E74" i="9"/>
  <c r="D74" i="9"/>
  <c r="C74" i="9"/>
  <c r="J66" i="9"/>
  <c r="I66" i="9"/>
  <c r="H66" i="9"/>
  <c r="G66" i="9"/>
  <c r="F66" i="9"/>
  <c r="E66" i="9"/>
  <c r="D66" i="9"/>
  <c r="C66" i="9"/>
  <c r="J58" i="9"/>
  <c r="I58" i="9"/>
  <c r="H58" i="9"/>
  <c r="G58" i="9"/>
  <c r="F58" i="9"/>
  <c r="E58" i="9"/>
  <c r="D58" i="9"/>
  <c r="C58" i="9"/>
  <c r="J51" i="9"/>
  <c r="I51" i="9"/>
  <c r="H51" i="9"/>
  <c r="G51" i="9"/>
  <c r="F51" i="9"/>
  <c r="E51" i="9"/>
  <c r="D51" i="9"/>
  <c r="C51" i="9"/>
  <c r="J41" i="9"/>
  <c r="I41" i="9"/>
  <c r="H41" i="9"/>
  <c r="G41" i="9"/>
  <c r="F41" i="9"/>
  <c r="E41" i="9"/>
  <c r="D41" i="9"/>
  <c r="C41" i="9"/>
  <c r="J34" i="9"/>
  <c r="I34" i="9"/>
  <c r="H34" i="9"/>
  <c r="G34" i="9"/>
  <c r="F34" i="9"/>
  <c r="E34" i="9"/>
  <c r="D34" i="9"/>
  <c r="C34" i="9"/>
  <c r="J567" i="8"/>
  <c r="I567" i="8"/>
  <c r="H567" i="8"/>
  <c r="G567" i="8"/>
  <c r="F567" i="8"/>
  <c r="E567" i="8"/>
  <c r="D567" i="8"/>
  <c r="C567" i="8"/>
  <c r="J558" i="8"/>
  <c r="I558" i="8"/>
  <c r="H558" i="8"/>
  <c r="G558" i="8"/>
  <c r="F558" i="8"/>
  <c r="E558" i="8"/>
  <c r="D558" i="8"/>
  <c r="C558" i="8"/>
  <c r="J549" i="8"/>
  <c r="I549" i="8"/>
  <c r="H549" i="8"/>
  <c r="G549" i="8"/>
  <c r="F549" i="8"/>
  <c r="E549" i="8"/>
  <c r="D549" i="8"/>
  <c r="C549" i="8"/>
  <c r="J536" i="8"/>
  <c r="I536" i="8"/>
  <c r="H536" i="8"/>
  <c r="G536" i="8"/>
  <c r="F536" i="8"/>
  <c r="E536" i="8"/>
  <c r="D536" i="8"/>
  <c r="C536" i="8"/>
  <c r="J522" i="8"/>
  <c r="I522" i="8"/>
  <c r="H522" i="8"/>
  <c r="G522" i="8"/>
  <c r="F522" i="8"/>
  <c r="E522" i="8"/>
  <c r="D522" i="8"/>
  <c r="C522" i="8"/>
  <c r="J512" i="8"/>
  <c r="I512" i="8"/>
  <c r="H512" i="8"/>
  <c r="G512" i="8"/>
  <c r="F512" i="8"/>
  <c r="E512" i="8"/>
  <c r="D512" i="8"/>
  <c r="C512" i="8"/>
  <c r="J502" i="8"/>
  <c r="J503" i="8" s="1"/>
  <c r="I502" i="8"/>
  <c r="I503" i="8" s="1"/>
  <c r="H502" i="8"/>
  <c r="G502" i="8"/>
  <c r="F502" i="8"/>
  <c r="E502" i="8"/>
  <c r="D502" i="8"/>
  <c r="C502" i="8"/>
  <c r="J470" i="8"/>
  <c r="I470" i="8"/>
  <c r="H470" i="8"/>
  <c r="G470" i="8"/>
  <c r="F470" i="8"/>
  <c r="E470" i="8"/>
  <c r="D470" i="8"/>
  <c r="C470" i="8"/>
  <c r="J463" i="8"/>
  <c r="I463" i="8"/>
  <c r="H463" i="8"/>
  <c r="G463" i="8"/>
  <c r="F463" i="8"/>
  <c r="E463" i="8"/>
  <c r="D463" i="8"/>
  <c r="C463" i="8"/>
  <c r="J456" i="8"/>
  <c r="I456" i="8"/>
  <c r="H456" i="8"/>
  <c r="G456" i="8"/>
  <c r="F456" i="8"/>
  <c r="E456" i="8"/>
  <c r="D456" i="8"/>
  <c r="C456" i="8"/>
  <c r="J445" i="8"/>
  <c r="I445" i="8"/>
  <c r="H445" i="8"/>
  <c r="G445" i="8"/>
  <c r="F445" i="8"/>
  <c r="E445" i="8"/>
  <c r="D445" i="8"/>
  <c r="C445" i="8"/>
  <c r="J399" i="8"/>
  <c r="I399" i="8"/>
  <c r="H399" i="8"/>
  <c r="G399" i="8"/>
  <c r="F399" i="8"/>
  <c r="E399" i="8"/>
  <c r="D399" i="8"/>
  <c r="C399" i="8"/>
  <c r="J382" i="8"/>
  <c r="I382" i="8"/>
  <c r="H382" i="8"/>
  <c r="G382" i="8"/>
  <c r="F382" i="8"/>
  <c r="E382" i="8"/>
  <c r="D382" i="8"/>
  <c r="C382" i="8"/>
  <c r="J368" i="8"/>
  <c r="I368" i="8"/>
  <c r="H368" i="8"/>
  <c r="G368" i="8"/>
  <c r="F368" i="8"/>
  <c r="E368" i="8"/>
  <c r="D368" i="8"/>
  <c r="C368" i="8"/>
  <c r="J358" i="8"/>
  <c r="I358" i="8"/>
  <c r="H358" i="8"/>
  <c r="G358" i="8"/>
  <c r="F358" i="8"/>
  <c r="E358" i="8"/>
  <c r="D358" i="8"/>
  <c r="C358" i="8"/>
  <c r="J345" i="8"/>
  <c r="I345" i="8"/>
  <c r="H345" i="8"/>
  <c r="G345" i="8"/>
  <c r="F345" i="8"/>
  <c r="E345" i="8"/>
  <c r="D345" i="8"/>
  <c r="C345" i="8"/>
  <c r="J331" i="8"/>
  <c r="I331" i="8"/>
  <c r="H331" i="8"/>
  <c r="G331" i="8"/>
  <c r="F331" i="8"/>
  <c r="E331" i="8"/>
  <c r="D331" i="8"/>
  <c r="C331" i="8"/>
  <c r="J320" i="8"/>
  <c r="I320" i="8"/>
  <c r="H320" i="8"/>
  <c r="G320" i="8"/>
  <c r="F320" i="8"/>
  <c r="E320" i="8"/>
  <c r="D320" i="8"/>
  <c r="C320" i="8"/>
  <c r="J294" i="8"/>
  <c r="I294" i="8"/>
  <c r="H294" i="8"/>
  <c r="G294" i="8"/>
  <c r="F294" i="8"/>
  <c r="E294" i="8"/>
  <c r="D294" i="8"/>
  <c r="C294" i="8"/>
  <c r="J282" i="8"/>
  <c r="I282" i="8"/>
  <c r="H282" i="8"/>
  <c r="G282" i="8"/>
  <c r="F282" i="8"/>
  <c r="E282" i="8"/>
  <c r="D282" i="8"/>
  <c r="C282" i="8"/>
  <c r="J243" i="8"/>
  <c r="I243" i="8"/>
  <c r="H243" i="8"/>
  <c r="G243" i="8"/>
  <c r="F243" i="8"/>
  <c r="E243" i="8"/>
  <c r="D243" i="8"/>
  <c r="C243" i="8"/>
  <c r="J200" i="8"/>
  <c r="I200" i="8"/>
  <c r="H200" i="8"/>
  <c r="G200" i="8"/>
  <c r="F200" i="8"/>
  <c r="E200" i="8"/>
  <c r="D200" i="8"/>
  <c r="C200" i="8"/>
  <c r="J190" i="8"/>
  <c r="I190" i="8"/>
  <c r="H190" i="8"/>
  <c r="G190" i="8"/>
  <c r="F190" i="8"/>
  <c r="E190" i="8"/>
  <c r="D190" i="8"/>
  <c r="C190" i="8"/>
  <c r="J183" i="8"/>
  <c r="I183" i="8"/>
  <c r="H183" i="8"/>
  <c r="G183" i="8"/>
  <c r="F183" i="8"/>
  <c r="E183" i="8"/>
  <c r="D183" i="8"/>
  <c r="C183" i="8"/>
  <c r="J173" i="8"/>
  <c r="I173" i="8"/>
  <c r="H173" i="8"/>
  <c r="G173" i="8"/>
  <c r="F173" i="8"/>
  <c r="E173" i="8"/>
  <c r="D173" i="8"/>
  <c r="C173" i="8"/>
  <c r="J157" i="8"/>
  <c r="I157" i="8"/>
  <c r="H157" i="8"/>
  <c r="G157" i="8"/>
  <c r="F157" i="8"/>
  <c r="E157" i="8"/>
  <c r="D157" i="8"/>
  <c r="C157" i="8"/>
  <c r="J150" i="8"/>
  <c r="I150" i="8"/>
  <c r="H150" i="8"/>
  <c r="G150" i="8"/>
  <c r="F150" i="8"/>
  <c r="E150" i="8"/>
  <c r="D150" i="8"/>
  <c r="C150" i="8"/>
  <c r="J131" i="8"/>
  <c r="I131" i="8"/>
  <c r="H131" i="8"/>
  <c r="G131" i="8"/>
  <c r="F131" i="8"/>
  <c r="E131" i="8"/>
  <c r="D131" i="8"/>
  <c r="C131" i="8"/>
  <c r="J122" i="8"/>
  <c r="I122" i="8"/>
  <c r="H122" i="8"/>
  <c r="G122" i="8"/>
  <c r="F122" i="8"/>
  <c r="E122" i="8"/>
  <c r="D122" i="8"/>
  <c r="C122" i="8"/>
  <c r="J91" i="8"/>
  <c r="I91" i="8"/>
  <c r="H91" i="8"/>
  <c r="G91" i="8"/>
  <c r="F91" i="8"/>
  <c r="E91" i="8"/>
  <c r="D91" i="8"/>
  <c r="C91" i="8"/>
  <c r="J77" i="8"/>
  <c r="I77" i="8"/>
  <c r="H77" i="8"/>
  <c r="G77" i="8"/>
  <c r="F77" i="8"/>
  <c r="E77" i="8"/>
  <c r="D77" i="8"/>
  <c r="C77" i="8"/>
  <c r="J69" i="8"/>
  <c r="I69" i="8"/>
  <c r="H69" i="8"/>
  <c r="G69" i="8"/>
  <c r="F69" i="8"/>
  <c r="E69" i="8"/>
  <c r="D69" i="8"/>
  <c r="C69" i="8"/>
  <c r="J50" i="8"/>
  <c r="I50" i="8"/>
  <c r="H50" i="8"/>
  <c r="G50" i="8"/>
  <c r="F50" i="8"/>
  <c r="E50" i="8"/>
  <c r="D50" i="8"/>
  <c r="C50" i="8"/>
  <c r="J41" i="8"/>
  <c r="I41" i="8"/>
  <c r="H41" i="8"/>
  <c r="G41" i="8"/>
  <c r="F41" i="8"/>
  <c r="E41" i="8"/>
  <c r="D41" i="8"/>
  <c r="C41" i="8"/>
  <c r="J34" i="8"/>
  <c r="I34" i="8"/>
  <c r="H34" i="8"/>
  <c r="G34" i="8"/>
  <c r="F34" i="8"/>
  <c r="E34" i="8"/>
  <c r="D34" i="8"/>
  <c r="C34" i="8"/>
  <c r="J10" i="8"/>
  <c r="I10" i="8"/>
  <c r="H10" i="8"/>
  <c r="G10" i="8"/>
  <c r="F10" i="8"/>
  <c r="E10" i="8"/>
  <c r="D10" i="8"/>
  <c r="C10" i="8"/>
  <c r="J640" i="7"/>
  <c r="I640" i="7"/>
  <c r="H640" i="7"/>
  <c r="G640" i="7"/>
  <c r="F640" i="7"/>
  <c r="E640" i="7"/>
  <c r="D640" i="7"/>
  <c r="C640" i="7"/>
  <c r="J632" i="7"/>
  <c r="I632" i="7"/>
  <c r="H632" i="7"/>
  <c r="G632" i="7"/>
  <c r="F632" i="7"/>
  <c r="E632" i="7"/>
  <c r="D632" i="7"/>
  <c r="C632" i="7"/>
  <c r="J625" i="7"/>
  <c r="I625" i="7"/>
  <c r="H625" i="7"/>
  <c r="G625" i="7"/>
  <c r="F625" i="7"/>
  <c r="E625" i="7"/>
  <c r="D625" i="7"/>
  <c r="C625" i="7"/>
  <c r="J598" i="7"/>
  <c r="I598" i="7"/>
  <c r="H598" i="7"/>
  <c r="G598" i="7"/>
  <c r="F598" i="7"/>
  <c r="E598" i="7"/>
  <c r="D598" i="7"/>
  <c r="C598" i="7"/>
  <c r="J562" i="7"/>
  <c r="I562" i="7"/>
  <c r="H562" i="7"/>
  <c r="G562" i="7"/>
  <c r="F562" i="7"/>
  <c r="E562" i="7"/>
  <c r="D562" i="7"/>
  <c r="C562" i="7"/>
  <c r="J554" i="7"/>
  <c r="I554" i="7"/>
  <c r="H554" i="7"/>
  <c r="G554" i="7"/>
  <c r="F554" i="7"/>
  <c r="E554" i="7"/>
  <c r="D554" i="7"/>
  <c r="C554" i="7"/>
  <c r="J545" i="7"/>
  <c r="I545" i="7"/>
  <c r="H545" i="7"/>
  <c r="G545" i="7"/>
  <c r="F545" i="7"/>
  <c r="E545" i="7"/>
  <c r="D545" i="7"/>
  <c r="C545" i="7"/>
  <c r="J530" i="7"/>
  <c r="I530" i="7"/>
  <c r="H530" i="7"/>
  <c r="G530" i="7"/>
  <c r="F530" i="7"/>
  <c r="E530" i="7"/>
  <c r="D530" i="7"/>
  <c r="C530" i="7"/>
  <c r="J513" i="7"/>
  <c r="I513" i="7"/>
  <c r="H513" i="7"/>
  <c r="G513" i="7"/>
  <c r="F513" i="7"/>
  <c r="E513" i="7"/>
  <c r="D513" i="7"/>
  <c r="C513" i="7"/>
  <c r="J505" i="7"/>
  <c r="I505" i="7"/>
  <c r="H505" i="7"/>
  <c r="G505" i="7"/>
  <c r="F505" i="7"/>
  <c r="E505" i="7"/>
  <c r="D505" i="7"/>
  <c r="C505" i="7"/>
  <c r="J498" i="7"/>
  <c r="I498" i="7"/>
  <c r="H498" i="7"/>
  <c r="G498" i="7"/>
  <c r="F498" i="7"/>
  <c r="E498" i="7"/>
  <c r="D498" i="7"/>
  <c r="C498" i="7"/>
  <c r="J489" i="7"/>
  <c r="I489" i="7"/>
  <c r="H489" i="7"/>
  <c r="G489" i="7"/>
  <c r="F489" i="7"/>
  <c r="E489" i="7"/>
  <c r="D489" i="7"/>
  <c r="C489" i="7"/>
  <c r="J463" i="7"/>
  <c r="I463" i="7"/>
  <c r="H463" i="7"/>
  <c r="G463" i="7"/>
  <c r="F463" i="7"/>
  <c r="E463" i="7"/>
  <c r="D463" i="7"/>
  <c r="C463" i="7"/>
  <c r="J456" i="7"/>
  <c r="I456" i="7"/>
  <c r="H456" i="7"/>
  <c r="G456" i="7"/>
  <c r="F456" i="7"/>
  <c r="E456" i="7"/>
  <c r="D456" i="7"/>
  <c r="C456" i="7"/>
  <c r="J448" i="7"/>
  <c r="I448" i="7"/>
  <c r="H448" i="7"/>
  <c r="G448" i="7"/>
  <c r="F448" i="7"/>
  <c r="E448" i="7"/>
  <c r="D448" i="7"/>
  <c r="C448" i="7"/>
  <c r="J437" i="7"/>
  <c r="I437" i="7"/>
  <c r="H437" i="7"/>
  <c r="G437" i="7"/>
  <c r="F437" i="7"/>
  <c r="E437" i="7"/>
  <c r="D437" i="7"/>
  <c r="C437" i="7"/>
  <c r="J429" i="7"/>
  <c r="I429" i="7"/>
  <c r="H429" i="7"/>
  <c r="G429" i="7"/>
  <c r="F429" i="7"/>
  <c r="E429" i="7"/>
  <c r="D429" i="7"/>
  <c r="C429" i="7"/>
  <c r="J421" i="7"/>
  <c r="I421" i="7"/>
  <c r="H421" i="7"/>
  <c r="G421" i="7"/>
  <c r="F421" i="7"/>
  <c r="E421" i="7"/>
  <c r="D421" i="7"/>
  <c r="C421" i="7"/>
  <c r="J414" i="7"/>
  <c r="I414" i="7"/>
  <c r="H414" i="7"/>
  <c r="G414" i="7"/>
  <c r="F414" i="7"/>
  <c r="E414" i="7"/>
  <c r="D414" i="7"/>
  <c r="C414" i="7"/>
  <c r="J406" i="7"/>
  <c r="I406" i="7"/>
  <c r="H406" i="7"/>
  <c r="G406" i="7"/>
  <c r="F406" i="7"/>
  <c r="E406" i="7"/>
  <c r="D406" i="7"/>
  <c r="C406" i="7"/>
  <c r="J395" i="7"/>
  <c r="I395" i="7"/>
  <c r="H395" i="7"/>
  <c r="G395" i="7"/>
  <c r="F395" i="7"/>
  <c r="E395" i="7"/>
  <c r="D395" i="7"/>
  <c r="C395" i="7"/>
  <c r="J369" i="7"/>
  <c r="I369" i="7"/>
  <c r="H369" i="7"/>
  <c r="G369" i="7"/>
  <c r="F369" i="7"/>
  <c r="E369" i="7"/>
  <c r="D369" i="7"/>
  <c r="C369" i="7"/>
  <c r="J336" i="7"/>
  <c r="I336" i="7"/>
  <c r="H336" i="7"/>
  <c r="G336" i="7"/>
  <c r="F336" i="7"/>
  <c r="E336" i="7"/>
  <c r="D336" i="7"/>
  <c r="C336" i="7"/>
  <c r="J319" i="7"/>
  <c r="I319" i="7"/>
  <c r="H319" i="7"/>
  <c r="G319" i="7"/>
  <c r="F319" i="7"/>
  <c r="E319" i="7"/>
  <c r="D319" i="7"/>
  <c r="C319" i="7"/>
  <c r="J298" i="7"/>
  <c r="I298" i="7"/>
  <c r="H298" i="7"/>
  <c r="G298" i="7"/>
  <c r="F298" i="7"/>
  <c r="E298" i="7"/>
  <c r="D298" i="7"/>
  <c r="C298" i="7"/>
  <c r="J289" i="7"/>
  <c r="I289" i="7"/>
  <c r="H289" i="7"/>
  <c r="G289" i="7"/>
  <c r="F289" i="7"/>
  <c r="E289" i="7"/>
  <c r="D289" i="7"/>
  <c r="C289" i="7"/>
  <c r="J281" i="7"/>
  <c r="I281" i="7"/>
  <c r="H281" i="7"/>
  <c r="G281" i="7"/>
  <c r="F281" i="7"/>
  <c r="E281" i="7"/>
  <c r="D281" i="7"/>
  <c r="C281" i="7"/>
  <c r="J231" i="7"/>
  <c r="I231" i="7"/>
  <c r="H231" i="7"/>
  <c r="G231" i="7"/>
  <c r="F231" i="7"/>
  <c r="E231" i="7"/>
  <c r="D231" i="7"/>
  <c r="C231" i="7"/>
  <c r="J212" i="7"/>
  <c r="I212" i="7"/>
  <c r="H212" i="7"/>
  <c r="G212" i="7"/>
  <c r="F212" i="7"/>
  <c r="E212" i="7"/>
  <c r="D212" i="7"/>
  <c r="C212" i="7"/>
  <c r="J184" i="7"/>
  <c r="I184" i="7"/>
  <c r="H184" i="7"/>
  <c r="G184" i="7"/>
  <c r="F184" i="7"/>
  <c r="E184" i="7"/>
  <c r="D184" i="7"/>
  <c r="C184" i="7"/>
  <c r="J177" i="7"/>
  <c r="I177" i="7"/>
  <c r="H177" i="7"/>
  <c r="G177" i="7"/>
  <c r="F177" i="7"/>
  <c r="E177" i="7"/>
  <c r="D177" i="7"/>
  <c r="C177" i="7"/>
  <c r="J167" i="7"/>
  <c r="I167" i="7"/>
  <c r="H167" i="7"/>
  <c r="G167" i="7"/>
  <c r="F167" i="7"/>
  <c r="E167" i="7"/>
  <c r="D167" i="7"/>
  <c r="C167" i="7"/>
  <c r="J157" i="7"/>
  <c r="I157" i="7"/>
  <c r="H157" i="7"/>
  <c r="G157" i="7"/>
  <c r="F157" i="7"/>
  <c r="E157" i="7"/>
  <c r="D157" i="7"/>
  <c r="C157" i="7"/>
  <c r="J147" i="7"/>
  <c r="I147" i="7"/>
  <c r="H147" i="7"/>
  <c r="G147" i="7"/>
  <c r="F147" i="7"/>
  <c r="E147" i="7"/>
  <c r="D147" i="7"/>
  <c r="C147" i="7"/>
  <c r="J137" i="7"/>
  <c r="I137" i="7"/>
  <c r="H137" i="7"/>
  <c r="G137" i="7"/>
  <c r="F137" i="7"/>
  <c r="E137" i="7"/>
  <c r="D137" i="7"/>
  <c r="C137" i="7"/>
  <c r="J129" i="7"/>
  <c r="I129" i="7"/>
  <c r="H129" i="7"/>
  <c r="G129" i="7"/>
  <c r="F129" i="7"/>
  <c r="E129" i="7"/>
  <c r="D129" i="7"/>
  <c r="C129" i="7"/>
  <c r="J120" i="7"/>
  <c r="I120" i="7"/>
  <c r="H120" i="7"/>
  <c r="G120" i="7"/>
  <c r="F120" i="7"/>
  <c r="E120" i="7"/>
  <c r="D120" i="7"/>
  <c r="C120" i="7"/>
  <c r="J109" i="7"/>
  <c r="I109" i="7"/>
  <c r="H109" i="7"/>
  <c r="G109" i="7"/>
  <c r="F109" i="7"/>
  <c r="E109" i="7"/>
  <c r="D109" i="7"/>
  <c r="C109" i="7"/>
  <c r="H92" i="7"/>
  <c r="G92" i="7"/>
  <c r="F92" i="7"/>
  <c r="E92" i="7"/>
  <c r="D92" i="7"/>
  <c r="C92" i="7"/>
  <c r="J92" i="7"/>
  <c r="I92" i="7"/>
  <c r="J56" i="7"/>
  <c r="I56" i="7"/>
  <c r="H56" i="7"/>
  <c r="G56" i="7"/>
  <c r="F56" i="7"/>
  <c r="E56" i="7"/>
  <c r="D56" i="7"/>
  <c r="C56" i="7"/>
  <c r="J48" i="7"/>
  <c r="I48" i="7"/>
  <c r="H48" i="7"/>
  <c r="G48" i="7"/>
  <c r="F48" i="7"/>
  <c r="E48" i="7"/>
  <c r="D48" i="7"/>
  <c r="C48" i="7"/>
  <c r="J40" i="7"/>
  <c r="I40" i="7"/>
  <c r="H40" i="7"/>
  <c r="G40" i="7"/>
  <c r="F40" i="7"/>
  <c r="E40" i="7"/>
  <c r="D40" i="7"/>
  <c r="C40" i="7"/>
  <c r="J29" i="7"/>
  <c r="I29" i="7"/>
  <c r="H29" i="7"/>
  <c r="G29" i="7"/>
  <c r="F29" i="7"/>
  <c r="E29" i="7"/>
  <c r="D29" i="7"/>
  <c r="C29" i="7"/>
  <c r="J22" i="7"/>
  <c r="I22" i="7"/>
  <c r="H22" i="7"/>
  <c r="G22" i="7"/>
  <c r="F22" i="7"/>
  <c r="E22" i="7"/>
  <c r="D22" i="7"/>
  <c r="C22" i="7"/>
  <c r="J13" i="7"/>
  <c r="I13" i="7"/>
  <c r="H13" i="7"/>
  <c r="G13" i="7"/>
  <c r="F13" i="7"/>
  <c r="E13" i="7"/>
  <c r="D13" i="7"/>
  <c r="C13" i="7"/>
  <c r="J404" i="6"/>
  <c r="I404" i="6"/>
  <c r="H404" i="6"/>
  <c r="G404" i="6"/>
  <c r="F404" i="6"/>
  <c r="E404" i="6"/>
  <c r="D404" i="6"/>
  <c r="C404" i="6"/>
  <c r="J395" i="6"/>
  <c r="I395" i="6"/>
  <c r="H395" i="6"/>
  <c r="G395" i="6"/>
  <c r="F395" i="6"/>
  <c r="E395" i="6"/>
  <c r="D395" i="6"/>
  <c r="C395" i="6"/>
  <c r="J374" i="6"/>
  <c r="I374" i="6"/>
  <c r="H374" i="6"/>
  <c r="G374" i="6"/>
  <c r="F374" i="6"/>
  <c r="E374" i="6"/>
  <c r="D374" i="6"/>
  <c r="C374" i="6"/>
  <c r="J367" i="6"/>
  <c r="I367" i="6"/>
  <c r="H367" i="6"/>
  <c r="G367" i="6"/>
  <c r="F367" i="6"/>
  <c r="E367" i="6"/>
  <c r="D367" i="6"/>
  <c r="C367" i="6"/>
  <c r="J355" i="6"/>
  <c r="I355" i="6"/>
  <c r="H355" i="6"/>
  <c r="G355" i="6"/>
  <c r="F355" i="6"/>
  <c r="E355" i="6"/>
  <c r="D355" i="6"/>
  <c r="C355" i="6"/>
  <c r="J344" i="6"/>
  <c r="I344" i="6"/>
  <c r="H344" i="6"/>
  <c r="G344" i="6"/>
  <c r="F344" i="6"/>
  <c r="E344" i="6"/>
  <c r="D344" i="6"/>
  <c r="C344" i="6"/>
  <c r="J335" i="6"/>
  <c r="I335" i="6"/>
  <c r="H335" i="6"/>
  <c r="G335" i="6"/>
  <c r="F335" i="6"/>
  <c r="E335" i="6"/>
  <c r="D335" i="6"/>
  <c r="C335" i="6"/>
  <c r="J318" i="6"/>
  <c r="I318" i="6"/>
  <c r="H318" i="6"/>
  <c r="G318" i="6"/>
  <c r="F318" i="6"/>
  <c r="E318" i="6"/>
  <c r="D318" i="6"/>
  <c r="C318" i="6"/>
  <c r="J301" i="6"/>
  <c r="I301" i="6"/>
  <c r="H301" i="6"/>
  <c r="G301" i="6"/>
  <c r="F301" i="6"/>
  <c r="E301" i="6"/>
  <c r="D301" i="6"/>
  <c r="C301" i="6"/>
  <c r="J291" i="6"/>
  <c r="I291" i="6"/>
  <c r="H291" i="6"/>
  <c r="G291" i="6"/>
  <c r="F291" i="6"/>
  <c r="E291" i="6"/>
  <c r="D291" i="6"/>
  <c r="C291" i="6"/>
  <c r="J284" i="6"/>
  <c r="I284" i="6"/>
  <c r="H284" i="6"/>
  <c r="G284" i="6"/>
  <c r="F284" i="6"/>
  <c r="E284" i="6"/>
  <c r="D284" i="6"/>
  <c r="C284" i="6"/>
  <c r="J268" i="6"/>
  <c r="I268" i="6"/>
  <c r="H268" i="6"/>
  <c r="G268" i="6"/>
  <c r="F268" i="6"/>
  <c r="E268" i="6"/>
  <c r="D268" i="6"/>
  <c r="C268" i="6"/>
  <c r="J257" i="6"/>
  <c r="I257" i="6"/>
  <c r="H257" i="6"/>
  <c r="G257" i="6"/>
  <c r="F257" i="6"/>
  <c r="E257" i="6"/>
  <c r="D257" i="6"/>
  <c r="C257" i="6"/>
  <c r="J235" i="6"/>
  <c r="I235" i="6"/>
  <c r="H235" i="6"/>
  <c r="G235" i="6"/>
  <c r="F235" i="6"/>
  <c r="E235" i="6"/>
  <c r="D235" i="6"/>
  <c r="C235" i="6"/>
  <c r="J225" i="6"/>
  <c r="I225" i="6"/>
  <c r="H225" i="6"/>
  <c r="G225" i="6"/>
  <c r="F225" i="6"/>
  <c r="E225" i="6"/>
  <c r="D225" i="6"/>
  <c r="C225" i="6"/>
  <c r="J216" i="6"/>
  <c r="I216" i="6"/>
  <c r="H216" i="6"/>
  <c r="G216" i="6"/>
  <c r="F216" i="6"/>
  <c r="E216" i="6"/>
  <c r="D216" i="6"/>
  <c r="C216" i="6"/>
  <c r="J162" i="6"/>
  <c r="I162" i="6"/>
  <c r="H162" i="6"/>
  <c r="G162" i="6"/>
  <c r="F162" i="6"/>
  <c r="E162" i="6"/>
  <c r="D162" i="6"/>
  <c r="C162" i="6"/>
  <c r="J146" i="6"/>
  <c r="I146" i="6"/>
  <c r="H146" i="6"/>
  <c r="G146" i="6"/>
  <c r="F146" i="6"/>
  <c r="E146" i="6"/>
  <c r="D146" i="6"/>
  <c r="C146" i="6"/>
  <c r="J138" i="6"/>
  <c r="I138" i="6"/>
  <c r="H138" i="6"/>
  <c r="G138" i="6"/>
  <c r="F138" i="6"/>
  <c r="E138" i="6"/>
  <c r="D138" i="6"/>
  <c r="C138" i="6"/>
  <c r="J121" i="6"/>
  <c r="I121" i="6"/>
  <c r="H121" i="6"/>
  <c r="G121" i="6"/>
  <c r="F121" i="6"/>
  <c r="E121" i="6"/>
  <c r="D121" i="6"/>
  <c r="C121" i="6"/>
  <c r="J85" i="6"/>
  <c r="I85" i="6"/>
  <c r="H85" i="6"/>
  <c r="G85" i="6"/>
  <c r="F85" i="6"/>
  <c r="E85" i="6"/>
  <c r="D85" i="6"/>
  <c r="C85" i="6"/>
  <c r="J77" i="6"/>
  <c r="I77" i="6"/>
  <c r="H77" i="6"/>
  <c r="G77" i="6"/>
  <c r="F77" i="6"/>
  <c r="E77" i="6"/>
  <c r="D77" i="6"/>
  <c r="C77" i="6"/>
  <c r="H70" i="6"/>
  <c r="G70" i="6"/>
  <c r="F70" i="6"/>
  <c r="E70" i="6"/>
  <c r="D70" i="6"/>
  <c r="C70" i="6"/>
  <c r="J54" i="6"/>
  <c r="J70" i="6" s="1"/>
  <c r="I54" i="6"/>
  <c r="I70" i="6" s="1"/>
  <c r="J40" i="6"/>
  <c r="I40" i="6"/>
  <c r="H40" i="6"/>
  <c r="G40" i="6"/>
  <c r="F40" i="6"/>
  <c r="E40" i="6"/>
  <c r="D40" i="6"/>
  <c r="C40" i="6"/>
  <c r="J31" i="6"/>
  <c r="I31" i="6"/>
  <c r="H31" i="6"/>
  <c r="G31" i="6"/>
  <c r="F31" i="6"/>
  <c r="E31" i="6"/>
  <c r="D31" i="6"/>
  <c r="C31" i="6"/>
  <c r="J24" i="6"/>
  <c r="I24" i="6"/>
  <c r="H24" i="6"/>
  <c r="G24" i="6"/>
  <c r="F24" i="6"/>
  <c r="E24" i="6"/>
  <c r="D24" i="6"/>
  <c r="C24" i="6"/>
  <c r="J15" i="6"/>
  <c r="I15" i="6"/>
  <c r="H15" i="6"/>
  <c r="G15" i="6"/>
  <c r="F15" i="6"/>
  <c r="E15" i="6"/>
  <c r="D15" i="6"/>
  <c r="C15" i="6"/>
  <c r="J611" i="5"/>
  <c r="I611" i="5"/>
  <c r="H611" i="5"/>
  <c r="G611" i="5"/>
  <c r="F611" i="5"/>
  <c r="E611" i="5"/>
  <c r="D611" i="5"/>
  <c r="C611" i="5"/>
  <c r="J569" i="5"/>
  <c r="I569" i="5"/>
  <c r="H569" i="5"/>
  <c r="G569" i="5"/>
  <c r="F569" i="5"/>
  <c r="E569" i="5"/>
  <c r="D569" i="5"/>
  <c r="C569" i="5"/>
  <c r="J554" i="5"/>
  <c r="I554" i="5"/>
  <c r="H554" i="5"/>
  <c r="G554" i="5"/>
  <c r="F554" i="5"/>
  <c r="E554" i="5"/>
  <c r="D554" i="5"/>
  <c r="C554" i="5"/>
  <c r="J542" i="5"/>
  <c r="I542" i="5"/>
  <c r="H542" i="5"/>
  <c r="G542" i="5"/>
  <c r="F542" i="5"/>
  <c r="E542" i="5"/>
  <c r="D542" i="5"/>
  <c r="C542" i="5"/>
  <c r="J529" i="5"/>
  <c r="I529" i="5"/>
  <c r="H529" i="5"/>
  <c r="G529" i="5"/>
  <c r="F529" i="5"/>
  <c r="E529" i="5"/>
  <c r="D529" i="5"/>
  <c r="C529" i="5"/>
  <c r="J522" i="5"/>
  <c r="I522" i="5"/>
  <c r="H522" i="5"/>
  <c r="G522" i="5"/>
  <c r="F522" i="5"/>
  <c r="E522" i="5"/>
  <c r="D522" i="5"/>
  <c r="C522" i="5"/>
  <c r="J512" i="5"/>
  <c r="I512" i="5"/>
  <c r="H512" i="5"/>
  <c r="G512" i="5"/>
  <c r="F512" i="5"/>
  <c r="E512" i="5"/>
  <c r="D512" i="5"/>
  <c r="C512" i="5"/>
  <c r="J503" i="5"/>
  <c r="I503" i="5"/>
  <c r="H503" i="5"/>
  <c r="G503" i="5"/>
  <c r="F503" i="5"/>
  <c r="E503" i="5"/>
  <c r="D503" i="5"/>
  <c r="C503" i="5"/>
  <c r="J494" i="5"/>
  <c r="I494" i="5"/>
  <c r="H494" i="5"/>
  <c r="G494" i="5"/>
  <c r="F494" i="5"/>
  <c r="E494" i="5"/>
  <c r="D494" i="5"/>
  <c r="C494" i="5"/>
  <c r="J479" i="5"/>
  <c r="I479" i="5"/>
  <c r="H479" i="5"/>
  <c r="G479" i="5"/>
  <c r="F479" i="5"/>
  <c r="E479" i="5"/>
  <c r="D479" i="5"/>
  <c r="C479" i="5"/>
  <c r="J472" i="5"/>
  <c r="I472" i="5"/>
  <c r="H472" i="5"/>
  <c r="G472" i="5"/>
  <c r="F472" i="5"/>
  <c r="E472" i="5"/>
  <c r="D472" i="5"/>
  <c r="C472" i="5"/>
  <c r="J464" i="5"/>
  <c r="I464" i="5"/>
  <c r="H464" i="5"/>
  <c r="G464" i="5"/>
  <c r="F464" i="5"/>
  <c r="E464" i="5"/>
  <c r="D464" i="5"/>
  <c r="C464" i="5"/>
  <c r="J453" i="5"/>
  <c r="I453" i="5"/>
  <c r="H453" i="5"/>
  <c r="G453" i="5"/>
  <c r="F453" i="5"/>
  <c r="E453" i="5"/>
  <c r="D453" i="5"/>
  <c r="C453" i="5"/>
  <c r="J444" i="5"/>
  <c r="I444" i="5"/>
  <c r="H444" i="5"/>
  <c r="G444" i="5"/>
  <c r="F444" i="5"/>
  <c r="E444" i="5"/>
  <c r="D444" i="5"/>
  <c r="C444" i="5"/>
  <c r="J420" i="5"/>
  <c r="I420" i="5"/>
  <c r="H420" i="5"/>
  <c r="G420" i="5"/>
  <c r="F420" i="5"/>
  <c r="E420" i="5"/>
  <c r="D420" i="5"/>
  <c r="C420" i="5"/>
  <c r="J410" i="5"/>
  <c r="I410" i="5"/>
  <c r="H410" i="5"/>
  <c r="G410" i="5"/>
  <c r="F410" i="5"/>
  <c r="E410" i="5"/>
  <c r="D410" i="5"/>
  <c r="C410" i="5"/>
  <c r="J402" i="5"/>
  <c r="I402" i="5"/>
  <c r="H402" i="5"/>
  <c r="G402" i="5"/>
  <c r="F402" i="5"/>
  <c r="E402" i="5"/>
  <c r="D402" i="5"/>
  <c r="C402" i="5"/>
  <c r="J394" i="5"/>
  <c r="I394" i="5"/>
  <c r="H394" i="5"/>
  <c r="G394" i="5"/>
  <c r="F394" i="5"/>
  <c r="E394" i="5"/>
  <c r="D394" i="5"/>
  <c r="C394" i="5"/>
  <c r="J387" i="5"/>
  <c r="I387" i="5"/>
  <c r="H387" i="5"/>
  <c r="G387" i="5"/>
  <c r="F387" i="5"/>
  <c r="E387" i="5"/>
  <c r="D387" i="5"/>
  <c r="C387" i="5"/>
  <c r="J378" i="5"/>
  <c r="I378" i="5"/>
  <c r="H378" i="5"/>
  <c r="G378" i="5"/>
  <c r="F378" i="5"/>
  <c r="E378" i="5"/>
  <c r="D378" i="5"/>
  <c r="C378" i="5"/>
  <c r="H370" i="5"/>
  <c r="G370" i="5"/>
  <c r="F370" i="5"/>
  <c r="E370" i="5"/>
  <c r="D370" i="5"/>
  <c r="C370" i="5"/>
  <c r="J363" i="5"/>
  <c r="J370" i="5" s="1"/>
  <c r="I363" i="5"/>
  <c r="I370" i="5" s="1"/>
  <c r="J349" i="5"/>
  <c r="I349" i="5"/>
  <c r="H349" i="5"/>
  <c r="G349" i="5"/>
  <c r="F349" i="5"/>
  <c r="E349" i="5"/>
  <c r="D349" i="5"/>
  <c r="C349" i="5"/>
  <c r="J299" i="5"/>
  <c r="I299" i="5"/>
  <c r="H299" i="5"/>
  <c r="G299" i="5"/>
  <c r="F299" i="5"/>
  <c r="E299" i="5"/>
  <c r="D299" i="5"/>
  <c r="C299" i="5"/>
  <c r="J291" i="5"/>
  <c r="I291" i="5"/>
  <c r="H291" i="5"/>
  <c r="G291" i="5"/>
  <c r="F291" i="5"/>
  <c r="E291" i="5"/>
  <c r="D291" i="5"/>
  <c r="C291" i="5"/>
  <c r="J284" i="5"/>
  <c r="I284" i="5"/>
  <c r="H284" i="5"/>
  <c r="G284" i="5"/>
  <c r="F284" i="5"/>
  <c r="E284" i="5"/>
  <c r="D284" i="5"/>
  <c r="C284" i="5"/>
  <c r="J277" i="5"/>
  <c r="I277" i="5"/>
  <c r="H277" i="5"/>
  <c r="G277" i="5"/>
  <c r="F277" i="5"/>
  <c r="E277" i="5"/>
  <c r="D277" i="5"/>
  <c r="C277" i="5"/>
  <c r="J268" i="5"/>
  <c r="I268" i="5"/>
  <c r="H268" i="5"/>
  <c r="G268" i="5"/>
  <c r="F268" i="5"/>
  <c r="E268" i="5"/>
  <c r="D268" i="5"/>
  <c r="C268" i="5"/>
  <c r="J260" i="5"/>
  <c r="I260" i="5"/>
  <c r="H260" i="5"/>
  <c r="G260" i="5"/>
  <c r="F260" i="5"/>
  <c r="E260" i="5"/>
  <c r="D260" i="5"/>
  <c r="C260" i="5"/>
  <c r="J225" i="5"/>
  <c r="I225" i="5"/>
  <c r="H225" i="5"/>
  <c r="G225" i="5"/>
  <c r="F225" i="5"/>
  <c r="E225" i="5"/>
  <c r="D225" i="5"/>
  <c r="C225" i="5"/>
  <c r="J206" i="5"/>
  <c r="I206" i="5"/>
  <c r="H206" i="5"/>
  <c r="G206" i="5"/>
  <c r="F206" i="5"/>
  <c r="E206" i="5"/>
  <c r="D206" i="5"/>
  <c r="C206" i="5"/>
  <c r="J193" i="5"/>
  <c r="I193" i="5"/>
  <c r="H193" i="5"/>
  <c r="G193" i="5"/>
  <c r="F193" i="5"/>
  <c r="E193" i="5"/>
  <c r="D193" i="5"/>
  <c r="C193" i="5"/>
  <c r="J173" i="5"/>
  <c r="I173" i="5"/>
  <c r="H173" i="5"/>
  <c r="G173" i="5"/>
  <c r="F173" i="5"/>
  <c r="E173" i="5"/>
  <c r="D173" i="5"/>
  <c r="C173" i="5"/>
  <c r="J158" i="5"/>
  <c r="I158" i="5"/>
  <c r="H158" i="5"/>
  <c r="G158" i="5"/>
  <c r="F158" i="5"/>
  <c r="E158" i="5"/>
  <c r="D158" i="5"/>
  <c r="C158" i="5"/>
  <c r="J130" i="5"/>
  <c r="I130" i="5"/>
  <c r="H130" i="5"/>
  <c r="G130" i="5"/>
  <c r="F130" i="5"/>
  <c r="E130" i="5"/>
  <c r="D130" i="5"/>
  <c r="C130" i="5"/>
  <c r="J122" i="5"/>
  <c r="I122" i="5"/>
  <c r="H122" i="5"/>
  <c r="G122" i="5"/>
  <c r="F122" i="5"/>
  <c r="E122" i="5"/>
  <c r="D122" i="5"/>
  <c r="C122" i="5"/>
  <c r="J114" i="5"/>
  <c r="I114" i="5"/>
  <c r="H114" i="5"/>
  <c r="G114" i="5"/>
  <c r="F114" i="5"/>
  <c r="E114" i="5"/>
  <c r="D114" i="5"/>
  <c r="C114" i="5"/>
  <c r="J105" i="5"/>
  <c r="I105" i="5"/>
  <c r="H105" i="5"/>
  <c r="G105" i="5"/>
  <c r="F105" i="5"/>
  <c r="E105" i="5"/>
  <c r="D105" i="5"/>
  <c r="C105" i="5"/>
  <c r="J88" i="5"/>
  <c r="I88" i="5"/>
  <c r="H88" i="5"/>
  <c r="G88" i="5"/>
  <c r="F88" i="5"/>
  <c r="E88" i="5"/>
  <c r="D88" i="5"/>
  <c r="C88" i="5"/>
  <c r="H73" i="5"/>
  <c r="G73" i="5"/>
  <c r="F73" i="5"/>
  <c r="E73" i="5"/>
  <c r="D73" i="5"/>
  <c r="C73" i="5"/>
  <c r="J64" i="5"/>
  <c r="I64" i="5"/>
  <c r="J47" i="5"/>
  <c r="I47" i="5"/>
  <c r="J38" i="5"/>
  <c r="I38" i="5"/>
  <c r="H38" i="5"/>
  <c r="G38" i="5"/>
  <c r="F38" i="5"/>
  <c r="E38" i="5"/>
  <c r="D38" i="5"/>
  <c r="C38" i="5"/>
  <c r="J17" i="5"/>
  <c r="I17" i="5"/>
  <c r="H17" i="5"/>
  <c r="G17" i="5"/>
  <c r="F17" i="5"/>
  <c r="E17" i="5"/>
  <c r="D17" i="5"/>
  <c r="C17" i="5"/>
  <c r="J9" i="5"/>
  <c r="I9" i="5"/>
  <c r="H9" i="5"/>
  <c r="G9" i="5"/>
  <c r="F9" i="5"/>
  <c r="E9" i="5"/>
  <c r="D9" i="5"/>
  <c r="C9" i="5"/>
  <c r="J845" i="4"/>
  <c r="I845" i="4"/>
  <c r="H845" i="4"/>
  <c r="G845" i="4"/>
  <c r="F845" i="4"/>
  <c r="E845" i="4"/>
  <c r="D845" i="4"/>
  <c r="C845" i="4"/>
  <c r="J833" i="4"/>
  <c r="I833" i="4"/>
  <c r="H833" i="4"/>
  <c r="G833" i="4"/>
  <c r="F833" i="4"/>
  <c r="E833" i="4"/>
  <c r="D833" i="4"/>
  <c r="C833" i="4"/>
  <c r="J821" i="4"/>
  <c r="I821" i="4"/>
  <c r="H821" i="4"/>
  <c r="G821" i="4"/>
  <c r="F821" i="4"/>
  <c r="E821" i="4"/>
  <c r="D821" i="4"/>
  <c r="C821" i="4"/>
  <c r="J814" i="4"/>
  <c r="I814" i="4"/>
  <c r="H814" i="4"/>
  <c r="G814" i="4"/>
  <c r="F814" i="4"/>
  <c r="E814" i="4"/>
  <c r="D814" i="4"/>
  <c r="C814" i="4"/>
  <c r="J804" i="4"/>
  <c r="I804" i="4"/>
  <c r="H804" i="4"/>
  <c r="G804" i="4"/>
  <c r="F804" i="4"/>
  <c r="E804" i="4"/>
  <c r="D804" i="4"/>
  <c r="C804" i="4"/>
  <c r="J787" i="4"/>
  <c r="I787" i="4"/>
  <c r="H787" i="4"/>
  <c r="G787" i="4"/>
  <c r="F787" i="4"/>
  <c r="E787" i="4"/>
  <c r="D787" i="4"/>
  <c r="C787" i="4"/>
  <c r="J780" i="4"/>
  <c r="I780" i="4"/>
  <c r="H780" i="4"/>
  <c r="G780" i="4"/>
  <c r="F780" i="4"/>
  <c r="E780" i="4"/>
  <c r="D780" i="4"/>
  <c r="C780" i="4"/>
  <c r="J773" i="4"/>
  <c r="I773" i="4"/>
  <c r="H773" i="4"/>
  <c r="G773" i="4"/>
  <c r="F773" i="4"/>
  <c r="E773" i="4"/>
  <c r="D773" i="4"/>
  <c r="C773" i="4"/>
  <c r="J763" i="4"/>
  <c r="I763" i="4"/>
  <c r="H763" i="4"/>
  <c r="G763" i="4"/>
  <c r="F763" i="4"/>
  <c r="E763" i="4"/>
  <c r="D763" i="4"/>
  <c r="C763" i="4"/>
  <c r="J755" i="4"/>
  <c r="I755" i="4"/>
  <c r="H755" i="4"/>
  <c r="G755" i="4"/>
  <c r="F755" i="4"/>
  <c r="E755" i="4"/>
  <c r="D755" i="4"/>
  <c r="C755" i="4"/>
  <c r="J736" i="4"/>
  <c r="I736" i="4"/>
  <c r="H736" i="4"/>
  <c r="G736" i="4"/>
  <c r="F736" i="4"/>
  <c r="E736" i="4"/>
  <c r="D736" i="4"/>
  <c r="C736" i="4"/>
  <c r="J729" i="4"/>
  <c r="I729" i="4"/>
  <c r="H729" i="4"/>
  <c r="G729" i="4"/>
  <c r="F729" i="4"/>
  <c r="E729" i="4"/>
  <c r="D729" i="4"/>
  <c r="C729" i="4"/>
  <c r="J722" i="4"/>
  <c r="I722" i="4"/>
  <c r="H722" i="4"/>
  <c r="G722" i="4"/>
  <c r="F722" i="4"/>
  <c r="E722" i="4"/>
  <c r="D722" i="4"/>
  <c r="C722" i="4"/>
  <c r="H704" i="4"/>
  <c r="G704" i="4"/>
  <c r="F704" i="4"/>
  <c r="E704" i="4"/>
  <c r="D704" i="4"/>
  <c r="C704" i="4"/>
  <c r="J704" i="4"/>
  <c r="I704" i="4"/>
  <c r="J687" i="4"/>
  <c r="I687" i="4"/>
  <c r="H687" i="4"/>
  <c r="G687" i="4"/>
  <c r="F687" i="4"/>
  <c r="E687" i="4"/>
  <c r="D687" i="4"/>
  <c r="C687" i="4"/>
  <c r="J669" i="4"/>
  <c r="I669" i="4"/>
  <c r="H669" i="4"/>
  <c r="G669" i="4"/>
  <c r="F669" i="4"/>
  <c r="E669" i="4"/>
  <c r="D669" i="4"/>
  <c r="C669" i="4"/>
  <c r="J659" i="4"/>
  <c r="I659" i="4"/>
  <c r="H659" i="4"/>
  <c r="G659" i="4"/>
  <c r="F659" i="4"/>
  <c r="E659" i="4"/>
  <c r="D659" i="4"/>
  <c r="C659" i="4"/>
  <c r="J651" i="4"/>
  <c r="I651" i="4"/>
  <c r="H651" i="4"/>
  <c r="G651" i="4"/>
  <c r="F651" i="4"/>
  <c r="E651" i="4"/>
  <c r="D651" i="4"/>
  <c r="C651" i="4"/>
  <c r="J641" i="4"/>
  <c r="I641" i="4"/>
  <c r="H641" i="4"/>
  <c r="G641" i="4"/>
  <c r="F641" i="4"/>
  <c r="E641" i="4"/>
  <c r="D641" i="4"/>
  <c r="C641" i="4"/>
  <c r="J634" i="4"/>
  <c r="I634" i="4"/>
  <c r="H634" i="4"/>
  <c r="G634" i="4"/>
  <c r="F634" i="4"/>
  <c r="E634" i="4"/>
  <c r="D634" i="4"/>
  <c r="C634" i="4"/>
  <c r="J624" i="4"/>
  <c r="I624" i="4"/>
  <c r="H624" i="4"/>
  <c r="G624" i="4"/>
  <c r="F624" i="4"/>
  <c r="E624" i="4"/>
  <c r="D624" i="4"/>
  <c r="C624" i="4"/>
  <c r="J616" i="4"/>
  <c r="I616" i="4"/>
  <c r="H616" i="4"/>
  <c r="G616" i="4"/>
  <c r="F616" i="4"/>
  <c r="E616" i="4"/>
  <c r="D616" i="4"/>
  <c r="C616" i="4"/>
  <c r="J608" i="4"/>
  <c r="I608" i="4"/>
  <c r="H608" i="4"/>
  <c r="G608" i="4"/>
  <c r="F608" i="4"/>
  <c r="E608" i="4"/>
  <c r="D608" i="4"/>
  <c r="C608" i="4"/>
  <c r="J599" i="4"/>
  <c r="I599" i="4"/>
  <c r="H599" i="4"/>
  <c r="G599" i="4"/>
  <c r="F599" i="4"/>
  <c r="E599" i="4"/>
  <c r="D599" i="4"/>
  <c r="C599" i="4"/>
  <c r="H592" i="4"/>
  <c r="G592" i="4"/>
  <c r="F592" i="4"/>
  <c r="E592" i="4"/>
  <c r="D592" i="4"/>
  <c r="C592" i="4"/>
  <c r="J582" i="4"/>
  <c r="J592" i="4" s="1"/>
  <c r="I561" i="4"/>
  <c r="I582" i="4" s="1"/>
  <c r="I592" i="4" s="1"/>
  <c r="J553" i="4"/>
  <c r="I553" i="4"/>
  <c r="H553" i="4"/>
  <c r="G553" i="4"/>
  <c r="F553" i="4"/>
  <c r="E553" i="4"/>
  <c r="D553" i="4"/>
  <c r="C553" i="4"/>
  <c r="J541" i="4"/>
  <c r="I541" i="4"/>
  <c r="H541" i="4"/>
  <c r="G541" i="4"/>
  <c r="F541" i="4"/>
  <c r="E541" i="4"/>
  <c r="D541" i="4"/>
  <c r="C541" i="4"/>
  <c r="J488" i="4"/>
  <c r="I488" i="4"/>
  <c r="H488" i="4"/>
  <c r="G488" i="4"/>
  <c r="F488" i="4"/>
  <c r="E488" i="4"/>
  <c r="D488" i="4"/>
  <c r="C488" i="4"/>
  <c r="J468" i="4"/>
  <c r="I468" i="4"/>
  <c r="H468" i="4"/>
  <c r="G468" i="4"/>
  <c r="F468" i="4"/>
  <c r="E468" i="4"/>
  <c r="D468" i="4"/>
  <c r="C468" i="4"/>
  <c r="J441" i="4"/>
  <c r="I441" i="4"/>
  <c r="H441" i="4"/>
  <c r="G441" i="4"/>
  <c r="F441" i="4"/>
  <c r="E441" i="4"/>
  <c r="D441" i="4"/>
  <c r="C441" i="4"/>
  <c r="J430" i="4"/>
  <c r="I430" i="4"/>
  <c r="H430" i="4"/>
  <c r="G430" i="4"/>
  <c r="F430" i="4"/>
  <c r="E430" i="4"/>
  <c r="D430" i="4"/>
  <c r="C430" i="4"/>
  <c r="J423" i="4"/>
  <c r="I423" i="4"/>
  <c r="H423" i="4"/>
  <c r="G423" i="4"/>
  <c r="F423" i="4"/>
  <c r="E423" i="4"/>
  <c r="D423" i="4"/>
  <c r="C423" i="4"/>
  <c r="J411" i="4"/>
  <c r="I411" i="4"/>
  <c r="H411" i="4"/>
  <c r="G411" i="4"/>
  <c r="F411" i="4"/>
  <c r="E411" i="4"/>
  <c r="D411" i="4"/>
  <c r="C411" i="4"/>
  <c r="J396" i="4"/>
  <c r="I396" i="4"/>
  <c r="H396" i="4"/>
  <c r="G396" i="4"/>
  <c r="F396" i="4"/>
  <c r="E396" i="4"/>
  <c r="D396" i="4"/>
  <c r="C396" i="4"/>
  <c r="J388" i="4"/>
  <c r="I388" i="4"/>
  <c r="H388" i="4"/>
  <c r="G388" i="4"/>
  <c r="F388" i="4"/>
  <c r="E388" i="4"/>
  <c r="D388" i="4"/>
  <c r="C388" i="4"/>
  <c r="J373" i="4"/>
  <c r="I373" i="4"/>
  <c r="H373" i="4"/>
  <c r="G373" i="4"/>
  <c r="F373" i="4"/>
  <c r="E373" i="4"/>
  <c r="D373" i="4"/>
  <c r="C373" i="4"/>
  <c r="J363" i="4"/>
  <c r="I363" i="4"/>
  <c r="H363" i="4"/>
  <c r="G363" i="4"/>
  <c r="F363" i="4"/>
  <c r="E363" i="4"/>
  <c r="D363" i="4"/>
  <c r="C363" i="4"/>
  <c r="J356" i="4"/>
  <c r="I356" i="4"/>
  <c r="H356" i="4"/>
  <c r="G356" i="4"/>
  <c r="F356" i="4"/>
  <c r="E356" i="4"/>
  <c r="D356" i="4"/>
  <c r="C356" i="4"/>
  <c r="J349" i="4"/>
  <c r="I349" i="4"/>
  <c r="H349" i="4"/>
  <c r="G349" i="4"/>
  <c r="F349" i="4"/>
  <c r="E349" i="4"/>
  <c r="D349" i="4"/>
  <c r="C349" i="4"/>
  <c r="J341" i="4"/>
  <c r="I341" i="4"/>
  <c r="H341" i="4"/>
  <c r="G341" i="4"/>
  <c r="F341" i="4"/>
  <c r="E341" i="4"/>
  <c r="D341" i="4"/>
  <c r="C341" i="4"/>
  <c r="J331" i="4"/>
  <c r="I331" i="4"/>
  <c r="H331" i="4"/>
  <c r="G331" i="4"/>
  <c r="F331" i="4"/>
  <c r="E331" i="4"/>
  <c r="D331" i="4"/>
  <c r="C331" i="4"/>
  <c r="J315" i="4"/>
  <c r="I315" i="4"/>
  <c r="H315" i="4"/>
  <c r="G315" i="4"/>
  <c r="F315" i="4"/>
  <c r="E315" i="4"/>
  <c r="D315" i="4"/>
  <c r="C315" i="4"/>
  <c r="J308" i="4"/>
  <c r="I308" i="4"/>
  <c r="H308" i="4"/>
  <c r="G308" i="4"/>
  <c r="F308" i="4"/>
  <c r="E308" i="4"/>
  <c r="D308" i="4"/>
  <c r="C308" i="4"/>
  <c r="J287" i="4"/>
  <c r="I287" i="4"/>
  <c r="H287" i="4"/>
  <c r="G287" i="4"/>
  <c r="F287" i="4"/>
  <c r="E287" i="4"/>
  <c r="D287" i="4"/>
  <c r="C287" i="4"/>
  <c r="J280" i="4"/>
  <c r="I280" i="4"/>
  <c r="H280" i="4"/>
  <c r="G280" i="4"/>
  <c r="F280" i="4"/>
  <c r="E280" i="4"/>
  <c r="D280" i="4"/>
  <c r="C280" i="4"/>
  <c r="J264" i="4"/>
  <c r="I264" i="4"/>
  <c r="H264" i="4"/>
  <c r="G264" i="4"/>
  <c r="F264" i="4"/>
  <c r="E264" i="4"/>
  <c r="D264" i="4"/>
  <c r="C264" i="4"/>
  <c r="J249" i="4"/>
  <c r="I249" i="4"/>
  <c r="H249" i="4"/>
  <c r="G249" i="4"/>
  <c r="F249" i="4"/>
  <c r="E249" i="4"/>
  <c r="D249" i="4"/>
  <c r="C249" i="4"/>
  <c r="J242" i="4"/>
  <c r="I242" i="4"/>
  <c r="H242" i="4"/>
  <c r="G242" i="4"/>
  <c r="F242" i="4"/>
  <c r="E242" i="4"/>
  <c r="D242" i="4"/>
  <c r="C242" i="4"/>
  <c r="J231" i="4"/>
  <c r="I231" i="4"/>
  <c r="H231" i="4"/>
  <c r="G231" i="4"/>
  <c r="F231" i="4"/>
  <c r="E231" i="4"/>
  <c r="D231" i="4"/>
  <c r="C231" i="4"/>
  <c r="J212" i="4"/>
  <c r="I212" i="4"/>
  <c r="H212" i="4"/>
  <c r="G212" i="4"/>
  <c r="F212" i="4"/>
  <c r="E212" i="4"/>
  <c r="D212" i="4"/>
  <c r="C212" i="4"/>
  <c r="J205" i="4"/>
  <c r="I205" i="4"/>
  <c r="H205" i="4"/>
  <c r="G205" i="4"/>
  <c r="F205" i="4"/>
  <c r="E205" i="4"/>
  <c r="D205" i="4"/>
  <c r="C205" i="4"/>
  <c r="J198" i="4"/>
  <c r="I198" i="4"/>
  <c r="H198" i="4"/>
  <c r="G198" i="4"/>
  <c r="F198" i="4"/>
  <c r="E198" i="4"/>
  <c r="D198" i="4"/>
  <c r="C198" i="4"/>
  <c r="J185" i="4"/>
  <c r="I185" i="4"/>
  <c r="H185" i="4"/>
  <c r="G185" i="4"/>
  <c r="F185" i="4"/>
  <c r="E185" i="4"/>
  <c r="D185" i="4"/>
  <c r="C185" i="4"/>
  <c r="J174" i="4"/>
  <c r="I174" i="4"/>
  <c r="H174" i="4"/>
  <c r="G174" i="4"/>
  <c r="F174" i="4"/>
  <c r="E174" i="4"/>
  <c r="D174" i="4"/>
  <c r="C174" i="4"/>
  <c r="J164" i="4"/>
  <c r="I164" i="4"/>
  <c r="H164" i="4"/>
  <c r="G164" i="4"/>
  <c r="F164" i="4"/>
  <c r="E164" i="4"/>
  <c r="D164" i="4"/>
  <c r="C164" i="4"/>
  <c r="J139" i="4"/>
  <c r="I139" i="4"/>
  <c r="H139" i="4"/>
  <c r="G139" i="4"/>
  <c r="F139" i="4"/>
  <c r="E139" i="4"/>
  <c r="D139" i="4"/>
  <c r="C139" i="4"/>
  <c r="J118" i="4"/>
  <c r="I118" i="4"/>
  <c r="H118" i="4"/>
  <c r="G118" i="4"/>
  <c r="F118" i="4"/>
  <c r="E118" i="4"/>
  <c r="D118" i="4"/>
  <c r="C118" i="4"/>
  <c r="J105" i="4"/>
  <c r="I105" i="4"/>
  <c r="H105" i="4"/>
  <c r="G105" i="4"/>
  <c r="F105" i="4"/>
  <c r="E105" i="4"/>
  <c r="D105" i="4"/>
  <c r="C105" i="4"/>
  <c r="J82" i="4"/>
  <c r="I82" i="4"/>
  <c r="H82" i="4"/>
  <c r="G82" i="4"/>
  <c r="F82" i="4"/>
  <c r="E82" i="4"/>
  <c r="D82" i="4"/>
  <c r="C82" i="4"/>
  <c r="J72" i="4"/>
  <c r="I72" i="4"/>
  <c r="H72" i="4"/>
  <c r="G72" i="4"/>
  <c r="F72" i="4"/>
  <c r="E72" i="4"/>
  <c r="D72" i="4"/>
  <c r="C72" i="4"/>
  <c r="J64" i="4"/>
  <c r="I64" i="4"/>
  <c r="H64" i="4"/>
  <c r="G64" i="4"/>
  <c r="F64" i="4"/>
  <c r="E64" i="4"/>
  <c r="D64" i="4"/>
  <c r="C64" i="4"/>
  <c r="J32" i="4"/>
  <c r="I32" i="4"/>
  <c r="H32" i="4"/>
  <c r="G32" i="4"/>
  <c r="F32" i="4"/>
  <c r="E32" i="4"/>
  <c r="D32" i="4"/>
  <c r="C32" i="4"/>
  <c r="J23" i="4"/>
  <c r="I23" i="4"/>
  <c r="H23" i="4"/>
  <c r="G23" i="4"/>
  <c r="F23" i="4"/>
  <c r="E23" i="4"/>
  <c r="D23" i="4"/>
  <c r="C23" i="4"/>
  <c r="J16" i="4"/>
  <c r="I16" i="4"/>
  <c r="H16" i="4"/>
  <c r="G16" i="4"/>
  <c r="F16" i="4"/>
  <c r="E16" i="4"/>
  <c r="D16" i="4"/>
  <c r="C16" i="4"/>
  <c r="J1413" i="3"/>
  <c r="I1413" i="3"/>
  <c r="H1413" i="3"/>
  <c r="G1413" i="3"/>
  <c r="F1413" i="3"/>
  <c r="E1413" i="3"/>
  <c r="D1413" i="3"/>
  <c r="C1413" i="3"/>
  <c r="J1406" i="3"/>
  <c r="I1406" i="3"/>
  <c r="H1406" i="3"/>
  <c r="G1406" i="3"/>
  <c r="F1406" i="3"/>
  <c r="E1406" i="3"/>
  <c r="D1406" i="3"/>
  <c r="C1406" i="3"/>
  <c r="J1399" i="3"/>
  <c r="I1399" i="3"/>
  <c r="H1399" i="3"/>
  <c r="G1399" i="3"/>
  <c r="F1399" i="3"/>
  <c r="E1399" i="3"/>
  <c r="D1399" i="3"/>
  <c r="C1399" i="3"/>
  <c r="J1392" i="3"/>
  <c r="I1392" i="3"/>
  <c r="H1392" i="3"/>
  <c r="G1392" i="3"/>
  <c r="F1392" i="3"/>
  <c r="E1392" i="3"/>
  <c r="D1392" i="3"/>
  <c r="C1392" i="3"/>
  <c r="J1383" i="3"/>
  <c r="I1383" i="3"/>
  <c r="H1383" i="3"/>
  <c r="G1383" i="3"/>
  <c r="F1383" i="3"/>
  <c r="E1383" i="3"/>
  <c r="D1383" i="3"/>
  <c r="C1383" i="3"/>
  <c r="J1368" i="3"/>
  <c r="I1368" i="3"/>
  <c r="H1368" i="3"/>
  <c r="G1368" i="3"/>
  <c r="F1368" i="3"/>
  <c r="E1368" i="3"/>
  <c r="D1368" i="3"/>
  <c r="C1368" i="3"/>
  <c r="J1359" i="3"/>
  <c r="I1359" i="3"/>
  <c r="H1359" i="3"/>
  <c r="G1359" i="3"/>
  <c r="F1359" i="3"/>
  <c r="E1359" i="3"/>
  <c r="D1359" i="3"/>
  <c r="C1359" i="3"/>
  <c r="J1345" i="3"/>
  <c r="I1345" i="3"/>
  <c r="H1345" i="3"/>
  <c r="G1345" i="3"/>
  <c r="F1345" i="3"/>
  <c r="E1345" i="3"/>
  <c r="D1345" i="3"/>
  <c r="C1345" i="3"/>
  <c r="J1314" i="3"/>
  <c r="I1314" i="3"/>
  <c r="H1314" i="3"/>
  <c r="G1314" i="3"/>
  <c r="F1314" i="3"/>
  <c r="E1314" i="3"/>
  <c r="D1314" i="3"/>
  <c r="C1314" i="3"/>
  <c r="J1287" i="3"/>
  <c r="I1287" i="3"/>
  <c r="H1287" i="3"/>
  <c r="G1287" i="3"/>
  <c r="F1287" i="3"/>
  <c r="E1287" i="3"/>
  <c r="D1287" i="3"/>
  <c r="C1287" i="3"/>
  <c r="J1280" i="3"/>
  <c r="I1280" i="3"/>
  <c r="H1280" i="3"/>
  <c r="G1280" i="3"/>
  <c r="F1280" i="3"/>
  <c r="E1280" i="3"/>
  <c r="D1280" i="3"/>
  <c r="C1280" i="3"/>
  <c r="J1272" i="3"/>
  <c r="I1272" i="3"/>
  <c r="H1272" i="3"/>
  <c r="G1272" i="3"/>
  <c r="F1272" i="3"/>
  <c r="E1272" i="3"/>
  <c r="D1272" i="3"/>
  <c r="C1272" i="3"/>
  <c r="J1263" i="3"/>
  <c r="I1263" i="3"/>
  <c r="H1263" i="3"/>
  <c r="G1263" i="3"/>
  <c r="F1263" i="3"/>
  <c r="E1263" i="3"/>
  <c r="D1263" i="3"/>
  <c r="C1263" i="3"/>
  <c r="J1248" i="3"/>
  <c r="I1248" i="3"/>
  <c r="H1248" i="3"/>
  <c r="G1248" i="3"/>
  <c r="F1248" i="3"/>
  <c r="E1248" i="3"/>
  <c r="D1248" i="3"/>
  <c r="C1248" i="3"/>
  <c r="J1241" i="3"/>
  <c r="I1241" i="3"/>
  <c r="H1241" i="3"/>
  <c r="G1241" i="3"/>
  <c r="F1241" i="3"/>
  <c r="E1241" i="3"/>
  <c r="D1241" i="3"/>
  <c r="C1241" i="3"/>
  <c r="J1233" i="3"/>
  <c r="I1233" i="3"/>
  <c r="H1233" i="3"/>
  <c r="G1233" i="3"/>
  <c r="F1233" i="3"/>
  <c r="E1233" i="3"/>
  <c r="D1233" i="3"/>
  <c r="C1233" i="3"/>
  <c r="J1226" i="3"/>
  <c r="I1226" i="3"/>
  <c r="H1226" i="3"/>
  <c r="G1226" i="3"/>
  <c r="F1226" i="3"/>
  <c r="E1226" i="3"/>
  <c r="D1226" i="3"/>
  <c r="C1226" i="3"/>
  <c r="J1216" i="3"/>
  <c r="I1216" i="3"/>
  <c r="H1216" i="3"/>
  <c r="G1216" i="3"/>
  <c r="F1216" i="3"/>
  <c r="E1216" i="3"/>
  <c r="D1216" i="3"/>
  <c r="C1216" i="3"/>
  <c r="J1194" i="3"/>
  <c r="I1194" i="3"/>
  <c r="H1194" i="3"/>
  <c r="G1194" i="3"/>
  <c r="F1194" i="3"/>
  <c r="E1194" i="3"/>
  <c r="D1194" i="3"/>
  <c r="C1194" i="3"/>
  <c r="J1184" i="3"/>
  <c r="I1184" i="3"/>
  <c r="H1184" i="3"/>
  <c r="G1184" i="3"/>
  <c r="F1184" i="3"/>
  <c r="E1184" i="3"/>
  <c r="D1184" i="3"/>
  <c r="C1184" i="3"/>
  <c r="J1175" i="3"/>
  <c r="I1175" i="3"/>
  <c r="H1175" i="3"/>
  <c r="G1175" i="3"/>
  <c r="F1175" i="3"/>
  <c r="E1175" i="3"/>
  <c r="D1175" i="3"/>
  <c r="C1175" i="3"/>
  <c r="J1157" i="3"/>
  <c r="I1157" i="3"/>
  <c r="H1157" i="3"/>
  <c r="G1157" i="3"/>
  <c r="F1157" i="3"/>
  <c r="E1157" i="3"/>
  <c r="D1157" i="3"/>
  <c r="C1157" i="3"/>
  <c r="J1150" i="3"/>
  <c r="I1150" i="3"/>
  <c r="H1150" i="3"/>
  <c r="G1150" i="3"/>
  <c r="F1150" i="3"/>
  <c r="E1150" i="3"/>
  <c r="D1150" i="3"/>
  <c r="C1150" i="3"/>
  <c r="J1142" i="3"/>
  <c r="I1142" i="3"/>
  <c r="H1142" i="3"/>
  <c r="G1142" i="3"/>
  <c r="F1142" i="3"/>
  <c r="E1142" i="3"/>
  <c r="D1142" i="3"/>
  <c r="C1142" i="3"/>
  <c r="J1110" i="3"/>
  <c r="I1110" i="3"/>
  <c r="H1110" i="3"/>
  <c r="G1110" i="3"/>
  <c r="F1110" i="3"/>
  <c r="E1110" i="3"/>
  <c r="D1110" i="3"/>
  <c r="C1110" i="3"/>
  <c r="J1101" i="3"/>
  <c r="I1101" i="3"/>
  <c r="H1101" i="3"/>
  <c r="G1101" i="3"/>
  <c r="F1101" i="3"/>
  <c r="E1101" i="3"/>
  <c r="D1101" i="3"/>
  <c r="C1101" i="3"/>
  <c r="J1076" i="3"/>
  <c r="I1076" i="3"/>
  <c r="H1076" i="3"/>
  <c r="G1076" i="3"/>
  <c r="F1076" i="3"/>
  <c r="E1076" i="3"/>
  <c r="D1076" i="3"/>
  <c r="C1076" i="3"/>
  <c r="J1043" i="3"/>
  <c r="I1043" i="3"/>
  <c r="H1043" i="3"/>
  <c r="G1043" i="3"/>
  <c r="F1043" i="3"/>
  <c r="E1043" i="3"/>
  <c r="D1043" i="3"/>
  <c r="C1043" i="3"/>
  <c r="J1029" i="3"/>
  <c r="I1029" i="3"/>
  <c r="H1029" i="3"/>
  <c r="G1029" i="3"/>
  <c r="F1029" i="3"/>
  <c r="E1029" i="3"/>
  <c r="D1029" i="3"/>
  <c r="C1029" i="3"/>
  <c r="J1021" i="3"/>
  <c r="I1021" i="3"/>
  <c r="H1021" i="3"/>
  <c r="G1021" i="3"/>
  <c r="F1021" i="3"/>
  <c r="E1021" i="3"/>
  <c r="D1021" i="3"/>
  <c r="C1021" i="3"/>
  <c r="J1011" i="3"/>
  <c r="I1011" i="3"/>
  <c r="H1011" i="3"/>
  <c r="G1011" i="3"/>
  <c r="F1011" i="3"/>
  <c r="E1011" i="3"/>
  <c r="D1011" i="3"/>
  <c r="C1011" i="3"/>
  <c r="J1003" i="3"/>
  <c r="I1003" i="3"/>
  <c r="H1003" i="3"/>
  <c r="G1003" i="3"/>
  <c r="F1003" i="3"/>
  <c r="E1003" i="3"/>
  <c r="D1003" i="3"/>
  <c r="C1003" i="3"/>
  <c r="J991" i="3"/>
  <c r="I991" i="3"/>
  <c r="H991" i="3"/>
  <c r="G991" i="3"/>
  <c r="F991" i="3"/>
  <c r="E991" i="3"/>
  <c r="D991" i="3"/>
  <c r="C991" i="3"/>
  <c r="J984" i="3"/>
  <c r="I984" i="3"/>
  <c r="H984" i="3"/>
  <c r="G984" i="3"/>
  <c r="F984" i="3"/>
  <c r="E984" i="3"/>
  <c r="D984" i="3"/>
  <c r="C984" i="3"/>
  <c r="J968" i="3"/>
  <c r="I968" i="3"/>
  <c r="H968" i="3"/>
  <c r="G968" i="3"/>
  <c r="F968" i="3"/>
  <c r="E968" i="3"/>
  <c r="D968" i="3"/>
  <c r="C968" i="3"/>
  <c r="J961" i="3"/>
  <c r="I961" i="3"/>
  <c r="H961" i="3"/>
  <c r="G961" i="3"/>
  <c r="F961" i="3"/>
  <c r="E961" i="3"/>
  <c r="D961" i="3"/>
  <c r="C961" i="3"/>
  <c r="J946" i="3"/>
  <c r="I946" i="3"/>
  <c r="H946" i="3"/>
  <c r="G946" i="3"/>
  <c r="F946" i="3"/>
  <c r="E946" i="3"/>
  <c r="D946" i="3"/>
  <c r="C946" i="3"/>
  <c r="J939" i="3"/>
  <c r="I939" i="3"/>
  <c r="H939" i="3"/>
  <c r="G939" i="3"/>
  <c r="F939" i="3"/>
  <c r="E939" i="3"/>
  <c r="D939" i="3"/>
  <c r="C939" i="3"/>
  <c r="J930" i="3"/>
  <c r="I930" i="3"/>
  <c r="H930" i="3"/>
  <c r="G930" i="3"/>
  <c r="F930" i="3"/>
  <c r="E930" i="3"/>
  <c r="D930" i="3"/>
  <c r="C930" i="3"/>
  <c r="J913" i="3"/>
  <c r="I913" i="3"/>
  <c r="H913" i="3"/>
  <c r="G913" i="3"/>
  <c r="F913" i="3"/>
  <c r="E913" i="3"/>
  <c r="D913" i="3"/>
  <c r="C913" i="3"/>
  <c r="J905" i="3"/>
  <c r="I905" i="3"/>
  <c r="H905" i="3"/>
  <c r="G905" i="3"/>
  <c r="F905" i="3"/>
  <c r="E905" i="3"/>
  <c r="D905" i="3"/>
  <c r="C905" i="3"/>
  <c r="J887" i="3"/>
  <c r="I887" i="3"/>
  <c r="H887" i="3"/>
  <c r="G887" i="3"/>
  <c r="F887" i="3"/>
  <c r="E887" i="3"/>
  <c r="D887" i="3"/>
  <c r="C887" i="3"/>
  <c r="J878" i="3"/>
  <c r="I878" i="3"/>
  <c r="H878" i="3"/>
  <c r="G878" i="3"/>
  <c r="F878" i="3"/>
  <c r="E878" i="3"/>
  <c r="D878" i="3"/>
  <c r="C878" i="3"/>
  <c r="J863" i="3"/>
  <c r="I863" i="3"/>
  <c r="H863" i="3"/>
  <c r="G863" i="3"/>
  <c r="F863" i="3"/>
  <c r="E863" i="3"/>
  <c r="D863" i="3"/>
  <c r="C863" i="3"/>
  <c r="J854" i="3"/>
  <c r="I854" i="3"/>
  <c r="H854" i="3"/>
  <c r="G854" i="3"/>
  <c r="F854" i="3"/>
  <c r="E854" i="3"/>
  <c r="D854" i="3"/>
  <c r="C854" i="3"/>
  <c r="J840" i="3"/>
  <c r="I840" i="3"/>
  <c r="H840" i="3"/>
  <c r="G840" i="3"/>
  <c r="F840" i="3"/>
  <c r="E840" i="3"/>
  <c r="D840" i="3"/>
  <c r="C840" i="3"/>
  <c r="J831" i="3"/>
  <c r="I831" i="3"/>
  <c r="H831" i="3"/>
  <c r="G831" i="3"/>
  <c r="F831" i="3"/>
  <c r="E831" i="3"/>
  <c r="D831" i="3"/>
  <c r="C831" i="3"/>
  <c r="J808" i="3"/>
  <c r="I808" i="3"/>
  <c r="H808" i="3"/>
  <c r="G808" i="3"/>
  <c r="F808" i="3"/>
  <c r="E808" i="3"/>
  <c r="D808" i="3"/>
  <c r="C808" i="3"/>
  <c r="J797" i="3"/>
  <c r="I797" i="3"/>
  <c r="H797" i="3"/>
  <c r="G797" i="3"/>
  <c r="F797" i="3"/>
  <c r="E797" i="3"/>
  <c r="D797" i="3"/>
  <c r="C797" i="3"/>
  <c r="J789" i="3"/>
  <c r="I789" i="3"/>
  <c r="H789" i="3"/>
  <c r="G789" i="3"/>
  <c r="F789" i="3"/>
  <c r="E789" i="3"/>
  <c r="D789" i="3"/>
  <c r="C789" i="3"/>
  <c r="J761" i="3"/>
  <c r="I761" i="3"/>
  <c r="H761" i="3"/>
  <c r="G761" i="3"/>
  <c r="F761" i="3"/>
  <c r="E761" i="3"/>
  <c r="D761" i="3"/>
  <c r="C761" i="3"/>
  <c r="J751" i="3"/>
  <c r="I751" i="3"/>
  <c r="H751" i="3"/>
  <c r="G751" i="3"/>
  <c r="F751" i="3"/>
  <c r="E751" i="3"/>
  <c r="D751" i="3"/>
  <c r="C751" i="3"/>
  <c r="J744" i="3"/>
  <c r="I744" i="3"/>
  <c r="H744" i="3"/>
  <c r="G744" i="3"/>
  <c r="F744" i="3"/>
  <c r="E744" i="3"/>
  <c r="D744" i="3"/>
  <c r="C744" i="3"/>
  <c r="J735" i="3"/>
  <c r="I735" i="3"/>
  <c r="H735" i="3"/>
  <c r="G735" i="3"/>
  <c r="F735" i="3"/>
  <c r="E735" i="3"/>
  <c r="D735" i="3"/>
  <c r="C735" i="3"/>
  <c r="J728" i="3"/>
  <c r="I728" i="3"/>
  <c r="H728" i="3"/>
  <c r="G728" i="3"/>
  <c r="F728" i="3"/>
  <c r="E728" i="3"/>
  <c r="D728" i="3"/>
  <c r="C728" i="3"/>
  <c r="J718" i="3"/>
  <c r="I718" i="3"/>
  <c r="H718" i="3"/>
  <c r="G718" i="3"/>
  <c r="F718" i="3"/>
  <c r="E718" i="3"/>
  <c r="D718" i="3"/>
  <c r="C718" i="3"/>
  <c r="J707" i="3"/>
  <c r="I707" i="3"/>
  <c r="H707" i="3"/>
  <c r="G707" i="3"/>
  <c r="F707" i="3"/>
  <c r="E707" i="3"/>
  <c r="D707" i="3"/>
  <c r="C707" i="3"/>
  <c r="J700" i="3"/>
  <c r="I700" i="3"/>
  <c r="H700" i="3"/>
  <c r="G700" i="3"/>
  <c r="F700" i="3"/>
  <c r="E700" i="3"/>
  <c r="D700" i="3"/>
  <c r="C700" i="3"/>
  <c r="J693" i="3"/>
  <c r="I693" i="3"/>
  <c r="H693" i="3"/>
  <c r="G693" i="3"/>
  <c r="F693" i="3"/>
  <c r="E693" i="3"/>
  <c r="D693" i="3"/>
  <c r="C693" i="3"/>
  <c r="J685" i="3"/>
  <c r="I685" i="3"/>
  <c r="H685" i="3"/>
  <c r="G685" i="3"/>
  <c r="F685" i="3"/>
  <c r="E685" i="3"/>
  <c r="D685" i="3"/>
  <c r="C685" i="3"/>
  <c r="J669" i="3"/>
  <c r="I669" i="3"/>
  <c r="H669" i="3"/>
  <c r="G669" i="3"/>
  <c r="F669" i="3"/>
  <c r="E669" i="3"/>
  <c r="D669" i="3"/>
  <c r="C669" i="3"/>
  <c r="J660" i="3"/>
  <c r="I660" i="3"/>
  <c r="H660" i="3"/>
  <c r="G660" i="3"/>
  <c r="F660" i="3"/>
  <c r="E660" i="3"/>
  <c r="D660" i="3"/>
  <c r="C660" i="3"/>
  <c r="J650" i="3"/>
  <c r="I650" i="3"/>
  <c r="H650" i="3"/>
  <c r="G650" i="3"/>
  <c r="F650" i="3"/>
  <c r="E650" i="3"/>
  <c r="D650" i="3"/>
  <c r="C650" i="3"/>
  <c r="J617" i="3"/>
  <c r="I617" i="3"/>
  <c r="H617" i="3"/>
  <c r="G617" i="3"/>
  <c r="F617" i="3"/>
  <c r="E617" i="3"/>
  <c r="D617" i="3"/>
  <c r="C617" i="3"/>
  <c r="J601" i="3"/>
  <c r="I601" i="3"/>
  <c r="H601" i="3"/>
  <c r="G601" i="3"/>
  <c r="F601" i="3"/>
  <c r="E601" i="3"/>
  <c r="D601" i="3"/>
  <c r="C601" i="3"/>
  <c r="J577" i="3"/>
  <c r="I577" i="3"/>
  <c r="H577" i="3"/>
  <c r="G577" i="3"/>
  <c r="F577" i="3"/>
  <c r="E577" i="3"/>
  <c r="D577" i="3"/>
  <c r="C577" i="3"/>
  <c r="J559" i="3"/>
  <c r="I559" i="3"/>
  <c r="H559" i="3"/>
  <c r="G559" i="3"/>
  <c r="F559" i="3"/>
  <c r="E559" i="3"/>
  <c r="D559" i="3"/>
  <c r="C559" i="3"/>
  <c r="J552" i="3"/>
  <c r="I552" i="3"/>
  <c r="H552" i="3"/>
  <c r="G552" i="3"/>
  <c r="F552" i="3"/>
  <c r="E552" i="3"/>
  <c r="D552" i="3"/>
  <c r="C552" i="3"/>
  <c r="J545" i="3"/>
  <c r="I545" i="3"/>
  <c r="H545" i="3"/>
  <c r="G545" i="3"/>
  <c r="F545" i="3"/>
  <c r="E545" i="3"/>
  <c r="D545" i="3"/>
  <c r="C545" i="3"/>
  <c r="J531" i="3"/>
  <c r="I531" i="3"/>
  <c r="H531" i="3"/>
  <c r="G531" i="3"/>
  <c r="F531" i="3"/>
  <c r="E531" i="3"/>
  <c r="D531" i="3"/>
  <c r="C531" i="3"/>
  <c r="J523" i="3"/>
  <c r="I523" i="3"/>
  <c r="H523" i="3"/>
  <c r="G523" i="3"/>
  <c r="F523" i="3"/>
  <c r="E523" i="3"/>
  <c r="D523" i="3"/>
  <c r="C523" i="3"/>
  <c r="J516" i="3"/>
  <c r="I516" i="3"/>
  <c r="H516" i="3"/>
  <c r="G516" i="3"/>
  <c r="F516" i="3"/>
  <c r="E516" i="3"/>
  <c r="D516" i="3"/>
  <c r="C516" i="3"/>
  <c r="J507" i="3"/>
  <c r="I507" i="3"/>
  <c r="H507" i="3"/>
  <c r="G507" i="3"/>
  <c r="F507" i="3"/>
  <c r="E507" i="3"/>
  <c r="D507" i="3"/>
  <c r="C507" i="3"/>
  <c r="J494" i="3"/>
  <c r="I494" i="3"/>
  <c r="H494" i="3"/>
  <c r="G494" i="3"/>
  <c r="F494" i="3"/>
  <c r="E494" i="3"/>
  <c r="D494" i="3"/>
  <c r="C494" i="3"/>
  <c r="J487" i="3"/>
  <c r="I487" i="3"/>
  <c r="H487" i="3"/>
  <c r="G487" i="3"/>
  <c r="F487" i="3"/>
  <c r="E487" i="3"/>
  <c r="D487" i="3"/>
  <c r="C487" i="3"/>
  <c r="J480" i="3"/>
  <c r="I480" i="3"/>
  <c r="H480" i="3"/>
  <c r="G480" i="3"/>
  <c r="F480" i="3"/>
  <c r="E480" i="3"/>
  <c r="D480" i="3"/>
  <c r="C480" i="3"/>
  <c r="J471" i="3"/>
  <c r="I471" i="3"/>
  <c r="H471" i="3"/>
  <c r="G471" i="3"/>
  <c r="F471" i="3"/>
  <c r="E471" i="3"/>
  <c r="D471" i="3"/>
  <c r="C471" i="3"/>
  <c r="J455" i="3"/>
  <c r="I455" i="3"/>
  <c r="H455" i="3"/>
  <c r="G455" i="3"/>
  <c r="F455" i="3"/>
  <c r="E455" i="3"/>
  <c r="D455" i="3"/>
  <c r="C455" i="3"/>
  <c r="J435" i="3"/>
  <c r="I435" i="3"/>
  <c r="H435" i="3"/>
  <c r="G435" i="3"/>
  <c r="F435" i="3"/>
  <c r="E435" i="3"/>
  <c r="D435" i="3"/>
  <c r="C435" i="3"/>
  <c r="J421" i="3"/>
  <c r="I421" i="3"/>
  <c r="H421" i="3"/>
  <c r="G421" i="3"/>
  <c r="F421" i="3"/>
  <c r="E421" i="3"/>
  <c r="D421" i="3"/>
  <c r="C421" i="3"/>
  <c r="J407" i="3"/>
  <c r="I407" i="3"/>
  <c r="H407" i="3"/>
  <c r="G407" i="3"/>
  <c r="F407" i="3"/>
  <c r="E407" i="3"/>
  <c r="D407" i="3"/>
  <c r="C407" i="3"/>
  <c r="J389" i="3"/>
  <c r="I389" i="3"/>
  <c r="H389" i="3"/>
  <c r="G389" i="3"/>
  <c r="F389" i="3"/>
  <c r="E389" i="3"/>
  <c r="D389" i="3"/>
  <c r="C389" i="3"/>
  <c r="J363" i="3"/>
  <c r="I363" i="3"/>
  <c r="H363" i="3"/>
  <c r="G363" i="3"/>
  <c r="F363" i="3"/>
  <c r="E363" i="3"/>
  <c r="D363" i="3"/>
  <c r="C363" i="3"/>
  <c r="J350" i="3"/>
  <c r="I350" i="3"/>
  <c r="H350" i="3"/>
  <c r="G350" i="3"/>
  <c r="F350" i="3"/>
  <c r="E350" i="3"/>
  <c r="D350" i="3"/>
  <c r="C350" i="3"/>
  <c r="J343" i="3"/>
  <c r="I343" i="3"/>
  <c r="H343" i="3"/>
  <c r="G343" i="3"/>
  <c r="F343" i="3"/>
  <c r="E343" i="3"/>
  <c r="D343" i="3"/>
  <c r="C343" i="3"/>
  <c r="J326" i="3"/>
  <c r="I326" i="3"/>
  <c r="H326" i="3"/>
  <c r="G326" i="3"/>
  <c r="F326" i="3"/>
  <c r="E326" i="3"/>
  <c r="D326" i="3"/>
  <c r="C326" i="3"/>
  <c r="J312" i="3"/>
  <c r="I312" i="3"/>
  <c r="H312" i="3"/>
  <c r="G312" i="3"/>
  <c r="F312" i="3"/>
  <c r="E312" i="3"/>
  <c r="D312" i="3"/>
  <c r="C312" i="3"/>
  <c r="J296" i="3"/>
  <c r="I296" i="3"/>
  <c r="H296" i="3"/>
  <c r="G296" i="3"/>
  <c r="F296" i="3"/>
  <c r="E296" i="3"/>
  <c r="D296" i="3"/>
  <c r="C296" i="3"/>
  <c r="J276" i="3"/>
  <c r="I276" i="3"/>
  <c r="H276" i="3"/>
  <c r="G276" i="3"/>
  <c r="F276" i="3"/>
  <c r="E276" i="3"/>
  <c r="D276" i="3"/>
  <c r="C276" i="3"/>
  <c r="J259" i="3"/>
  <c r="I259" i="3"/>
  <c r="H259" i="3"/>
  <c r="G259" i="3"/>
  <c r="F259" i="3"/>
  <c r="E259" i="3"/>
  <c r="D259" i="3"/>
  <c r="C259" i="3"/>
  <c r="J246" i="3"/>
  <c r="I246" i="3"/>
  <c r="H246" i="3"/>
  <c r="G246" i="3"/>
  <c r="F246" i="3"/>
  <c r="E246" i="3"/>
  <c r="D246" i="3"/>
  <c r="C246" i="3"/>
  <c r="J234" i="3"/>
  <c r="I234" i="3"/>
  <c r="H234" i="3"/>
  <c r="G234" i="3"/>
  <c r="F234" i="3"/>
  <c r="E234" i="3"/>
  <c r="D234" i="3"/>
  <c r="C234" i="3"/>
  <c r="J219" i="3"/>
  <c r="I219" i="3"/>
  <c r="H219" i="3"/>
  <c r="G219" i="3"/>
  <c r="F219" i="3"/>
  <c r="E219" i="3"/>
  <c r="D219" i="3"/>
  <c r="C219" i="3"/>
  <c r="J197" i="3"/>
  <c r="I197" i="3"/>
  <c r="H197" i="3"/>
  <c r="G197" i="3"/>
  <c r="F197" i="3"/>
  <c r="E197" i="3"/>
  <c r="D197" i="3"/>
  <c r="C197" i="3"/>
  <c r="J189" i="3"/>
  <c r="I189" i="3"/>
  <c r="H189" i="3"/>
  <c r="G189" i="3"/>
  <c r="F189" i="3"/>
  <c r="E189" i="3"/>
  <c r="D189" i="3"/>
  <c r="C189" i="3"/>
  <c r="J182" i="3"/>
  <c r="I182" i="3"/>
  <c r="H182" i="3"/>
  <c r="G182" i="3"/>
  <c r="F182" i="3"/>
  <c r="E182" i="3"/>
  <c r="D182" i="3"/>
  <c r="C182" i="3"/>
  <c r="J173" i="3"/>
  <c r="I173" i="3"/>
  <c r="H173" i="3"/>
  <c r="G173" i="3"/>
  <c r="F173" i="3"/>
  <c r="E173" i="3"/>
  <c r="D173" i="3"/>
  <c r="C173" i="3"/>
  <c r="J163" i="3"/>
  <c r="I163" i="3"/>
  <c r="H163" i="3"/>
  <c r="G163" i="3"/>
  <c r="F163" i="3"/>
  <c r="E163" i="3"/>
  <c r="D163" i="3"/>
  <c r="C163" i="3"/>
  <c r="J121" i="3"/>
  <c r="I121" i="3"/>
  <c r="H121" i="3"/>
  <c r="G121" i="3"/>
  <c r="F121" i="3"/>
  <c r="E121" i="3"/>
  <c r="D121" i="3"/>
  <c r="C121" i="3"/>
  <c r="J97" i="3"/>
  <c r="I97" i="3"/>
  <c r="H97" i="3"/>
  <c r="G97" i="3"/>
  <c r="F97" i="3"/>
  <c r="E97" i="3"/>
  <c r="D97" i="3"/>
  <c r="C97" i="3"/>
  <c r="J86" i="3"/>
  <c r="I86" i="3"/>
  <c r="H86" i="3"/>
  <c r="G86" i="3"/>
  <c r="F86" i="3"/>
  <c r="E86" i="3"/>
  <c r="D86" i="3"/>
  <c r="C86" i="3"/>
  <c r="H74" i="3"/>
  <c r="G74" i="3"/>
  <c r="F74" i="3"/>
  <c r="E74" i="3"/>
  <c r="D74" i="3"/>
  <c r="C74" i="3"/>
  <c r="J54" i="3"/>
  <c r="J74" i="3" s="1"/>
  <c r="I54" i="3"/>
  <c r="I74" i="3" s="1"/>
  <c r="J36" i="3"/>
  <c r="I36" i="3"/>
  <c r="H36" i="3"/>
  <c r="G36" i="3"/>
  <c r="F36" i="3"/>
  <c r="E36" i="3"/>
  <c r="D36" i="3"/>
  <c r="C36" i="3"/>
  <c r="J29" i="3"/>
  <c r="I29" i="3"/>
  <c r="H29" i="3"/>
  <c r="G29" i="3"/>
  <c r="F29" i="3"/>
  <c r="E29" i="3"/>
  <c r="D29" i="3"/>
  <c r="C29" i="3"/>
  <c r="J19" i="3"/>
  <c r="I19" i="3"/>
  <c r="H19" i="3"/>
  <c r="G19" i="3"/>
  <c r="F19" i="3"/>
  <c r="E19" i="3"/>
  <c r="D19" i="3"/>
  <c r="C19" i="3"/>
  <c r="J8" i="3"/>
  <c r="I8" i="3"/>
  <c r="H8" i="3"/>
  <c r="G8" i="3"/>
  <c r="F8" i="3"/>
  <c r="E8" i="3"/>
  <c r="D8" i="3"/>
  <c r="C8" i="3"/>
  <c r="J339" i="1"/>
  <c r="I339" i="1"/>
  <c r="H339" i="1"/>
  <c r="G339" i="1"/>
  <c r="F339" i="1"/>
  <c r="E339" i="1"/>
  <c r="D339" i="1"/>
  <c r="C339" i="1"/>
  <c r="J325" i="1"/>
  <c r="I325" i="1"/>
  <c r="H325" i="1"/>
  <c r="G325" i="1"/>
  <c r="F325" i="1"/>
  <c r="E325" i="1"/>
  <c r="D325" i="1"/>
  <c r="C325" i="1"/>
  <c r="J309" i="1"/>
  <c r="I309" i="1"/>
  <c r="H309" i="1"/>
  <c r="G309" i="1"/>
  <c r="F309" i="1"/>
  <c r="E309" i="1"/>
  <c r="D309" i="1"/>
  <c r="C309" i="1"/>
  <c r="J277" i="1"/>
  <c r="I277" i="1"/>
  <c r="H277" i="1"/>
  <c r="G277" i="1"/>
  <c r="F277" i="1"/>
  <c r="E277" i="1"/>
  <c r="D277" i="1"/>
  <c r="C277" i="1"/>
  <c r="J267" i="1"/>
  <c r="I267" i="1"/>
  <c r="H267" i="1"/>
  <c r="G267" i="1"/>
  <c r="F267" i="1"/>
  <c r="E267" i="1"/>
  <c r="D267" i="1"/>
  <c r="C267" i="1"/>
  <c r="J247" i="1"/>
  <c r="I247" i="1"/>
  <c r="H247" i="1"/>
  <c r="G247" i="1"/>
  <c r="F247" i="1"/>
  <c r="E247" i="1"/>
  <c r="D247" i="1"/>
  <c r="C247" i="1"/>
  <c r="J235" i="1"/>
  <c r="I235" i="1"/>
  <c r="H235" i="1"/>
  <c r="G235" i="1"/>
  <c r="F235" i="1"/>
  <c r="E235" i="1"/>
  <c r="D235" i="1"/>
  <c r="C235" i="1"/>
  <c r="J226" i="1"/>
  <c r="I226" i="1"/>
  <c r="H226" i="1"/>
  <c r="G226" i="1"/>
  <c r="F226" i="1"/>
  <c r="E226" i="1"/>
  <c r="D226" i="1"/>
  <c r="C226" i="1"/>
  <c r="J219" i="1"/>
  <c r="I219" i="1"/>
  <c r="H219" i="1"/>
  <c r="G219" i="1"/>
  <c r="F219" i="1"/>
  <c r="E219" i="1"/>
  <c r="D219" i="1"/>
  <c r="C219" i="1"/>
  <c r="J206" i="1"/>
  <c r="I206" i="1"/>
  <c r="H206" i="1"/>
  <c r="G206" i="1"/>
  <c r="F206" i="1"/>
  <c r="E206" i="1"/>
  <c r="D206" i="1"/>
  <c r="C206" i="1"/>
  <c r="J190" i="1"/>
  <c r="I190" i="1"/>
  <c r="H190" i="1"/>
  <c r="G190" i="1"/>
  <c r="F190" i="1"/>
  <c r="E190" i="1"/>
  <c r="D190" i="1"/>
  <c r="C190" i="1"/>
  <c r="J183" i="1"/>
  <c r="I183" i="1"/>
  <c r="H183" i="1"/>
  <c r="G183" i="1"/>
  <c r="F183" i="1"/>
  <c r="E183" i="1"/>
  <c r="D183" i="1"/>
  <c r="C183" i="1"/>
  <c r="J175" i="1"/>
  <c r="I175" i="1"/>
  <c r="H175" i="1"/>
  <c r="G175" i="1"/>
  <c r="F175" i="1"/>
  <c r="E175" i="1"/>
  <c r="D175" i="1"/>
  <c r="C175" i="1"/>
  <c r="J147" i="1"/>
  <c r="I147" i="1"/>
  <c r="H147" i="1"/>
  <c r="G147" i="1"/>
  <c r="F147" i="1"/>
  <c r="E147" i="1"/>
  <c r="D147" i="1"/>
  <c r="C147" i="1"/>
  <c r="J139" i="1"/>
  <c r="I139" i="1"/>
  <c r="H139" i="1"/>
  <c r="G139" i="1"/>
  <c r="F139" i="1"/>
  <c r="E139" i="1"/>
  <c r="D139" i="1"/>
  <c r="C139" i="1"/>
  <c r="J131" i="1"/>
  <c r="I131" i="1"/>
  <c r="H131" i="1"/>
  <c r="G131" i="1"/>
  <c r="F131" i="1"/>
  <c r="E131" i="1"/>
  <c r="D131" i="1"/>
  <c r="C131" i="1"/>
  <c r="J119" i="1"/>
  <c r="I119" i="1"/>
  <c r="H119" i="1"/>
  <c r="G119" i="1"/>
  <c r="F119" i="1"/>
  <c r="E119" i="1"/>
  <c r="D119" i="1"/>
  <c r="C119" i="1"/>
  <c r="J105" i="1"/>
  <c r="I105" i="1"/>
  <c r="H105" i="1"/>
  <c r="G105" i="1"/>
  <c r="F105" i="1"/>
  <c r="E105" i="1"/>
  <c r="D105" i="1"/>
  <c r="C105" i="1"/>
  <c r="J91" i="1"/>
  <c r="I91" i="1"/>
  <c r="H91" i="1"/>
  <c r="G91" i="1"/>
  <c r="F91" i="1"/>
  <c r="E91" i="1"/>
  <c r="D91" i="1"/>
  <c r="C91" i="1"/>
  <c r="J84" i="1"/>
  <c r="I84" i="1"/>
  <c r="H84" i="1"/>
  <c r="G84" i="1"/>
  <c r="F84" i="1"/>
  <c r="E84" i="1"/>
  <c r="D84" i="1"/>
  <c r="C84" i="1"/>
  <c r="J75" i="1"/>
  <c r="I75" i="1"/>
  <c r="H75" i="1"/>
  <c r="G75" i="1"/>
  <c r="F75" i="1"/>
  <c r="E75" i="1"/>
  <c r="D75" i="1"/>
  <c r="C75" i="1"/>
  <c r="J68" i="1"/>
  <c r="I68" i="1"/>
  <c r="H68" i="1"/>
  <c r="G68" i="1"/>
  <c r="F68" i="1"/>
  <c r="E68" i="1"/>
  <c r="D68" i="1"/>
  <c r="C68" i="1"/>
  <c r="J52" i="1"/>
  <c r="I52" i="1"/>
  <c r="H52" i="1"/>
  <c r="G52" i="1"/>
  <c r="F52" i="1"/>
  <c r="E52" i="1"/>
  <c r="D52" i="1"/>
  <c r="C52" i="1"/>
  <c r="J34" i="1"/>
  <c r="I34" i="1"/>
  <c r="H34" i="1"/>
  <c r="G34" i="1"/>
  <c r="F34" i="1"/>
  <c r="E34" i="1"/>
  <c r="D34" i="1"/>
  <c r="C34" i="1"/>
  <c r="J18" i="1"/>
  <c r="I18" i="1"/>
  <c r="H18" i="1"/>
  <c r="G18" i="1"/>
  <c r="F18" i="1"/>
  <c r="E18" i="1"/>
  <c r="D18" i="1"/>
  <c r="C18" i="1"/>
  <c r="J9" i="1"/>
  <c r="I9" i="1"/>
  <c r="H9" i="1"/>
  <c r="G9" i="1"/>
  <c r="F9" i="1"/>
  <c r="E9" i="1"/>
  <c r="D9" i="1"/>
  <c r="C9" i="1"/>
  <c r="I311" i="20" l="1"/>
  <c r="I309" i="4"/>
  <c r="J73" i="5"/>
  <c r="I73" i="5"/>
</calcChain>
</file>

<file path=xl/sharedStrings.xml><?xml version="1.0" encoding="utf-8"?>
<sst xmlns="http://schemas.openxmlformats.org/spreadsheetml/2006/main" count="32300" uniqueCount="2093">
  <si>
    <t>Coaches Yearly Records</t>
  </si>
  <si>
    <t>Regular</t>
  </si>
  <si>
    <t>League</t>
  </si>
  <si>
    <t>Tournament</t>
  </si>
  <si>
    <t>Overall</t>
  </si>
  <si>
    <t>Season</t>
  </si>
  <si>
    <t>School</t>
  </si>
  <si>
    <t>W</t>
  </si>
  <si>
    <t>L</t>
  </si>
  <si>
    <t>2005/06</t>
  </si>
  <si>
    <t>Old Fort</t>
  </si>
  <si>
    <t>2006/07</t>
  </si>
  <si>
    <t>Totals</t>
  </si>
  <si>
    <t>New Riegel</t>
  </si>
  <si>
    <t>Harry Alexander</t>
  </si>
  <si>
    <t>1946/47</t>
  </si>
  <si>
    <t>New Bloomington</t>
  </si>
  <si>
    <t>1947/48</t>
  </si>
  <si>
    <t>1948/49</t>
  </si>
  <si>
    <t>1949/50</t>
  </si>
  <si>
    <t>1950/51</t>
  </si>
  <si>
    <t>1951/52</t>
  </si>
  <si>
    <t>1952/53</t>
  </si>
  <si>
    <t>1953/54</t>
  </si>
  <si>
    <t>1955/56</t>
  </si>
  <si>
    <t>1970/71</t>
  </si>
  <si>
    <t>Northmor</t>
  </si>
  <si>
    <t>1971/72</t>
  </si>
  <si>
    <t>1972/73</t>
  </si>
  <si>
    <t>Don Ames</t>
  </si>
  <si>
    <t>1974/75</t>
  </si>
  <si>
    <t>Crestline</t>
  </si>
  <si>
    <t>1981/82</t>
  </si>
  <si>
    <t>1982/83</t>
  </si>
  <si>
    <t>1983/84</t>
  </si>
  <si>
    <t>1984/85</t>
  </si>
  <si>
    <t>1985/86</t>
  </si>
  <si>
    <t>1986/87</t>
  </si>
  <si>
    <t>1987/88</t>
  </si>
  <si>
    <t>Marengo</t>
  </si>
  <si>
    <t>Bill Anderson</t>
  </si>
  <si>
    <t>Martel</t>
  </si>
  <si>
    <t>1954/55</t>
  </si>
  <si>
    <t>William Angler</t>
  </si>
  <si>
    <t>Waldo</t>
  </si>
  <si>
    <t>Jim Argentine</t>
  </si>
  <si>
    <t>1956/57</t>
  </si>
  <si>
    <t>Meeker</t>
  </si>
  <si>
    <t>Pre Meeker:  3 years at Irondale</t>
  </si>
  <si>
    <t>Tom Arnold</t>
  </si>
  <si>
    <t>Tiro</t>
  </si>
  <si>
    <t>Wellsville (Assisstant)</t>
  </si>
  <si>
    <t>Carey</t>
  </si>
  <si>
    <t>Allen Augenstein</t>
  </si>
  <si>
    <t>Claridon</t>
  </si>
  <si>
    <t>1957/58</t>
  </si>
  <si>
    <t>1958/59</t>
  </si>
  <si>
    <t>1959/60</t>
  </si>
  <si>
    <t>Dick Backensto</t>
  </si>
  <si>
    <t>Salem</t>
  </si>
  <si>
    <t>Galion</t>
  </si>
  <si>
    <t>Iberia</t>
  </si>
  <si>
    <t>Northwestern</t>
  </si>
  <si>
    <t>1960/61</t>
  </si>
  <si>
    <t>1961/62</t>
  </si>
  <si>
    <t>Marion Harding</t>
  </si>
  <si>
    <t>1962/63</t>
  </si>
  <si>
    <t>1963/64</t>
  </si>
  <si>
    <t>1964/65</t>
  </si>
  <si>
    <t>1965/66</t>
  </si>
  <si>
    <t>Member of Ohio Basketball Coaches Association Hall of Fame (2002).  Career Record:  548-263</t>
  </si>
  <si>
    <t>1994/95</t>
  </si>
  <si>
    <t>Elgin</t>
  </si>
  <si>
    <t>1999/00</t>
  </si>
  <si>
    <t>Pleasant</t>
  </si>
  <si>
    <t>2000/01</t>
  </si>
  <si>
    <t>2001/02</t>
  </si>
  <si>
    <t>2002/03</t>
  </si>
  <si>
    <t>2003/04</t>
  </si>
  <si>
    <t>2004/05</t>
  </si>
  <si>
    <t>Ontario</t>
  </si>
  <si>
    <t>1988/89</t>
  </si>
  <si>
    <t>1989/90</t>
  </si>
  <si>
    <t>1990/91</t>
  </si>
  <si>
    <t>1991/92</t>
  </si>
  <si>
    <t>1992/93</t>
  </si>
  <si>
    <t>1993/94</t>
  </si>
  <si>
    <t>1995/96</t>
  </si>
  <si>
    <t>1996/97</t>
  </si>
  <si>
    <t>1997/98</t>
  </si>
  <si>
    <t>1998/99</t>
  </si>
  <si>
    <t>Lucas</t>
  </si>
  <si>
    <t>Scott Barnett</t>
  </si>
  <si>
    <t>Upper Sandusky</t>
  </si>
  <si>
    <t>Jan Bates</t>
  </si>
  <si>
    <t>Buckeye Central</t>
  </si>
  <si>
    <t>Jim Bauer</t>
  </si>
  <si>
    <t>Jacksontown-Lynwood</t>
  </si>
  <si>
    <t>Holmes-Liberty</t>
  </si>
  <si>
    <t>Danville</t>
  </si>
  <si>
    <t>Mt. Zion</t>
  </si>
  <si>
    <t>Wynford</t>
  </si>
  <si>
    <t>1966/67</t>
  </si>
  <si>
    <t>1967/68</t>
  </si>
  <si>
    <t>1968/69</t>
  </si>
  <si>
    <t>1969/70</t>
  </si>
  <si>
    <t>1973/74</t>
  </si>
  <si>
    <t>1975/76</t>
  </si>
  <si>
    <t>Perry (Allen)</t>
  </si>
  <si>
    <t>1976/77</t>
  </si>
  <si>
    <t>1977/78</t>
  </si>
  <si>
    <t>Bucyrus</t>
  </si>
  <si>
    <t>1978/79</t>
  </si>
  <si>
    <t>1979/80</t>
  </si>
  <si>
    <t>Jesse Bedwell</t>
  </si>
  <si>
    <t>Cardington-Lincoln</t>
  </si>
  <si>
    <t>Washington Court House</t>
  </si>
  <si>
    <t>Herb Bennett</t>
  </si>
  <si>
    <t>Official by 1954/55</t>
  </si>
  <si>
    <t>Tony Bennett</t>
  </si>
  <si>
    <t>Mohawk</t>
  </si>
  <si>
    <t>Wayne Bergdoll</t>
  </si>
  <si>
    <t>Colton</t>
  </si>
  <si>
    <t>Wellsville (Asst)</t>
  </si>
  <si>
    <t>Southwestern</t>
  </si>
  <si>
    <t>Melvin Bernow</t>
  </si>
  <si>
    <t>Warren Binder</t>
  </si>
  <si>
    <t>Strasburg</t>
  </si>
  <si>
    <t>Alliance</t>
  </si>
  <si>
    <t>Canton McKinley (asst)</t>
  </si>
  <si>
    <t>Claymont</t>
  </si>
  <si>
    <t>Coshocton</t>
  </si>
  <si>
    <t>Fairless</t>
  </si>
  <si>
    <t>Lykens</t>
  </si>
  <si>
    <t>Delta</t>
  </si>
  <si>
    <t>North Baltimore</t>
  </si>
  <si>
    <t>Mansfield St. Peter's</t>
  </si>
  <si>
    <t>Bishop Hartley</t>
  </si>
  <si>
    <t>Fredericktown</t>
  </si>
  <si>
    <t>Did Not Coach</t>
  </si>
  <si>
    <t>Centerburg (Girls JV)</t>
  </si>
  <si>
    <t>Mike Biro</t>
  </si>
  <si>
    <t>Larry Blaha</t>
  </si>
  <si>
    <t>Alger</t>
  </si>
  <si>
    <t>Lima News has Blaha's record at Alger as 87-34 coming into 1963/64</t>
  </si>
  <si>
    <t>Joe Blankenship</t>
  </si>
  <si>
    <t>Thurman Blaser</t>
  </si>
  <si>
    <t>1937/38</t>
  </si>
  <si>
    <t>V.C. Blauvelt</t>
  </si>
  <si>
    <t>Leesville</t>
  </si>
  <si>
    <t>1938/39</t>
  </si>
  <si>
    <t>1939/40</t>
  </si>
  <si>
    <t>1940/41</t>
  </si>
  <si>
    <t>1941/42</t>
  </si>
  <si>
    <t>Harold Blosser</t>
  </si>
  <si>
    <t>1945/46</t>
  </si>
  <si>
    <t>Noah Blosser</t>
  </si>
  <si>
    <t>1934/35</t>
  </si>
  <si>
    <t>North Robinson</t>
  </si>
  <si>
    <t>1935/36</t>
  </si>
  <si>
    <t>1936/37</t>
  </si>
  <si>
    <t>Also:  Lorain (after North Robinson)</t>
  </si>
  <si>
    <t>Marion Catholic</t>
  </si>
  <si>
    <t>River Valley</t>
  </si>
  <si>
    <t>Frank Bordonaro</t>
  </si>
  <si>
    <t>Nevada</t>
  </si>
  <si>
    <t>Tim Borgrakos</t>
  </si>
  <si>
    <t>Butler</t>
  </si>
  <si>
    <t>William Boruff</t>
  </si>
  <si>
    <t>Dick Bourquin</t>
  </si>
  <si>
    <t>John Bowen</t>
  </si>
  <si>
    <t>1980/81</t>
  </si>
  <si>
    <t>Seneca East</t>
  </si>
  <si>
    <t>Al Brady</t>
  </si>
  <si>
    <t>Caledonia</t>
  </si>
  <si>
    <t>Replaced by Joe Green during 1957/58 season - date unknown</t>
  </si>
  <si>
    <t>1942/43</t>
  </si>
  <si>
    <t>Colonel Crawford</t>
  </si>
  <si>
    <t>Madison (Assistant)</t>
  </si>
  <si>
    <t>Hopewell-Loudon</t>
  </si>
  <si>
    <t>Charles Brobeck</t>
  </si>
  <si>
    <t>Franklin Heights</t>
  </si>
  <si>
    <t>Maumee</t>
  </si>
  <si>
    <t>BGSU (asst)</t>
  </si>
  <si>
    <t>Middletown</t>
  </si>
  <si>
    <t>Grove City</t>
  </si>
  <si>
    <t>Defiance</t>
  </si>
  <si>
    <t>Forrest Brown</t>
  </si>
  <si>
    <t>Edison</t>
  </si>
  <si>
    <t>John Burnison</t>
  </si>
  <si>
    <t>Cambridge</t>
  </si>
  <si>
    <t>May have been at Massillon before Cambridge.</t>
  </si>
  <si>
    <t>Burton</t>
  </si>
  <si>
    <t>LaRue</t>
  </si>
  <si>
    <t>Bert Bush</t>
  </si>
  <si>
    <t>Mt. Gilead</t>
  </si>
  <si>
    <t>Charles Casto</t>
  </si>
  <si>
    <t>Johnsville</t>
  </si>
  <si>
    <t>Richard Carter</t>
  </si>
  <si>
    <t>Sulphur Springs</t>
  </si>
  <si>
    <t>Ashville</t>
  </si>
  <si>
    <t>Nelsonville</t>
  </si>
  <si>
    <t>Andy Carver</t>
  </si>
  <si>
    <t>Dick Casad</t>
  </si>
  <si>
    <t>Paul Chapman</t>
  </si>
  <si>
    <t>Riverdale</t>
  </si>
  <si>
    <t>Mansfield Christian</t>
  </si>
  <si>
    <t>James Coffman</t>
  </si>
  <si>
    <t>Byhalia-York</t>
  </si>
  <si>
    <t>Martin Coffman</t>
  </si>
  <si>
    <t>Lexington</t>
  </si>
  <si>
    <t>DID NOT COACH</t>
  </si>
  <si>
    <t>Mansfield Senior</t>
  </si>
  <si>
    <t>Jamey Collins</t>
  </si>
  <si>
    <t>Ridgedale</t>
  </si>
  <si>
    <t>Dublin Coffman</t>
  </si>
  <si>
    <t>Willard Collins</t>
  </si>
  <si>
    <t>Did Not Coach Varsity</t>
  </si>
  <si>
    <t>Toledo Rogers</t>
  </si>
  <si>
    <t>Bellefontaine</t>
  </si>
  <si>
    <t>At Lykens:  23-2; At Toledo Rogers:  109-53; At Bellefontaine:  416-208</t>
  </si>
  <si>
    <t>Tom Conway</t>
  </si>
  <si>
    <t>Whetstone</t>
  </si>
  <si>
    <t>Don Cooper</t>
  </si>
  <si>
    <t>Chillicothe</t>
  </si>
  <si>
    <t>Robert Corry</t>
  </si>
  <si>
    <t>Tommy Cropper</t>
  </si>
  <si>
    <t>Chester Cullen</t>
  </si>
  <si>
    <t>Attica</t>
  </si>
  <si>
    <t>Donald Culler</t>
  </si>
  <si>
    <t>Highland</t>
  </si>
  <si>
    <t>Dan Dagg</t>
  </si>
  <si>
    <t>Lake Placid (FL)</t>
  </si>
  <si>
    <t>1949/50 Lake Placid team lost in Florida State Tournament</t>
  </si>
  <si>
    <t>Bettsville</t>
  </si>
  <si>
    <t>Hoaglin-Jackson</t>
  </si>
  <si>
    <t>1944/45</t>
  </si>
  <si>
    <t>Ted Dennison</t>
  </si>
  <si>
    <t>Joel "Bud" Dill</t>
  </si>
  <si>
    <t>Plymouth</t>
  </si>
  <si>
    <t>Gibsonburg</t>
  </si>
  <si>
    <t>Bowling Green</t>
  </si>
  <si>
    <t>Fostoria</t>
  </si>
  <si>
    <t>1943/44</t>
  </si>
  <si>
    <t>Blaine Dowler</t>
  </si>
  <si>
    <t>Madison</t>
  </si>
  <si>
    <t>Pete DuMonte</t>
  </si>
  <si>
    <t>Harpster</t>
  </si>
  <si>
    <t>Bob Duncan</t>
  </si>
  <si>
    <t>Bill Dunham</t>
  </si>
  <si>
    <t>Wharton</t>
  </si>
  <si>
    <t>Jack Dunker</t>
  </si>
  <si>
    <t>Cleveland Heights</t>
  </si>
  <si>
    <t>Tom Eibel</t>
  </si>
  <si>
    <t>Mayfield</t>
  </si>
  <si>
    <t>Kent State (Assisstant)</t>
  </si>
  <si>
    <t>Jackson (Massillon)</t>
  </si>
  <si>
    <t>Urbana</t>
  </si>
  <si>
    <t>New London</t>
  </si>
  <si>
    <t>Western Reserve</t>
  </si>
  <si>
    <t>Wellington</t>
  </si>
  <si>
    <t>Miller City</t>
  </si>
  <si>
    <t>Willard</t>
  </si>
  <si>
    <t>Vermilion</t>
  </si>
  <si>
    <t>Jackson Center</t>
  </si>
  <si>
    <t>Assistant</t>
  </si>
  <si>
    <t>At Jackson Center (1994/95-1998/99)</t>
  </si>
  <si>
    <t>Delphos St. John's</t>
  </si>
  <si>
    <t>Monroeville</t>
  </si>
  <si>
    <t>1964/56</t>
  </si>
  <si>
    <t>Bill Faeth</t>
  </si>
  <si>
    <t>Fostoria St. Wendelin</t>
  </si>
  <si>
    <t>Don Frail</t>
  </si>
  <si>
    <t>Bellville</t>
  </si>
  <si>
    <t>Greenon</t>
  </si>
  <si>
    <t>Bellevue</t>
  </si>
  <si>
    <t>Pete Fanning</t>
  </si>
  <si>
    <t>Coached Football at Oberlin and Toledo Waite after Carey</t>
  </si>
  <si>
    <t>Al Fendrick</t>
  </si>
  <si>
    <t>1929/30</t>
  </si>
  <si>
    <t>1930/31</t>
  </si>
  <si>
    <t>1931/23</t>
  </si>
  <si>
    <t>1932/33</t>
  </si>
  <si>
    <t>1933/34</t>
  </si>
  <si>
    <t>K.G. Feick</t>
  </si>
  <si>
    <t>New Washington</t>
  </si>
  <si>
    <t>Gene Fetter</t>
  </si>
  <si>
    <t>Marion St. Mary</t>
  </si>
  <si>
    <t>Edgar Fisher</t>
  </si>
  <si>
    <t>Malta-McConnelsville</t>
  </si>
  <si>
    <t>Matt Fisher</t>
  </si>
  <si>
    <t>New Lexington</t>
  </si>
  <si>
    <t>Clyde Forry</t>
  </si>
  <si>
    <t>Paul Freshwater</t>
  </si>
  <si>
    <t>Dale Friday</t>
  </si>
  <si>
    <t>Andy Froelich</t>
  </si>
  <si>
    <t>Van Wert</t>
  </si>
  <si>
    <t>Career Record at Van Wert:  157-128 (after 2005/06).  Career Record after 2005/06:  330-201.</t>
  </si>
  <si>
    <t>E.J. Frost</t>
  </si>
  <si>
    <t>Van Buren</t>
  </si>
  <si>
    <t>1952/23</t>
  </si>
  <si>
    <t>Dallas Gardner</t>
  </si>
  <si>
    <t>Charles Gates</t>
  </si>
  <si>
    <t>Jack Gates</t>
  </si>
  <si>
    <t>Chatfield</t>
  </si>
  <si>
    <t>Robert Geese</t>
  </si>
  <si>
    <t>Sycamore</t>
  </si>
  <si>
    <t>Don Geis</t>
  </si>
  <si>
    <t>Rick Geiser</t>
  </si>
  <si>
    <t>Crestview</t>
  </si>
  <si>
    <t>Waynedale</t>
  </si>
  <si>
    <t>Paul Gettys</t>
  </si>
  <si>
    <t>Marseilles</t>
  </si>
  <si>
    <t>Jim Gibson</t>
  </si>
  <si>
    <t>Aaron Gilbert</t>
  </si>
  <si>
    <t>Fred Goare</t>
  </si>
  <si>
    <t>Goare replaced by Brad Baker during 1948/49 season after contracting Polio</t>
  </si>
  <si>
    <t>??? Gonguer</t>
  </si>
  <si>
    <t>Norwalk</t>
  </si>
  <si>
    <t>Replaces Al Brady during 1957/58 season - date unknown</t>
  </si>
  <si>
    <t>Shiloh</t>
  </si>
  <si>
    <t>George Hamric</t>
  </si>
  <si>
    <t>Mearl Harrer</t>
  </si>
  <si>
    <t>John Harris</t>
  </si>
  <si>
    <t>Rich Hart</t>
  </si>
  <si>
    <t>Minerva</t>
  </si>
  <si>
    <t>Jim Hawley</t>
  </si>
  <si>
    <t>Robert Hayman</t>
  </si>
  <si>
    <t>Eden</t>
  </si>
  <si>
    <t>Mendon-Union</t>
  </si>
  <si>
    <t>Ashtabula Edgewood</t>
  </si>
  <si>
    <t>Kent Roosevelt</t>
  </si>
  <si>
    <t>Lima Senior</t>
  </si>
  <si>
    <t>Anna</t>
  </si>
  <si>
    <t>William Heath</t>
  </si>
  <si>
    <t>Jack Helvie</t>
  </si>
  <si>
    <t>Vern Hensel</t>
  </si>
  <si>
    <t>Morral</t>
  </si>
  <si>
    <t>Cliff Hickok</t>
  </si>
  <si>
    <t>Leonard Hill</t>
  </si>
  <si>
    <t>Paul Hill</t>
  </si>
  <si>
    <t>Dan Hilty</t>
  </si>
  <si>
    <t>Ayersville</t>
  </si>
  <si>
    <t>Member of Ohio Basketball Coaches Association Hall of Fame (1998).</t>
  </si>
  <si>
    <t>Upper Sandusky Chief Union article had record at 452-190 coming into 1985/86; 393-131 at Ayersville</t>
  </si>
  <si>
    <t>Columbus Hines</t>
  </si>
  <si>
    <t>West Elkton</t>
  </si>
  <si>
    <t>1953/53</t>
  </si>
  <si>
    <t>Dixie</t>
  </si>
  <si>
    <t>24th year of coaching</t>
  </si>
  <si>
    <t>Member of Ohio Basketball Coaches Assoication Hall of Fame (1987).  Also coached at West Elkton.</t>
  </si>
  <si>
    <t>Career Record:  406-105 in 21 seasons according to Coaches Website; 277-57 at Dixie according to Athens article after his death</t>
  </si>
  <si>
    <t>Bob Hinkle</t>
  </si>
  <si>
    <t>Gilead Christian</t>
  </si>
  <si>
    <t>Chesterville</t>
  </si>
  <si>
    <t>Vern Hoffman</t>
  </si>
  <si>
    <t>Tim Holcombe</t>
  </si>
  <si>
    <t>Bruce Houchin</t>
  </si>
  <si>
    <t>Roger Howe</t>
  </si>
  <si>
    <t>George Hubbard</t>
  </si>
  <si>
    <t>Douglas Hudson</t>
  </si>
  <si>
    <t>Walker Huffman</t>
  </si>
  <si>
    <t>John Hughes</t>
  </si>
  <si>
    <t>Chester Hurd</t>
  </si>
  <si>
    <t>Sunbury</t>
  </si>
  <si>
    <t>Prospect</t>
  </si>
  <si>
    <t>IN MILITARY</t>
  </si>
  <si>
    <t>Hutson replaces L.K. Rice after returning from the military during the 1945/46 season.</t>
  </si>
  <si>
    <t>John Hutton</t>
  </si>
  <si>
    <t>Charles Imel</t>
  </si>
  <si>
    <t>George Janson</t>
  </si>
  <si>
    <t>Celina</t>
  </si>
  <si>
    <t>Tiffin Columbian</t>
  </si>
  <si>
    <t>Clarence Jewell</t>
  </si>
  <si>
    <t>Bob Johnson</t>
  </si>
  <si>
    <t>Also Coached at Maple Heights (after Sulphur Springs)</t>
  </si>
  <si>
    <t>Bob Jordan</t>
  </si>
  <si>
    <t>Randy Jordan</t>
  </si>
  <si>
    <t>Utica</t>
  </si>
  <si>
    <t>Newark Catholic</t>
  </si>
  <si>
    <t>Ron Jump</t>
  </si>
  <si>
    <t>John Kachilla</t>
  </si>
  <si>
    <t>South Zanesville</t>
  </si>
  <si>
    <t>Maysville</t>
  </si>
  <si>
    <t>Madison (Guernsey)</t>
  </si>
  <si>
    <t>after Cardington -  Morgan, 1 year assisstant at Maysville, head coach at Maysville then to Madison (Guernsey - 1975/76)</t>
  </si>
  <si>
    <t>Charles Karikas</t>
  </si>
  <si>
    <t>J. Kauber</t>
  </si>
  <si>
    <t>McCutchenville</t>
  </si>
  <si>
    <t>George Keel</t>
  </si>
  <si>
    <t>Kenton</t>
  </si>
  <si>
    <t>Bob Kelley</t>
  </si>
  <si>
    <t>York (Sandusky)</t>
  </si>
  <si>
    <t>RETIRED</t>
  </si>
  <si>
    <t>Glenn Kessler</t>
  </si>
  <si>
    <t>1st year</t>
  </si>
  <si>
    <t>Centerburg</t>
  </si>
  <si>
    <t>Dale Kinney</t>
  </si>
  <si>
    <t>Green Camp</t>
  </si>
  <si>
    <t>Brian Kiper</t>
  </si>
  <si>
    <t>Clear Fork</t>
  </si>
  <si>
    <t>Career Record 464-208 according to Ohio Coaches Association</t>
  </si>
  <si>
    <t>D.C. Kleckner</t>
  </si>
  <si>
    <t>Don Knodel</t>
  </si>
  <si>
    <t>Miami University FR</t>
  </si>
  <si>
    <t>Talawanda</t>
  </si>
  <si>
    <t>Vanderbilt asst.</t>
  </si>
  <si>
    <t>Rice University</t>
  </si>
  <si>
    <t>Talawanda (29-11); Rice (77-126) - Later coached in WBL (Women's Basketball League) for Houston Angels</t>
  </si>
  <si>
    <t>Myron Koch</t>
  </si>
  <si>
    <t>South Central</t>
  </si>
  <si>
    <t>Todd Krill</t>
  </si>
  <si>
    <t>William Krohe</t>
  </si>
  <si>
    <t>Curtis Kuenzli</t>
  </si>
  <si>
    <t>John Kurtz</t>
  </si>
  <si>
    <t>Ottawa Hills</t>
  </si>
  <si>
    <t>Toledo Waite</t>
  </si>
  <si>
    <t>Francis LaBonte</t>
  </si>
  <si>
    <t>Junction City (Perry)</t>
  </si>
  <si>
    <t>Union (Richland)</t>
  </si>
  <si>
    <t>Philo</t>
  </si>
  <si>
    <t>Tim Laird</t>
  </si>
  <si>
    <t>Stan Lammon</t>
  </si>
  <si>
    <t>Jim Lawler</t>
  </si>
  <si>
    <t>Derek Lewis</t>
  </si>
  <si>
    <t>Pat Lewis</t>
  </si>
  <si>
    <t>Shelby</t>
  </si>
  <si>
    <t>Hilliard Davidson</t>
  </si>
  <si>
    <t>Johnny Luginbuhl</t>
  </si>
  <si>
    <t>D.M. Lust</t>
  </si>
  <si>
    <t>Kirkpatrick</t>
  </si>
  <si>
    <t>Schley Lyons</t>
  </si>
  <si>
    <t>Clarence Mackey</t>
  </si>
  <si>
    <t>Tom Main</t>
  </si>
  <si>
    <t>Dale Marschall</t>
  </si>
  <si>
    <t>Jerry Marshall</t>
  </si>
  <si>
    <t>Marion Marshall</t>
  </si>
  <si>
    <t>Mark Mauk</t>
  </si>
  <si>
    <t>Doug Mason</t>
  </si>
  <si>
    <t>Tony Mass</t>
  </si>
  <si>
    <t>Tiffin Calvert</t>
  </si>
  <si>
    <t>John Massara</t>
  </si>
  <si>
    <t>1982/83-1984/85:  Ohio University undergrad assistant; 1985/86:  Bishop Wehrle assistant; 1986/87-1990/91:  Westland</t>
  </si>
  <si>
    <t>assistant; 2004/05:  Upper Sandusky assistant</t>
  </si>
  <si>
    <t>Rock Mazza</t>
  </si>
  <si>
    <t>Edward McCabe</t>
  </si>
  <si>
    <t>Member of Ohio Basketball Coaches Association Hall of Fame (1991).</t>
  </si>
  <si>
    <t>Also coached at North Royalton (3 yrs 1951/52-1953/54), McDonald (24 yrs 1954/55-1977/78) and Howland</t>
  </si>
  <si>
    <t>Christian (2 yrs).  Career Record:  414-231.</t>
  </si>
  <si>
    <t>Dave McFadden</t>
  </si>
  <si>
    <t>Jim McFrederick</t>
  </si>
  <si>
    <t>Replaced Eddie Ritterspach 3 games into 1959/60 season.</t>
  </si>
  <si>
    <t>David McGuire</t>
  </si>
  <si>
    <t>Jack McLaughlin</t>
  </si>
  <si>
    <t>John McNabb</t>
  </si>
  <si>
    <t>Tom Mercer</t>
  </si>
  <si>
    <t>Paul Midlam</t>
  </si>
  <si>
    <t>Wilmington</t>
  </si>
  <si>
    <t>Allen Miller</t>
  </si>
  <si>
    <t>Joe Miller</t>
  </si>
  <si>
    <t>Bob Minard</t>
  </si>
  <si>
    <t>Norman Mohr</t>
  </si>
  <si>
    <t>Steve Mohr</t>
  </si>
  <si>
    <t>Elyria West</t>
  </si>
  <si>
    <t>Paul Morton</t>
  </si>
  <si>
    <t>1927/28</t>
  </si>
  <si>
    <t>1928/29</t>
  </si>
  <si>
    <t>1931/32</t>
  </si>
  <si>
    <t>Larry Mumper</t>
  </si>
  <si>
    <t>Dick Naher</t>
  </si>
  <si>
    <t>Leon Neeb</t>
  </si>
  <si>
    <t>Roger Newcomer</t>
  </si>
  <si>
    <t>Harry Nickel</t>
  </si>
  <si>
    <t>Replace Roland Young during Thanksgiving of 1951/52 season when Young joins Army</t>
  </si>
  <si>
    <t>Vanlue</t>
  </si>
  <si>
    <t>Gene Noykos</t>
  </si>
  <si>
    <t>John Nye</t>
  </si>
  <si>
    <t>Herbert Oberdorf</t>
  </si>
  <si>
    <t>Jim Odenkirk</t>
  </si>
  <si>
    <t>Wellsville</t>
  </si>
  <si>
    <t>Larry Osborne</t>
  </si>
  <si>
    <t>Sam Owens</t>
  </si>
  <si>
    <t>Oak Harbor</t>
  </si>
  <si>
    <t>Jack Palmer</t>
  </si>
  <si>
    <t>Russell Patterson</t>
  </si>
  <si>
    <t>Roger Paxton</t>
  </si>
  <si>
    <t>John Pearson</t>
  </si>
  <si>
    <t>Joe Pennington</t>
  </si>
  <si>
    <t>Lakota</t>
  </si>
  <si>
    <t>Mike Pekach</t>
  </si>
  <si>
    <t>Bill Phillips</t>
  </si>
  <si>
    <t>Vern Pinkerton</t>
  </si>
  <si>
    <t>Paul Plott</t>
  </si>
  <si>
    <t>Leland Pope</t>
  </si>
  <si>
    <t>Dale Porter</t>
  </si>
  <si>
    <t>Floyd Porter</t>
  </si>
  <si>
    <t>Jim Puett</t>
  </si>
  <si>
    <t>Jim Quatman</t>
  </si>
  <si>
    <t>Bob Rankin</t>
  </si>
  <si>
    <t>Ed Rannow</t>
  </si>
  <si>
    <t>Edwin Ransbottom</t>
  </si>
  <si>
    <t>Gene Rayle</t>
  </si>
  <si>
    <t>Emerson Reeder</t>
  </si>
  <si>
    <t>Harry Regula</t>
  </si>
  <si>
    <t>Leetonia</t>
  </si>
  <si>
    <t>Dale Reichenbach</t>
  </si>
  <si>
    <t>4-3 MOC; 6-0 MCL</t>
  </si>
  <si>
    <t>Karl Reinhart</t>
  </si>
  <si>
    <t>Ron Reinking</t>
  </si>
  <si>
    <t>Hicksville</t>
  </si>
  <si>
    <t>Lake</t>
  </si>
  <si>
    <t>Al Resetar</t>
  </si>
  <si>
    <t>L.K. Rice</t>
  </si>
  <si>
    <t>***Rice replaced by Merle Hutson after he returns from military during 1945/46 season (date unknown).</t>
  </si>
  <si>
    <t>Eddie Ritterspach</t>
  </si>
  <si>
    <t>Ritterspach resigned 3 games into the 1959/60 season</t>
  </si>
  <si>
    <t>Ray Robbins</t>
  </si>
  <si>
    <t>John Robertson</t>
  </si>
  <si>
    <t>Marc Robinson</t>
  </si>
  <si>
    <t>Also at Montpelier (pre 1987/88; 30-36)</t>
  </si>
  <si>
    <t>Norman Roettger</t>
  </si>
  <si>
    <t>Denny Rose</t>
  </si>
  <si>
    <t>Columbus Grove</t>
  </si>
  <si>
    <t>Clarence Rost</t>
  </si>
  <si>
    <t>Richard Routh</t>
  </si>
  <si>
    <t>Dave Sauer</t>
  </si>
  <si>
    <t>New Bremen</t>
  </si>
  <si>
    <t>Theodore Scherzer</t>
  </si>
  <si>
    <t>Jim Schoch</t>
  </si>
  <si>
    <t>Charles Schoeppner</t>
  </si>
  <si>
    <t>Don Schwartz</t>
  </si>
  <si>
    <t>1-6 PCL; 3-7 NWC</t>
  </si>
  <si>
    <t>1-6 PCL; 1-9 NWC</t>
  </si>
  <si>
    <t>3-4 PCL; 6-4 NWC</t>
  </si>
  <si>
    <t>5-2 PCL; 8-1 NWC</t>
  </si>
  <si>
    <t>4-3 PCL; 7-2 NWC</t>
  </si>
  <si>
    <t>Some games counted in both the PCL and NWC standings</t>
  </si>
  <si>
    <t>Kelly Seboe</t>
  </si>
  <si>
    <t>West Holmes</t>
  </si>
  <si>
    <t>Harry Sells</t>
  </si>
  <si>
    <t>Paul Shafer</t>
  </si>
  <si>
    <t>Earl Shaffer</t>
  </si>
  <si>
    <t>Youngstown Liberty</t>
  </si>
  <si>
    <t>Bob Sheffer</t>
  </si>
  <si>
    <t>North Central</t>
  </si>
  <si>
    <t>Charles Shell</t>
  </si>
  <si>
    <t>Dennis Shoemaker</t>
  </si>
  <si>
    <t>Sylvania Northview</t>
  </si>
  <si>
    <t>1988/89-1993/94 Assistant Basketball and Head Baseball Coach at Heidelberg; Northview record 130-126 (through 05/06)</t>
  </si>
  <si>
    <t>Roy Shoulders</t>
  </si>
  <si>
    <t>Sherill Shuman</t>
  </si>
  <si>
    <t>Larry Shutler</t>
  </si>
  <si>
    <t>Ivan Siefker</t>
  </si>
  <si>
    <t>Jerry Smith</t>
  </si>
  <si>
    <t>Mark Smith</t>
  </si>
  <si>
    <t>Norwalk St. Paul</t>
  </si>
  <si>
    <t>Ronald Smith</t>
  </si>
  <si>
    <t>Scott Smith</t>
  </si>
  <si>
    <t>Bud Snyder</t>
  </si>
  <si>
    <t>Ronald Somerville</t>
  </si>
  <si>
    <t>Norman Spitzer</t>
  </si>
  <si>
    <t>Also coached at Midview</t>
  </si>
  <si>
    <t>Marysville</t>
  </si>
  <si>
    <t>John Staley</t>
  </si>
  <si>
    <t>Jim Stalnaker</t>
  </si>
  <si>
    <t>Edwin Starcher</t>
  </si>
  <si>
    <t>Replaced Marv Curry when he joined military (12/14/1956)</t>
  </si>
  <si>
    <t>Dick Stevens</t>
  </si>
  <si>
    <t>Rev Stover</t>
  </si>
  <si>
    <t>Robert Strahm</t>
  </si>
  <si>
    <t>Pandora</t>
  </si>
  <si>
    <t>Pandora-Gilboa</t>
  </si>
  <si>
    <t>Hugh Straight</t>
  </si>
  <si>
    <t>Gary Strong</t>
  </si>
  <si>
    <t>Don Sutter</t>
  </si>
  <si>
    <t>Gerald Swankhouse</t>
  </si>
  <si>
    <t>Ralph Tasker</t>
  </si>
  <si>
    <t>Lovington (NM)</t>
  </si>
  <si>
    <t>Hobbs (NM)</t>
  </si>
  <si>
    <t>Harold Tenwalde</t>
  </si>
  <si>
    <t>East Knox</t>
  </si>
  <si>
    <t>Thompson</t>
  </si>
  <si>
    <t>Lutrell Troesch</t>
  </si>
  <si>
    <t>Arlington</t>
  </si>
  <si>
    <t>Chuck Tschanen</t>
  </si>
  <si>
    <t>Irvin Tschantz</t>
  </si>
  <si>
    <t>Elmore</t>
  </si>
  <si>
    <t>George Van Echo</t>
  </si>
  <si>
    <t>Margaretta</t>
  </si>
  <si>
    <t>Gary Vaughn</t>
  </si>
  <si>
    <t>Keith Vipperman</t>
  </si>
  <si>
    <t>Lloyd Volk</t>
  </si>
  <si>
    <t>Charles Vore</t>
  </si>
  <si>
    <t>??? Walker</t>
  </si>
  <si>
    <t>Len Walls</t>
  </si>
  <si>
    <t>Carl Ward</t>
  </si>
  <si>
    <t>Hildred "Pop" Warner</t>
  </si>
  <si>
    <t>Brad Weaver</t>
  </si>
  <si>
    <t>Grant Weaver</t>
  </si>
  <si>
    <t>Paul Weaver</t>
  </si>
  <si>
    <t>Will Webb</t>
  </si>
  <si>
    <t>Donald Weber</t>
  </si>
  <si>
    <t>Pat Weber</t>
  </si>
  <si>
    <t>Ralph Weber</t>
  </si>
  <si>
    <t>Chuck Wegner</t>
  </si>
  <si>
    <t>Richard Weir</t>
  </si>
  <si>
    <t>Jack West</t>
  </si>
  <si>
    <t>May have also coached at Arlington</t>
  </si>
  <si>
    <t>Glen White</t>
  </si>
  <si>
    <t>Jerry White</t>
  </si>
  <si>
    <t>Matt White</t>
  </si>
  <si>
    <t>Harry Williams</t>
  </si>
  <si>
    <t>BGSU (grad asst)</t>
  </si>
  <si>
    <t>Liberty-Benton</t>
  </si>
  <si>
    <t>Thomas Willing</t>
  </si>
  <si>
    <t>Dave Winefordner</t>
  </si>
  <si>
    <t>Oak Hill</t>
  </si>
  <si>
    <t>Centerville</t>
  </si>
  <si>
    <t>Walter Wolfe</t>
  </si>
  <si>
    <t>North Union</t>
  </si>
  <si>
    <t>Also Coached at Toledo Libbey (after Chatfield)</t>
  </si>
  <si>
    <t>Dewey Youman</t>
  </si>
  <si>
    <t>Cliff Young</t>
  </si>
  <si>
    <t>Kevin Young</t>
  </si>
  <si>
    <t>Maurice Young</t>
  </si>
  <si>
    <t>Roland Young</t>
  </si>
  <si>
    <t>#Joins Army during Thanksgiving 1951/52</t>
  </si>
  <si>
    <t>W.K. Young</t>
  </si>
  <si>
    <t>Jim Zickes</t>
  </si>
  <si>
    <t>Paul Zwayer</t>
  </si>
  <si>
    <t>2007/08</t>
  </si>
  <si>
    <t>Steve Mittendorf</t>
  </si>
  <si>
    <t>Chris Kimball</t>
  </si>
  <si>
    <t>Doug Rickert</t>
  </si>
  <si>
    <t>Perry Buchanan</t>
  </si>
  <si>
    <t>Shawn Ginnan</t>
  </si>
  <si>
    <t>William Demora</t>
  </si>
  <si>
    <t>Marc Deils</t>
  </si>
  <si>
    <t>Eric Sweet</t>
  </si>
  <si>
    <t>Jim Walther</t>
  </si>
  <si>
    <t xml:space="preserve"> </t>
  </si>
  <si>
    <t>Chris LeForge</t>
  </si>
  <si>
    <t>Ron Brown</t>
  </si>
  <si>
    <t>Greg Noftz</t>
  </si>
  <si>
    <t>Middleport</t>
  </si>
  <si>
    <t>Glouster</t>
  </si>
  <si>
    <t>Cory-Rawson</t>
  </si>
  <si>
    <t>Forest</t>
  </si>
  <si>
    <t>Lakeland</t>
  </si>
  <si>
    <t>Piketon</t>
  </si>
  <si>
    <t>Gomer</t>
  </si>
  <si>
    <t>Shawnee</t>
  </si>
  <si>
    <t>Hardin Northern</t>
  </si>
  <si>
    <t>Howard</t>
  </si>
  <si>
    <t>Pymatuning Valley</t>
  </si>
  <si>
    <t>Warren (PA)</t>
  </si>
  <si>
    <t>Also Fairfield (1953+)</t>
  </si>
  <si>
    <t>Ashland</t>
  </si>
  <si>
    <t>Wauseon</t>
  </si>
  <si>
    <t>Bethany College (1971)</t>
  </si>
  <si>
    <t>Garaway</t>
  </si>
  <si>
    <t>Springfield Local and Lakeland prior to Buckeye Central (110-90 through 1974/75)</t>
  </si>
  <si>
    <t>Rocky River</t>
  </si>
  <si>
    <t>Crestview (Columbiana)</t>
  </si>
  <si>
    <t>Marty Cingle</t>
  </si>
  <si>
    <t>Aaron Cookson</t>
  </si>
  <si>
    <t>Mitch Korhumel</t>
  </si>
  <si>
    <t>Brian Rosendale</t>
  </si>
  <si>
    <t>Don Frank</t>
  </si>
  <si>
    <t>Aloysius Kramer</t>
  </si>
  <si>
    <t>1926/27</t>
  </si>
  <si>
    <t>Joe Kukoy</t>
  </si>
  <si>
    <t>Robert Leahy</t>
  </si>
  <si>
    <t>Gene Nara</t>
  </si>
  <si>
    <t>Charles Ellis</t>
  </si>
  <si>
    <t>Michael Ingram</t>
  </si>
  <si>
    <t>John Williams</t>
  </si>
  <si>
    <t>Tom Bridinger</t>
  </si>
  <si>
    <t>Big Walnut</t>
  </si>
  <si>
    <t>Buckeye Valley</t>
  </si>
  <si>
    <t>John Stanley</t>
  </si>
  <si>
    <t>Max Ross</t>
  </si>
  <si>
    <t>May have replaced Emil Rubcich at beginning of 1961/62 season</t>
  </si>
  <si>
    <t>Also Coached at Monroeville (after Whetstone); may have been at Kirkpatrick before Whetstone</t>
  </si>
  <si>
    <t>Frank Battaglia</t>
  </si>
  <si>
    <t>Assistant Coach at Shawnee (Allen) in 1965/66</t>
  </si>
  <si>
    <t>2008/09</t>
  </si>
  <si>
    <t>Dover St. Joseph</t>
  </si>
  <si>
    <t>MCL and NCC</t>
  </si>
  <si>
    <t>MCL; NCC</t>
  </si>
  <si>
    <t>Also:  Paulding</t>
  </si>
  <si>
    <t>1964/64</t>
  </si>
  <si>
    <t>Mansfield Malabar</t>
  </si>
  <si>
    <t>Bloomville</t>
  </si>
  <si>
    <t>Lakewood</t>
  </si>
  <si>
    <t>Jack Van Reeth</t>
  </si>
  <si>
    <t>Pennville</t>
  </si>
  <si>
    <t>Frazeysburg</t>
  </si>
  <si>
    <t>Dresden</t>
  </si>
  <si>
    <t>River View</t>
  </si>
  <si>
    <t>Ridgewood</t>
  </si>
  <si>
    <t>West Holmes (Girls)</t>
  </si>
  <si>
    <t>Retired</t>
  </si>
  <si>
    <t>West Muskingum (Girls)</t>
  </si>
  <si>
    <t>Nate Hill</t>
  </si>
  <si>
    <t>Westerville</t>
  </si>
  <si>
    <t>Coached at Darby (Union) prior to Westerville</t>
  </si>
  <si>
    <t>Gene Zuber (Lima Central)</t>
  </si>
  <si>
    <t>04/1956 - Named Tennis Coach at Washburn College, Topeka, KS</t>
  </si>
  <si>
    <t>02/1962 - Head Track Coach at Cleveland Rhodes</t>
  </si>
  <si>
    <t>Karl Zalar (Barberton; Heidelberg)</t>
  </si>
  <si>
    <t>John Wyper (Wellsville; Muskingum)</t>
  </si>
  <si>
    <t>Grafton</t>
  </si>
  <si>
    <t>Thurman Wright (Forest)</t>
  </si>
  <si>
    <t>May have been Clyde Football coach in 1965</t>
  </si>
  <si>
    <t>Ed Wood (Ashland College '61)</t>
  </si>
  <si>
    <t>Eugene Wurm (New Washington '39; Findlay College)</t>
  </si>
  <si>
    <t>Also coached Football at Bellevue and Upper Sandusky</t>
  </si>
  <si>
    <t>Bob Wolfe (Upper Sandusky '46)</t>
  </si>
  <si>
    <t>2002/03-2007/08 Bellevue Girls (83-48)</t>
  </si>
  <si>
    <t>Rick Renz (Findlay; Bowling Green State University)</t>
  </si>
  <si>
    <t>Son of former Findlay Coach Roger Renz</t>
  </si>
  <si>
    <t>Indian Lake</t>
  </si>
  <si>
    <t>Troy</t>
  </si>
  <si>
    <t>Joe Mulherin</t>
  </si>
  <si>
    <t>Shadyside</t>
  </si>
  <si>
    <t>Bernie Witzman (Buckeye Central '63; Bluffton)</t>
  </si>
  <si>
    <t>St. Henry</t>
  </si>
  <si>
    <t>Lancaster (assisstant)</t>
  </si>
  <si>
    <t>2009/10</t>
  </si>
  <si>
    <t>Fisher Catholic</t>
  </si>
  <si>
    <t>Don Moran</t>
  </si>
  <si>
    <t>Bill May</t>
  </si>
  <si>
    <t>1960/61:  Replaced Dick Reinehr mid-season</t>
  </si>
  <si>
    <t>Bob Blouse</t>
  </si>
  <si>
    <t>Dale Creamer</t>
  </si>
  <si>
    <t>Bob Ream</t>
  </si>
  <si>
    <t>Tom Boehm</t>
  </si>
  <si>
    <t>John Oyster</t>
  </si>
  <si>
    <t>Dave Coleman</t>
  </si>
  <si>
    <t>Mike Barron</t>
  </si>
  <si>
    <t>Leslie Burson</t>
  </si>
  <si>
    <t>Bob Wine</t>
  </si>
  <si>
    <t>Wilbur Bowers</t>
  </si>
  <si>
    <t>Ralph Jones</t>
  </si>
  <si>
    <t>Larry Wilson</t>
  </si>
  <si>
    <t>Ron Rush</t>
  </si>
  <si>
    <t>Willis Stemen</t>
  </si>
  <si>
    <t>Forrest Larson</t>
  </si>
  <si>
    <t>John Cooper Jr.</t>
  </si>
  <si>
    <t>Les Hauenstein</t>
  </si>
  <si>
    <t>A. Seesholtz</t>
  </si>
  <si>
    <t>Ken Sampson</t>
  </si>
  <si>
    <t>Ray Skinner</t>
  </si>
  <si>
    <t>Burnell Hoffman</t>
  </si>
  <si>
    <t>Sam Schubert</t>
  </si>
  <si>
    <t>Grant Walls</t>
  </si>
  <si>
    <t>Leonard Hardman</t>
  </si>
  <si>
    <t>Mike Grose</t>
  </si>
  <si>
    <t>Gene Fries</t>
  </si>
  <si>
    <t>Larry Knapp</t>
  </si>
  <si>
    <t>Francis Scruci</t>
  </si>
  <si>
    <t>George Burkett</t>
  </si>
  <si>
    <t>Terry Phillips</t>
  </si>
  <si>
    <t>Bob Nocton</t>
  </si>
  <si>
    <t>Matt Hutchinson</t>
  </si>
  <si>
    <t>Tim Murray</t>
  </si>
  <si>
    <t>L. Essig</t>
  </si>
  <si>
    <t>1912/13</t>
  </si>
  <si>
    <t>1913/14</t>
  </si>
  <si>
    <t>1914/15</t>
  </si>
  <si>
    <t>1915/16</t>
  </si>
  <si>
    <t>1916/17</t>
  </si>
  <si>
    <t>1917/18</t>
  </si>
  <si>
    <t>C. McKillip</t>
  </si>
  <si>
    <t>1918/19</t>
  </si>
  <si>
    <t>1919/20</t>
  </si>
  <si>
    <t>1920/21</t>
  </si>
  <si>
    <t>1921/22</t>
  </si>
  <si>
    <t>T. Throsh</t>
  </si>
  <si>
    <t>1922/23</t>
  </si>
  <si>
    <t>E. Davis</t>
  </si>
  <si>
    <t>1923/24</t>
  </si>
  <si>
    <t>1924/25</t>
  </si>
  <si>
    <t>1925/26</t>
  </si>
  <si>
    <t>NA</t>
  </si>
  <si>
    <t>Robert Mustain</t>
  </si>
  <si>
    <t>Raymond Richards</t>
  </si>
  <si>
    <t>Carleton Riddle</t>
  </si>
  <si>
    <t>Walter Cook</t>
  </si>
  <si>
    <t>Jerry Wendling</t>
  </si>
  <si>
    <t>Mike Arcure</t>
  </si>
  <si>
    <t>Tom Winterbottom</t>
  </si>
  <si>
    <t>Dick Evilsizor</t>
  </si>
  <si>
    <t>Gale Reinhart</t>
  </si>
  <si>
    <t>Ike Ferris</t>
  </si>
  <si>
    <t>1941/40</t>
  </si>
  <si>
    <t>Vic Malinovsky</t>
  </si>
  <si>
    <t>Elmer Crabbs</t>
  </si>
  <si>
    <t>Gene Coleman</t>
  </si>
  <si>
    <t>Ed Chatlain</t>
  </si>
  <si>
    <t>Bob Brownson</t>
  </si>
  <si>
    <t>John Carlisle</t>
  </si>
  <si>
    <t>Bob Lavengood</t>
  </si>
  <si>
    <t>Lanny Repp</t>
  </si>
  <si>
    <t>F. Paul Nestor</t>
  </si>
  <si>
    <t>Chuck Fetrow</t>
  </si>
  <si>
    <t>Rob Winton</t>
  </si>
  <si>
    <t>Sandusky St. Mary</t>
  </si>
  <si>
    <t>Olentangy Liberty</t>
  </si>
  <si>
    <t>1996/97 - Briefly hired for North Union, but resigns to take Elgin Principal Position</t>
  </si>
  <si>
    <t>Beacon, NY</t>
  </si>
  <si>
    <t>Greg Nossaman (Fremont Ross; Capital University)</t>
  </si>
  <si>
    <t>New York state champs in 1962/63 - may have lost two games in 62/63-63/64; responsible for getting Digger Phelps into coaching</t>
  </si>
  <si>
    <t>Brent Winand (Northmor '75)</t>
  </si>
  <si>
    <t>Steve Williman (Old Fort '76)</t>
  </si>
  <si>
    <t>Gnadenhutten</t>
  </si>
  <si>
    <t>Richard King (Dennison)</t>
  </si>
  <si>
    <t>Carrollton</t>
  </si>
  <si>
    <t>Also Coached at Butler (before Bucyrus), Sandusky (after Bucyrus) and Port Washington (before Centerburg)</t>
  </si>
  <si>
    <t>Mayfield Heights</t>
  </si>
  <si>
    <t>Jerry Widder (Newcomerstown; Kent State '66)</t>
  </si>
  <si>
    <t>1968/69 - assisstant coach at Whitewater, WI branch of University of Wisconsin</t>
  </si>
  <si>
    <t>Dan Wendell (Marion Harding '61)</t>
  </si>
  <si>
    <t>Jerry Bauer (Wynford '79)</t>
  </si>
  <si>
    <t>Jim Bauer Jr. (Wynford '76)</t>
  </si>
  <si>
    <t>Stanley Cass (Iberia '58; Ashland College '62)</t>
  </si>
  <si>
    <t>Alan Cok (New Haven '51)</t>
  </si>
  <si>
    <t>Samuel Cook (North Robinson '35)</t>
  </si>
  <si>
    <t>Keith Diebler (Colonel Crawford '70)</t>
  </si>
  <si>
    <t>Bill Donnenwirth (Bucyrus '38)</t>
  </si>
  <si>
    <t>Dave Dotson (Wynford '79)</t>
  </si>
  <si>
    <t>Tim Ehresman (Buckeye Central '88)</t>
  </si>
  <si>
    <t>Scott Elchert (Upper Sandusky '85)</t>
  </si>
  <si>
    <t>Randy Farst (Lucas '66)</t>
  </si>
  <si>
    <t>Dave Froelich (Van Wert)</t>
  </si>
  <si>
    <t>Jim Glauer (Crestline '69)</t>
  </si>
  <si>
    <t>Bob Hamm (Bucyrus '68)</t>
  </si>
  <si>
    <t>Dick Heath (Bellefontaine?)</t>
  </si>
  <si>
    <t>Joe Green (Caledonia '54)</t>
  </si>
  <si>
    <t>Jim Hudson (Holmes-Liberty '62)</t>
  </si>
  <si>
    <t>Bill Keesey (Galion '78)</t>
  </si>
  <si>
    <t>Larry Kelly (Marion St. Mary '57)</t>
  </si>
  <si>
    <t>Carroll Kent (Upper Sandusky '48)</t>
  </si>
  <si>
    <t>Orville Kibler (Chatfield)</t>
  </si>
  <si>
    <t>Kevin Kimmel (Buckeye Central '90)</t>
  </si>
  <si>
    <t>C.J. Kin (Carey '93)</t>
  </si>
  <si>
    <t>Dale Kinsell (Pleasant '52)</t>
  </si>
  <si>
    <t>Stan Kirby (Prospect; Ohio Wesleyan)</t>
  </si>
  <si>
    <t>http://www.ohiobkcoaches.com/HallofFame/HOF1997/stankirby.html</t>
  </si>
  <si>
    <t>Brent Konkle (Mohawk '93)</t>
  </si>
  <si>
    <t>Adam Kreischer (Lexington)</t>
  </si>
  <si>
    <t>Ben Lash (Buckeye Central '66)</t>
  </si>
  <si>
    <t>Todd Martin (Colonel Crawford '86)</t>
  </si>
  <si>
    <t>Bob McClary (Copley '45; Bowling Green State University '49)</t>
  </si>
  <si>
    <t>Fred McCumber (Morral '48)</t>
  </si>
  <si>
    <t>Mark McQuown (Upper Sandusky '85)</t>
  </si>
  <si>
    <t>Gene Moore (Morral '57)</t>
  </si>
  <si>
    <t>Bill Mrukowski (Elyria '59; Ohio State University)</t>
  </si>
  <si>
    <t>OSU Quarterback for Woody Hayes</t>
  </si>
  <si>
    <t xml:space="preserve">Vernon Noggle (Mt. Zion '59) </t>
  </si>
  <si>
    <t>Coached Bevo Francis at Wellsville and Rio Grande College</t>
  </si>
  <si>
    <t>Al Pesek (Crestline '37)</t>
  </si>
  <si>
    <t>Hiram College</t>
  </si>
  <si>
    <t>Jim Pickett (Wharton '57)</t>
  </si>
  <si>
    <t>Brother of Ohio State star Dick Ricketts</t>
  </si>
  <si>
    <t>John Schroeder (Norwalk '63; Ohio University)</t>
  </si>
  <si>
    <t>Jack Shuck (Bucyrus '44)</t>
  </si>
  <si>
    <t>Bret Simmermacher (Crestline '81)</t>
  </si>
  <si>
    <t>DeMont Sponseller (Sulphur Springs '53)</t>
  </si>
  <si>
    <t>Dave Storm (Mansfield Christian)</t>
  </si>
  <si>
    <t>Dan Thallman (Bloomville)</t>
  </si>
  <si>
    <t>Gene Van Orsdall (New Washington '55)</t>
  </si>
  <si>
    <t>Everett Springer (New Washington '56)</t>
  </si>
  <si>
    <t>John Allensworth (Middleport '63; Ohio University '67)</t>
  </si>
  <si>
    <t>Dan Roseberry (Marion Harding '63; College of Wooster '67)</t>
  </si>
  <si>
    <t>John Bricker (Ayersville '63)</t>
  </si>
  <si>
    <t>Les Grace (Defiance College)</t>
  </si>
  <si>
    <t>Thanks to Robert Zayas NMAA Assisstant Director</t>
  </si>
  <si>
    <t>Fayette</t>
  </si>
  <si>
    <t>Did not coach</t>
  </si>
  <si>
    <t>Tom Hannen</t>
  </si>
  <si>
    <t>Bryan</t>
  </si>
  <si>
    <t>Jerry Eitzman (Holgate '54; Toledo '58)</t>
  </si>
  <si>
    <t>0-7 PCL; 2-7 BVC</t>
  </si>
  <si>
    <t>4-3 PCL; 5-4 BVC</t>
  </si>
  <si>
    <t>3-4 PCL; 7-2 BVC</t>
  </si>
  <si>
    <t>2-5 PCL; 4-5 BVC</t>
  </si>
  <si>
    <t>1-6 PCL; 5-4 BVC</t>
  </si>
  <si>
    <t>Lima Central Catholic</t>
  </si>
  <si>
    <t>Larry Rader</t>
  </si>
  <si>
    <t>Jim Dillard</t>
  </si>
  <si>
    <t>Brookville, IN</t>
  </si>
  <si>
    <t>Laurel, IN</t>
  </si>
  <si>
    <t>Jim Loader (Vanlue; Wilmington College)</t>
  </si>
  <si>
    <t>Perkins</t>
  </si>
  <si>
    <t>Resigns from Fisher Catholic before season starts to take teaching job in Columbus</t>
  </si>
  <si>
    <t>Joe Gottfried (Crestline '58; Ashland College '63)</t>
  </si>
  <si>
    <t>Jerry Everhart (Sycamore '56; Ohio State '62)</t>
  </si>
  <si>
    <t>Art Teynor (Bucyrus?; University of Wichita '52)</t>
  </si>
  <si>
    <t>May have coached at Chesterville and in Kansas prior to Leesville</t>
  </si>
  <si>
    <t>Bob Haas (North Robinson '58; Ohio State University)</t>
  </si>
  <si>
    <t>Rick Burns (Sebring McKinley '63; Bluffton College)</t>
  </si>
  <si>
    <t>Jim Martin (Ayersville '57; Defiance College)</t>
  </si>
  <si>
    <t>14 Years at North Bend Taylor after St. Wendelin; also coached girls at South Bend Taylor</t>
  </si>
  <si>
    <t>Karl Stephan (Marietta; Marietta College)</t>
  </si>
  <si>
    <t>Also:  4 years at Warren Local prior to Highland</t>
  </si>
  <si>
    <t>Joe Bibb (Ashland College)</t>
  </si>
  <si>
    <t>Hamler</t>
  </si>
  <si>
    <t>Jack Binnix (???; Fairmont State)</t>
  </si>
  <si>
    <t>Dick Fletcher</t>
  </si>
  <si>
    <t>3-4 JAC; 3-3 RCL</t>
  </si>
  <si>
    <t>North Olmsted</t>
  </si>
  <si>
    <t>8-0 JAC; 5-1 RCL</t>
  </si>
  <si>
    <t>3-1 CCL; 1-6 JAC</t>
  </si>
  <si>
    <t>0-7 JAC; 0-6 RCL</t>
  </si>
  <si>
    <t>6-2 JAC; 3-3 RCL</t>
  </si>
  <si>
    <t>4-4 JAC; 4-2 RCL</t>
  </si>
  <si>
    <t>Gordon Shipley (Fredericktown '46; Kent State)</t>
  </si>
  <si>
    <t>John Barr (Lexington '56; Ohio State '60)</t>
  </si>
  <si>
    <t>Max Chilcote (Heidelberg)</t>
  </si>
  <si>
    <t>Al Buckeye (Ashland College)</t>
  </si>
  <si>
    <t>Bill Maxwell (Ashland College)</t>
  </si>
  <si>
    <t>Union</t>
  </si>
  <si>
    <t>Dick Retton</t>
  </si>
  <si>
    <t>Bill Zerbe (Sandusky '60; Findlay College '68)</t>
  </si>
  <si>
    <t>Charles "Bud" Felhaber (Olney '51; Toledo '57)</t>
  </si>
  <si>
    <t>Port Clinton</t>
  </si>
  <si>
    <t>Named head coach of Ashland College (March 1973)</t>
  </si>
  <si>
    <t>One source has career record of 117-58</t>
  </si>
  <si>
    <t>Robert Oder (Newark; Rio Grande College)</t>
  </si>
  <si>
    <t>Loudonville</t>
  </si>
  <si>
    <t>Jim Kirk (Caledonia '53; Ohio Northern '61)</t>
  </si>
  <si>
    <t>Also 7 years at Beach City (Stark) and Firelands (Lorain)</t>
  </si>
  <si>
    <t>Dick Hamsher (Walnut Creek; Ashland College)</t>
  </si>
  <si>
    <t>Ferrell Swinehart (Northwestern [Wayne]; Ohio State University '66)</t>
  </si>
  <si>
    <t>New Mexico State Championships:  1949, 1956, 1957, 1958, 1966, 1968, 1969, 1970, 1980, 1981, 1987 and 1988</t>
  </si>
  <si>
    <t>Kirk Ballinger (Pleasant '76)</t>
  </si>
  <si>
    <t>Kevin Bame (Carey '79)</t>
  </si>
  <si>
    <t>Mark Bollinger (River Valley)</t>
  </si>
  <si>
    <t>Bob Britton (Colonel Crawford '82; Ohio Northern '86)</t>
  </si>
  <si>
    <t>Doug Etgen (Delphos St. John's '89)</t>
  </si>
  <si>
    <t>Brad Powers (Wynford '82)</t>
  </si>
  <si>
    <t>Jerry Schrock (Green Camp)</t>
  </si>
  <si>
    <t>Not Mt. Gilead</t>
  </si>
  <si>
    <t>Tiffin University 1962-1990 (529 wins); At Celina 7 years</t>
  </si>
  <si>
    <t>George Janson (Findlay College; Indiana)</t>
  </si>
  <si>
    <t>Lee Himmeger (Findlay College '55 or '56)</t>
  </si>
  <si>
    <t>Delaware Hayes</t>
  </si>
  <si>
    <t>Joe Ayers (York [Van Wert]; Ohio Northern '36)</t>
  </si>
  <si>
    <t>Bill McElroy</t>
  </si>
  <si>
    <t>Dick Brown</t>
  </si>
  <si>
    <t>Olen Jackson (or Owen Jackson)</t>
  </si>
  <si>
    <t>Chuckery-Darby</t>
  </si>
  <si>
    <t>Terry Hunt (Geneva '60; Ashland College '65)</t>
  </si>
  <si>
    <t>Jim Burkett (Toledo Devilbiss; Bowling Green State University)</t>
  </si>
  <si>
    <t>Mansfield Senior Asst.</t>
  </si>
  <si>
    <t>Greg Swepston</t>
  </si>
  <si>
    <t>NONE</t>
  </si>
  <si>
    <t>Duane Kline</t>
  </si>
  <si>
    <t>Charles More</t>
  </si>
  <si>
    <t>Andy Arvay (Miami University '53)</t>
  </si>
  <si>
    <t>Jerry Fries</t>
  </si>
  <si>
    <t>Dave Merchant (Marion Harding '69; Ohio State '73)</t>
  </si>
  <si>
    <t>Fritz Raab (Marion Harding '66)</t>
  </si>
  <si>
    <t>Robert Morris (Coll. Ass.)</t>
  </si>
  <si>
    <t>Lebanon</t>
  </si>
  <si>
    <t>Al Thomas (Findlay '81; Bowling Green '85)</t>
  </si>
  <si>
    <t>Clyde</t>
  </si>
  <si>
    <t>University of Oregon (Grad Assistant)</t>
  </si>
  <si>
    <t>Wins 400th game against North Union 11/27/1974</t>
  </si>
  <si>
    <t>Doug Riley</t>
  </si>
  <si>
    <t>Steve Kent (Galion '73; Bluffton College)</t>
  </si>
  <si>
    <t>Woodmore</t>
  </si>
  <si>
    <t>Larry Gipson (Marion Harding '70; Heidelberg College)</t>
  </si>
  <si>
    <t>Chillicothe Flaget</t>
  </si>
  <si>
    <t>Mike Haynes (Mohawk '99)</t>
  </si>
  <si>
    <t>Ron Meade</t>
  </si>
  <si>
    <t>Northwest</t>
  </si>
  <si>
    <t>Ty Ray (Clyde '91; Toledo '96)</t>
  </si>
  <si>
    <t>Zach Kantouros</t>
  </si>
  <si>
    <t>Andrew Molyet</t>
  </si>
  <si>
    <t>Steve Flowers</t>
  </si>
  <si>
    <t>McComb</t>
  </si>
  <si>
    <t>2010/11</t>
  </si>
  <si>
    <t>Toledo St. Francis</t>
  </si>
  <si>
    <t>?Retired?</t>
  </si>
  <si>
    <t>Ottawa Hills (Assistant)</t>
  </si>
  <si>
    <t>Tiffin Columbian (Assistant)</t>
  </si>
  <si>
    <t>Brad Britton (University of Toledo '79)</t>
  </si>
  <si>
    <t>Fremont Ross</t>
  </si>
  <si>
    <t>Grand Valley</t>
  </si>
  <si>
    <t>Gahanna-Lincoln</t>
  </si>
  <si>
    <t>Zanesville Rosecrans</t>
  </si>
  <si>
    <t>Columbus Eastmoor</t>
  </si>
  <si>
    <t>Columbus Academy</t>
  </si>
  <si>
    <t>Zanesville</t>
  </si>
  <si>
    <t>May be at Zanesville 1984/85-1987/88</t>
  </si>
  <si>
    <t>337-283 in 29 years (missing 7 years)</t>
  </si>
  <si>
    <t>Coaches Assocation has career record at 527-224</t>
  </si>
  <si>
    <t>Other sources:  Ayersville [413 wins] and Zanesville [24 wins]</t>
  </si>
  <si>
    <t>ohiobkcoaches.com - 523-437</t>
  </si>
  <si>
    <t>501-242 according to ohiobkcoaches.com</t>
  </si>
  <si>
    <t>462-228 according to ohiobkcoaches.com</t>
  </si>
  <si>
    <t>453-371 according to ohiobkcoaches.com</t>
  </si>
  <si>
    <t>358-220 according to ohiobkcoaches.com</t>
  </si>
  <si>
    <t>312-221 according to to ohiobkcoaches.com; Also Crooksville</t>
  </si>
  <si>
    <t>Stan Ely</t>
  </si>
  <si>
    <t>Prospect JV Coach</t>
  </si>
  <si>
    <t>Bob Earnest (Mansfield Senior '55; Ashland College '60)</t>
  </si>
  <si>
    <t>Bill Swartzmiller (Bloomville '63; Heidelberg College)</t>
  </si>
  <si>
    <t>Crestview (Assisstant)</t>
  </si>
  <si>
    <t>Mansfield Malabar (Asst)</t>
  </si>
  <si>
    <t>Jim Lynch</t>
  </si>
  <si>
    <t>Dennis Ball</t>
  </si>
  <si>
    <t>Tom Rizzo</t>
  </si>
  <si>
    <t>Vince Lombardo</t>
  </si>
  <si>
    <t>Eddie Robinson</t>
  </si>
  <si>
    <t>Ben Patrick</t>
  </si>
  <si>
    <t>Homer McDuffie Jr.</t>
  </si>
  <si>
    <t>Ryan McClure</t>
  </si>
  <si>
    <t>Kevin Bright</t>
  </si>
  <si>
    <t>Bud Livingston</t>
  </si>
  <si>
    <t>Charleroi, PA</t>
  </si>
  <si>
    <t>Warren, PA</t>
  </si>
  <si>
    <t>New Albany</t>
  </si>
  <si>
    <t>Bill Northup</t>
  </si>
  <si>
    <t>Findlay</t>
  </si>
  <si>
    <t>Jerry Snodgrass (Upper Sandusky '73; Bowling Green '77)</t>
  </si>
  <si>
    <t>Bob Pacsi</t>
  </si>
  <si>
    <t>David Rice (Pleasant '62; Ohio State University '66)</t>
  </si>
  <si>
    <t>Henry Roberson (Ashley; Otterbein '48)</t>
  </si>
  <si>
    <t>Unknown</t>
  </si>
  <si>
    <t>Elm Valley</t>
  </si>
  <si>
    <t>0-2 in DCL/MOC games</t>
  </si>
  <si>
    <t>2-1 in DCL/MOC games</t>
  </si>
  <si>
    <t>1-2 in DCL/MOC games</t>
  </si>
  <si>
    <t>John Ruyan (Muskingum '66)</t>
  </si>
  <si>
    <t>6 years</t>
  </si>
  <si>
    <t>Kennedy (Sharon, PA)</t>
  </si>
  <si>
    <t>Also:  Twinsburg; One source says 170-81 going into 1979/80</t>
  </si>
  <si>
    <t>Lyman County (Persho, SD)</t>
  </si>
  <si>
    <t>1978/79 Lyman County team makes South Dakota State Tournament</t>
  </si>
  <si>
    <t>Bob Hodgson (Penn State)</t>
  </si>
  <si>
    <t>Tony Paris</t>
  </si>
  <si>
    <t>Greenwich</t>
  </si>
  <si>
    <t>Jim Walters</t>
  </si>
  <si>
    <t>North Fairfield</t>
  </si>
  <si>
    <t>J.T. Bates</t>
  </si>
  <si>
    <t>Girls:  Otsego (7-14); Gibsonburg (92-53)</t>
  </si>
  <si>
    <t>Henry Frizzi</t>
  </si>
  <si>
    <t>3-0 in DCL/MOC games</t>
  </si>
  <si>
    <t>David Jesse (Ney)</t>
  </si>
  <si>
    <t>Milan</t>
  </si>
  <si>
    <t>INACTIVE</t>
  </si>
  <si>
    <t>Swanton</t>
  </si>
  <si>
    <t>Dave Rich (River Valley '66)</t>
  </si>
  <si>
    <t>Marion Harding asst</t>
  </si>
  <si>
    <t>Miamisburg</t>
  </si>
  <si>
    <t>Jeff Diehl (Marysville; Muskingum College)</t>
  </si>
  <si>
    <t>Midview</t>
  </si>
  <si>
    <t>Mt. Vernon Nazrene College (1979/80-1980/81)</t>
  </si>
  <si>
    <t>Kenton after Marion Catholic</t>
  </si>
  <si>
    <t>Bill Sycks</t>
  </si>
  <si>
    <t>Marion Harding girls for 10 years in 2000-2010 range</t>
  </si>
  <si>
    <t>Also:  Cambridge and Zanesville:  105-83 after 1983/84</t>
  </si>
  <si>
    <t>River Valley (girls)</t>
  </si>
  <si>
    <t>Holgate</t>
  </si>
  <si>
    <t>Resigns from Malabar to join FBI</t>
  </si>
  <si>
    <t>Martins Ferry</t>
  </si>
  <si>
    <t>1 tie in 1938/39; Porter drafted into Army during 1943</t>
  </si>
  <si>
    <t>Louisianna State University</t>
  </si>
  <si>
    <t>Kent State University</t>
  </si>
  <si>
    <t>Columbus Watterson</t>
  </si>
  <si>
    <t>Ohio State Freshmen</t>
  </si>
  <si>
    <t>Columbus North</t>
  </si>
  <si>
    <t>Lake Arthur (NM)</t>
  </si>
  <si>
    <t>Pre Ontario:  Crestwood</t>
  </si>
  <si>
    <t>Jacque Daup (Plymouth '70)</t>
  </si>
  <si>
    <t>Doug McDonald (Fostoria; Ohio State University)</t>
  </si>
  <si>
    <t>Upper Arlington</t>
  </si>
  <si>
    <t>Walter Heischman</t>
  </si>
  <si>
    <t>Vernon Chaney</t>
  </si>
  <si>
    <t>Dick McMullen</t>
  </si>
  <si>
    <t>Bill Pedigo</t>
  </si>
  <si>
    <t>Herb Hart (Shelby; Ashland College)</t>
  </si>
  <si>
    <t>Upper Scioto Valley</t>
  </si>
  <si>
    <t>Patrick Henry</t>
  </si>
  <si>
    <t>Gerald Straley</t>
  </si>
  <si>
    <t>Sandusky football only</t>
  </si>
  <si>
    <t>Mike Hoyng (Celina?)</t>
  </si>
  <si>
    <t>Jamie Feick (Lexington '92; Michigan State)</t>
  </si>
  <si>
    <t>Michael Raifsnyder</t>
  </si>
  <si>
    <t>Adam Smith</t>
  </si>
  <si>
    <t>Randy Endsley (Dalton '96)</t>
  </si>
  <si>
    <t>Mike Chitty (Salem Community HS (IL) '85; Hardin Simmons University '89)</t>
  </si>
  <si>
    <t>Cincinnati Hills Christian Academy</t>
  </si>
  <si>
    <t>Tennessee Temple University asst</t>
  </si>
  <si>
    <t>Calvary Christian Academy, IL (9 yrs)</t>
  </si>
  <si>
    <t>3 private school state titles at Calvary Christian Academy</t>
  </si>
  <si>
    <t>Jim Hubert</t>
  </si>
  <si>
    <t>Logan Elm</t>
  </si>
  <si>
    <t>1982/83 - Clearview (Lorain)</t>
  </si>
  <si>
    <t>Ladysmith, WI</t>
  </si>
  <si>
    <t>Lake Geneva, WI</t>
  </si>
  <si>
    <t>Pre Northmor - 6 years Plum City, WI; also asst at Wisconsin-Stout</t>
  </si>
  <si>
    <t>Ladysmith, WI - state runner-up</t>
  </si>
  <si>
    <t>Bill Pace (Defiance College?)</t>
  </si>
  <si>
    <t>Robert Blose</t>
  </si>
  <si>
    <t>Cecil Pinner</t>
  </si>
  <si>
    <t>Preston Burggraff (Iberia)</t>
  </si>
  <si>
    <t>Forrest Porter</t>
  </si>
  <si>
    <t>Sparta</t>
  </si>
  <si>
    <t>1990/91:  Replaces Roger Renz mid-season after Renz passes away</t>
  </si>
  <si>
    <t>Sean Luzader (Mt. Gilead '90)</t>
  </si>
  <si>
    <t>Adam Guinther (River Valley '90)</t>
  </si>
  <si>
    <t>Harry Garverick (Galion '56; Delta State University (MS))</t>
  </si>
  <si>
    <t>Dennis Bell (Defiance College)</t>
  </si>
  <si>
    <t>Fells Lam</t>
  </si>
  <si>
    <t>Newt Oliver (???; Rio Grande)</t>
  </si>
  <si>
    <t>Charles Ogg</t>
  </si>
  <si>
    <t>Wesley Boals</t>
  </si>
  <si>
    <t>1-2 MBC; 11-1 MCL</t>
  </si>
  <si>
    <t>Del Noble</t>
  </si>
  <si>
    <t>Mt. Gilead (prior to 46/47)</t>
  </si>
  <si>
    <t>3-1 MBC; 10-2 MCL</t>
  </si>
  <si>
    <t>Jesse West</t>
  </si>
  <si>
    <t>1950/51 - replaced by John Florence mid year when joins military</t>
  </si>
  <si>
    <t>John Florence</t>
  </si>
  <si>
    <t>1950/51 - replaces Jesse West mid-season (date unknown) when West joins military</t>
  </si>
  <si>
    <t>Joe Niekamp (Miami '81)</t>
  </si>
  <si>
    <t>Dick Kuzma (Toledo Macomber; Bowling Green State University '60)</t>
  </si>
  <si>
    <t>Fenton Wolfe (Upper Sandusky; Heidelberg College' 43)</t>
  </si>
  <si>
    <t>Duane Warns (Hopewell-Loudon; Heidelberg College '61)</t>
  </si>
  <si>
    <t>Merle Hutson (Heidelberg College '31)</t>
  </si>
  <si>
    <t>Marvin Frye (Heidelberg College '51)</t>
  </si>
  <si>
    <t>Larry Kisabeth (Hopewell-Loudon; Heidelberg College)</t>
  </si>
  <si>
    <t>Mike Mahek (Shelby; Mt. Vernon Nazarene)</t>
  </si>
  <si>
    <t>Urbana College 1971/72-1973/74 (52-32)</t>
  </si>
  <si>
    <t>Grove City College</t>
  </si>
  <si>
    <t>Goes to Grove City College (1972/73-1997/98); May be head coach at Columbus Holy Family (1960/61)</t>
  </si>
  <si>
    <t>Jim Ricketts (Belle Center; Ohio Northern University '60)</t>
  </si>
  <si>
    <t>Dennis White (Carey '57; Ohio Northern '61)</t>
  </si>
  <si>
    <t>Peter Kekie</t>
  </si>
  <si>
    <t>Edward Smith</t>
  </si>
  <si>
    <t>Edgar Wolfe</t>
  </si>
  <si>
    <t>2-3 MBC; 2-10 MCL</t>
  </si>
  <si>
    <t>Elvin Beech</t>
  </si>
  <si>
    <t>Allen Cole (Wharton?)</t>
  </si>
  <si>
    <t>4-1 MBC; 12-0 MCL</t>
  </si>
  <si>
    <t>0-5 MBC; 4-8 MCL; 0-4 MOC</t>
  </si>
  <si>
    <t>Charles Tiberghein (Mariemont; Miami University)</t>
  </si>
  <si>
    <t>Howard Trostmiller (Erie East (PA); University of Findlay)</t>
  </si>
  <si>
    <t>James DiMeolo</t>
  </si>
  <si>
    <t>Alfred Morris</t>
  </si>
  <si>
    <t>4-0 MBC; 5-0 MOC</t>
  </si>
  <si>
    <t>Lima St. Gerard</t>
  </si>
  <si>
    <t>Conrad Walcutt (Harpster '54; Findlay College)</t>
  </si>
  <si>
    <t>6-6 MCL; 4-2 MOC</t>
  </si>
  <si>
    <t>Richard Poling</t>
  </si>
  <si>
    <t>Frank Truitt (Otterbein '50)</t>
  </si>
  <si>
    <t>Bloomingburg (Fayette County)</t>
  </si>
  <si>
    <t>Columbus West Junior High</t>
  </si>
  <si>
    <t>Russell Ammons (Findlay College)</t>
  </si>
  <si>
    <t>1-5 MCL; 0-6 MOC</t>
  </si>
  <si>
    <t>3-4 KML, 4-2 MCL</t>
  </si>
  <si>
    <t>Howard Kile</t>
  </si>
  <si>
    <t>5-2 KML; 3-3 MCL</t>
  </si>
  <si>
    <t>7-0 KML; 6-0 MCL</t>
  </si>
  <si>
    <t>James Altman</t>
  </si>
  <si>
    <t>2-5 KML; 0-6 MCL</t>
  </si>
  <si>
    <t>Amity</t>
  </si>
  <si>
    <t>5-2 MOC; 5-1 MCL</t>
  </si>
  <si>
    <t>Dale Sisley (Roscoe, Ohio State)</t>
  </si>
  <si>
    <t>Albert Grimm</t>
  </si>
  <si>
    <t>1-6 KML; 2-4 MCL</t>
  </si>
  <si>
    <t>0-5 KCL; 0-7 KML</t>
  </si>
  <si>
    <t>1-9 KCL; 0-7 KML</t>
  </si>
  <si>
    <t>1956 - Hired as East Cleveland Shaw football coach; later Football Coach at Kent State</t>
  </si>
  <si>
    <t>Leo Strang (Ashland College)</t>
  </si>
  <si>
    <t>1-6 MOC; 6-0 MCL</t>
  </si>
  <si>
    <t>Dick Hardman (Edison)</t>
  </si>
  <si>
    <t>5-2 KML; 4-2 MCL</t>
  </si>
  <si>
    <t>7-0 KML; 4-2 MCL</t>
  </si>
  <si>
    <t>3-4 KML; 0-6 MCL</t>
  </si>
  <si>
    <t>4-2 KML; 1-5 MCL</t>
  </si>
  <si>
    <t>3-4 KML; 2-4 MCL</t>
  </si>
  <si>
    <t>2-4 KCL; 4-3 KML</t>
  </si>
  <si>
    <t>Brandt Danals (Loudonville; Ashland University)</t>
  </si>
  <si>
    <t>2011/12</t>
  </si>
  <si>
    <t xml:space="preserve">3-4 KML; 3-3 MCL </t>
  </si>
  <si>
    <t>Matt McCullough</t>
  </si>
  <si>
    <t>Shane Adams</t>
  </si>
  <si>
    <t>Pre-Upper Sandusky:  Sangre de Cristo (CO) Girls (32-12); Del Norte (CO) Girls</t>
  </si>
  <si>
    <t>8-14</t>
  </si>
  <si>
    <t>Jim Rutter</t>
  </si>
  <si>
    <t>Edon</t>
  </si>
  <si>
    <t>Kevin Logsdon (Tallmadge; College of Wooster)</t>
  </si>
  <si>
    <t>Jack McDowell</t>
  </si>
  <si>
    <t>2-5 KML; 1-5 MCL</t>
  </si>
  <si>
    <t>3-3 KML; 5-1 MCL</t>
  </si>
  <si>
    <t>0-7 KML; 1-5 MCL</t>
  </si>
  <si>
    <t xml:space="preserve">3-2 KML; 4-2 MCL </t>
  </si>
  <si>
    <t>4-1 KML; 1-5 MCL</t>
  </si>
  <si>
    <t>2-3 KML; 1-5 MCL</t>
  </si>
  <si>
    <t>1-4 KML; 1-5 MCL</t>
  </si>
  <si>
    <t>Pymatuning Valley (81-28)</t>
  </si>
  <si>
    <t>http://starbeacon.com/localsports/x670930084/Shantz-was-no-average-Joe</t>
  </si>
  <si>
    <t>Joe Shantz (Parma; Ohio State)</t>
  </si>
  <si>
    <t>may not have coached</t>
  </si>
  <si>
    <t>2-5 MOC; 5-3 MCL</t>
  </si>
  <si>
    <t>At Ravenna prior to Cardington-Lincoln; 1960/61 resigns mid-season to take Mt. Blanchard Principal Job</t>
  </si>
  <si>
    <t>3-1 KML; 7-1 MCL</t>
  </si>
  <si>
    <t>Marv Curry (Rio Grande College)</t>
  </si>
  <si>
    <t>1-6 MOC; 3-5 MCL</t>
  </si>
  <si>
    <t>0-3 KML; 3-5 MCL (missing 1 KML result)</t>
  </si>
  <si>
    <t>Paul Stineman (Lykens '54)</t>
  </si>
  <si>
    <t>2-1 KML; 4-4 MCL</t>
  </si>
  <si>
    <t>4-0 KML; 8-0 MCL</t>
  </si>
  <si>
    <t>0-7 MOC; 0-6 MCL</t>
  </si>
  <si>
    <t>Ada</t>
  </si>
  <si>
    <t>Tony Hall</t>
  </si>
  <si>
    <t>Chuck Williams (Otterbein College)</t>
  </si>
  <si>
    <t>Steve Stanek (Bloomville; Bowling Green State University '67)</t>
  </si>
  <si>
    <t>5-3 JAC; 3-3 RCL</t>
  </si>
  <si>
    <t>Northeastern Oklahoma A&amp;M</t>
  </si>
  <si>
    <t>Northeastern State University</t>
  </si>
  <si>
    <t>University of Toledo</t>
  </si>
  <si>
    <t>Inactive - Asst AD at Toledo</t>
  </si>
  <si>
    <t>University of Tulsa (Assistant)</t>
  </si>
  <si>
    <t>241-167</t>
  </si>
  <si>
    <t>217-87</t>
  </si>
  <si>
    <t>2002/03 - program has 19-3</t>
  </si>
  <si>
    <t>Pat Maurer (Canton Central Catholic; Kent State University)</t>
  </si>
  <si>
    <t>Bill Hartnett (Orrville '50; Kent State)</t>
  </si>
  <si>
    <t>one source 9-9</t>
  </si>
  <si>
    <t>one source 4-14</t>
  </si>
  <si>
    <t>1-7 JAC; 0-6 RCL</t>
  </si>
  <si>
    <t>Ed Weller (York)</t>
  </si>
  <si>
    <t>Anthony DeCello (Rice '80)</t>
  </si>
  <si>
    <t>Hamshire-Fannett (Texas)</t>
  </si>
  <si>
    <t>Kountze (Texas) (Girls)</t>
  </si>
  <si>
    <t>Dallas Fury - Associate Head Coach</t>
  </si>
  <si>
    <t>Tyler Robert E. Lee (Texas) (Girls)</t>
  </si>
  <si>
    <t>Bob Stitt</t>
  </si>
  <si>
    <t>Dana Carley</t>
  </si>
  <si>
    <t>Dave Augspurger</t>
  </si>
  <si>
    <t>Bryan (1)</t>
  </si>
  <si>
    <t>Southeastern (Ross)</t>
  </si>
  <si>
    <t>Dave Dunn</t>
  </si>
  <si>
    <t>Ed Dolinar</t>
  </si>
  <si>
    <t>Jeff Calame</t>
  </si>
  <si>
    <t>Black River</t>
  </si>
  <si>
    <t>Also Vanlue?</t>
  </si>
  <si>
    <t>Jeff Skinner</t>
  </si>
  <si>
    <t>John Schlessman</t>
  </si>
  <si>
    <t>Sandusky</t>
  </si>
  <si>
    <t>Mike Anderson</t>
  </si>
  <si>
    <t>Mike Leone</t>
  </si>
  <si>
    <t>Paul Carlton</t>
  </si>
  <si>
    <t>Rick Crooks</t>
  </si>
  <si>
    <t>Mapleton</t>
  </si>
  <si>
    <t>Steve Fisher</t>
  </si>
  <si>
    <t>Wally Kesling</t>
  </si>
  <si>
    <t>Walt Snyder</t>
  </si>
  <si>
    <t>Morgan</t>
  </si>
  <si>
    <t>Steve Adelsperger (Old Fort '91)</t>
  </si>
  <si>
    <t>2012/13</t>
  </si>
  <si>
    <t>Dick Gunder (Marion St. Mary '52; Alabama)</t>
  </si>
  <si>
    <t>Mike Wasiniak (Norwalk St. Paul '70; Xavier)</t>
  </si>
  <si>
    <t>Jim Novak (Clearview '67)</t>
  </si>
  <si>
    <t>Bryan Neff (River Valley '64; Ashland College '68)</t>
  </si>
  <si>
    <t>Mike Davis (Ontario '65)</t>
  </si>
  <si>
    <t>Mansfield Fields</t>
  </si>
  <si>
    <t>David Milligan (Caldwell '58; Ohio University '62)</t>
  </si>
  <si>
    <t>Ron Gonter (Dalton; Ohio University '69)</t>
  </si>
  <si>
    <t>Ron Barbo (Clarksburg, WV; Salem College, WV)</t>
  </si>
  <si>
    <t>May have coached 1 year at Rootstown before coming to St. Peter's; (14 years at St. Peter's during 73/74 season)</t>
  </si>
  <si>
    <t>Carl Key (Covington, VA; Wheaton College)</t>
  </si>
  <si>
    <t>Nelson Hardesty (Huron '61; Ashland College '66)</t>
  </si>
  <si>
    <t>Tom Cooper (Mt. Gilead '87; Ohio University '91)</t>
  </si>
  <si>
    <t>Chad Garberich (Crestline '05)</t>
  </si>
  <si>
    <t>Tim Walsh (Cardinal Stritch '82; University of Toledo '90; Bowling Green State University '06)</t>
  </si>
  <si>
    <t>Galion 7th (3 years); Galion Fr (1 year; 14-5); Galion JV (4 years; 14-6, 14-6, 5-15, 5-15)</t>
  </si>
  <si>
    <t>John Arnold (Findlay; Miami University; Indiana University)</t>
  </si>
  <si>
    <t>Chris Sheldon (Wynford '97; Bluffton '01)</t>
  </si>
  <si>
    <t>Pat Durham (Ohio State '65)</t>
  </si>
  <si>
    <t>Zac Reer (Monroeville '99; Heidelberg '04)</t>
  </si>
  <si>
    <t>Dave Hirschy (Willard)</t>
  </si>
  <si>
    <t>Ted Willman (Seneca East)</t>
  </si>
  <si>
    <t>Terry Gordon (Cardington-Lincoln '62; Ashland University '67)</t>
  </si>
  <si>
    <t>Ed Peitz</t>
  </si>
  <si>
    <t>Monte Rhoden</t>
  </si>
  <si>
    <t>Jon Daup</t>
  </si>
  <si>
    <t>Arnold Boich</t>
  </si>
  <si>
    <t>Mansfield</t>
  </si>
  <si>
    <t>1987/87</t>
  </si>
  <si>
    <t>Bob Frye (Crestline '40; Ohio State University)</t>
  </si>
  <si>
    <t>Mt. Healthy</t>
  </si>
  <si>
    <t>West Muskingum</t>
  </si>
  <si>
    <t>Walt Harrop Jr. (Shawnee; Muskingum College '62; Miami University '68)</t>
  </si>
  <si>
    <t>Career 424-280</t>
  </si>
  <si>
    <t>Jack Ratliff</t>
  </si>
  <si>
    <t>Don Farmer (Monroeville '84)</t>
  </si>
  <si>
    <t>Shane Ash (Colonel Crawford)</t>
  </si>
  <si>
    <t>John Bean (Capital University)</t>
  </si>
  <si>
    <t>52-58 at Perry in 6 years</t>
  </si>
  <si>
    <t>USV 83-30</t>
  </si>
  <si>
    <t>Jim Goode (Mansfield '63)</t>
  </si>
  <si>
    <t>Byron Bogner (Mansfield Malabar '70)</t>
  </si>
  <si>
    <t>Heidelberg College 1956-1960 (37-64)</t>
  </si>
  <si>
    <t>Rod Daniel (Tiffin Calvert)</t>
  </si>
  <si>
    <t>Troy Keene (Plymouth '86)</t>
  </si>
  <si>
    <t>Gregg Collins</t>
  </si>
  <si>
    <t>Steve Comstock (River Valley '75)</t>
  </si>
  <si>
    <t>Tom Diringer (Norwalk '69; Kent State)</t>
  </si>
  <si>
    <t>Scio (Harrison County)</t>
  </si>
  <si>
    <t>Steve Freshour (Pleasant '74)</t>
  </si>
  <si>
    <t>346-134 according to ohiobkcoaches.com</t>
  </si>
  <si>
    <t>Ada (Partial Season)</t>
  </si>
  <si>
    <t>Troy King (Cardington-Lincoln '83)</t>
  </si>
  <si>
    <t>Steve Long</t>
  </si>
  <si>
    <t>Huron</t>
  </si>
  <si>
    <t>Ken Fairchild</t>
  </si>
  <si>
    <t>Coached Edison until joining military (12/14/1956)</t>
  </si>
  <si>
    <t>Bowling Green 1990/91-2001/02 (120-138)</t>
  </si>
  <si>
    <t>Genoa</t>
  </si>
  <si>
    <t>Fred McClintock (Ashland High School; Ashland College '25)</t>
  </si>
  <si>
    <t>Howard Deppen</t>
  </si>
  <si>
    <t>0-4 KML; 0-8 MCL</t>
  </si>
  <si>
    <t>Dan Swagerty (Westmont College '77)</t>
  </si>
  <si>
    <t xml:space="preserve">Also:  Linfield Christian School (Temecula, CA), </t>
  </si>
  <si>
    <t>Phil Hawk (Ashland '67)</t>
  </si>
  <si>
    <t>Steve Miller (Canton Lincoln '68; Ohio University)</t>
  </si>
  <si>
    <t>Jim Stimmel (Hicksville '77; Taylor University (Indiana) '81)</t>
  </si>
  <si>
    <t>Bob Fisher (Crestline '59;  Morehead State '66)</t>
  </si>
  <si>
    <t>At Swanton (200-143)</t>
  </si>
  <si>
    <t>Lima Senior (asst)</t>
  </si>
  <si>
    <t>Plymouth - Girls</t>
  </si>
  <si>
    <t>based on games listed in yearbook</t>
  </si>
  <si>
    <t>2-0 in county tournament to sectional</t>
  </si>
  <si>
    <t>3-0 in county tournament to sectional</t>
  </si>
  <si>
    <t>John Maxey (Madison '82)</t>
  </si>
  <si>
    <t>Jay Schmidt (Mansfield Malabar '71)</t>
  </si>
  <si>
    <t>Mark Shine (Defiance College)</t>
  </si>
  <si>
    <t>Rick DeMoss (Old Fort)</t>
  </si>
  <si>
    <t>Ron Rau (Old Fort)</t>
  </si>
  <si>
    <t>at least 2 tournament wins</t>
  </si>
  <si>
    <t>Keith Clark (Victory HS, Clarksburg, WV '55; Fairmont State College, Xavier University)</t>
  </si>
  <si>
    <t>Les Myers (Bellville; Bowling Green State University; Kent State University)</t>
  </si>
  <si>
    <t>8-2 LC; 7-1 SCL</t>
  </si>
  <si>
    <t>Joe Guilfoyle (Cleveland St. Joseph; Duquesne)</t>
  </si>
  <si>
    <t>North Royalton after St. Peter's</t>
  </si>
  <si>
    <t>Medina</t>
  </si>
  <si>
    <t>Anderson Highland (Indiana)</t>
  </si>
  <si>
    <t>1988;89</t>
  </si>
  <si>
    <t>Alan Darner (West Lafayette; Kent State)</t>
  </si>
  <si>
    <t>Indianapolis Pike (Indiana)</t>
  </si>
  <si>
    <t>Career:  418-238 after retiring in 2001 (30 years) (4A State Champs 2001, 1998) (167-142 Ohio 15 seasons)</t>
  </si>
  <si>
    <t>Medina (1)</t>
  </si>
  <si>
    <t>Dover</t>
  </si>
  <si>
    <t>6-4 LC; 7-1 SCL</t>
  </si>
  <si>
    <t>9-1 LC; 7-1 SCL</t>
  </si>
  <si>
    <t>At Danville prior to Upper Sandusky</t>
  </si>
  <si>
    <t>7-3 LC; 3-5 SCL</t>
  </si>
  <si>
    <t>9-1 LC; 5-3 SCL</t>
  </si>
  <si>
    <t>Meadowbrook</t>
  </si>
  <si>
    <t>Randy Lincicome (Tri-Valley; Ohio University '75)</t>
  </si>
  <si>
    <t>Also Mechanicsburg and Ohio State University-Newark; assisstant coach at Wittenberg University starting in 2001</t>
  </si>
  <si>
    <t>Dennis Bartlett (Firelands)</t>
  </si>
  <si>
    <t>Also:  Western Reserve, Waynedale, and Northwest (Canal Fulton 20+ years)</t>
  </si>
  <si>
    <t>Jim Lower (Three Rivers '62; Ashland College '66)</t>
  </si>
  <si>
    <t>Waynedale (1)</t>
  </si>
  <si>
    <t>Western Reserve (Berlin Center)</t>
  </si>
  <si>
    <t>2013/14</t>
  </si>
  <si>
    <t>Mike Mathey (Elgin; West Liberty)</t>
  </si>
  <si>
    <t>2012/13-2013/14 may be incomplete</t>
  </si>
  <si>
    <t>Bryan Hall</t>
  </si>
  <si>
    <t>Kyle Pertuset (Minford; Shawnee State '12)</t>
  </si>
  <si>
    <t>Brad Scheiber</t>
  </si>
  <si>
    <t>tournament loss to Whitmer vacated</t>
  </si>
  <si>
    <t>At Columbus Watterson (1993/94-2013/14) (12/13 D2 champs - 13/14 D2 runner-up)</t>
  </si>
  <si>
    <t>Jason Halka</t>
  </si>
  <si>
    <t>Joe Nowak</t>
  </si>
  <si>
    <t>Arcadia</t>
  </si>
  <si>
    <t>Jerry Druppel (Iowa Wesleyan)</t>
  </si>
  <si>
    <t>Roger Holman (Fostoria St. Wendelin '65; Bowling Green State University '69)</t>
  </si>
  <si>
    <t>Fred Kreutzfeld (Ohio State)</t>
  </si>
  <si>
    <t>Lew Petit (Ashland College)</t>
  </si>
  <si>
    <t>later Superintendant at Plymouth</t>
  </si>
  <si>
    <t>Wayne Strine (Ashland College; Kent State University)</t>
  </si>
  <si>
    <t>Tom Robson (Greenwich '56)</t>
  </si>
  <si>
    <t>Arthur Zarone</t>
  </si>
  <si>
    <t>Shenango 48-26 and later Grove City</t>
  </si>
  <si>
    <t>Dick Gross (Madison; Ashland College)</t>
  </si>
  <si>
    <t>Marvin Lutz (Ohio State)</t>
  </si>
  <si>
    <t>Kevin Calver (Shelby '79; Bluffton College '83)</t>
  </si>
  <si>
    <t>Break</t>
  </si>
  <si>
    <t>Russia</t>
  </si>
  <si>
    <t>Roger Eckenwiler (Beaverdam; Defiance College '67)</t>
  </si>
  <si>
    <t>Ironton St. Joseph</t>
  </si>
  <si>
    <t>Peebles</t>
  </si>
  <si>
    <t>North Adams (Girls)</t>
  </si>
  <si>
    <t>North Union (Girls)</t>
  </si>
  <si>
    <t>Worthington Kilbourne (JV)</t>
  </si>
  <si>
    <t>Joe Prats (Mansfield Senior '64; Eastern Kentucky)</t>
  </si>
  <si>
    <t>Columbiana</t>
  </si>
  <si>
    <t>Tony Rose (Conneaut '80; Walsh College '84)</t>
  </si>
  <si>
    <t>Don Worstell (Ridgedale '82; Ohio State '86?)</t>
  </si>
  <si>
    <t>Phil Joseph (Rosecrans '65; Rio Grande College '69)</t>
  </si>
  <si>
    <t>May have coached Ansted (WV) prior to Carey (late 30s)</t>
  </si>
  <si>
    <t>Harry Auble (Springfield College '49)</t>
  </si>
  <si>
    <t>Bryan (last at Bryan)</t>
  </si>
  <si>
    <t>J. Daniel Baker (Northwestern '44; Ashland College)</t>
  </si>
  <si>
    <t>Did not coach?</t>
  </si>
  <si>
    <t>Mike Smith (Norwalk St. Paul '84)</t>
  </si>
  <si>
    <t>13-6 according to yearbook which would mean 9-5 regular season</t>
  </si>
  <si>
    <t>missing 1 regular season result</t>
  </si>
  <si>
    <t>336-168 in 23 seasons according to Ohio Coaches/Lakewood info from yearbooks</t>
  </si>
  <si>
    <t>Resigns 5 games into 81/82 season</t>
  </si>
  <si>
    <t>Effie James (Mansfield Senior '94)</t>
  </si>
  <si>
    <t>Mercer County Community College (NJ)</t>
  </si>
  <si>
    <t>Stone Creek</t>
  </si>
  <si>
    <t>Kent State Tuscarawas</t>
  </si>
  <si>
    <t>Ed Mcglumphy (Martins Ferry '49; Washington and Jefferson '54)</t>
  </si>
  <si>
    <t>Tom Hilgenberg (Elgin '83)</t>
  </si>
  <si>
    <t>Pre 1998/99 Marion Harding girls; Coshocton after Marion Harding</t>
  </si>
  <si>
    <t>Cal Pheiffer (Wooster College)</t>
  </si>
  <si>
    <t>Julian "Jay" Winters (Napoleon; Ohio Wesleyan '26)</t>
  </si>
  <si>
    <t>Played football for Cleveland Panthers in 1926</t>
  </si>
  <si>
    <t>Fredericktown JV</t>
  </si>
  <si>
    <t>Also Keystone after Madison (84-48 at Keystone over 6 years)</t>
  </si>
  <si>
    <t>Curt Clough (Shelby '85)</t>
  </si>
  <si>
    <t>Amherst</t>
  </si>
  <si>
    <t>may just be regular season</t>
  </si>
  <si>
    <t>1936 Sandusky Register article says Hoffman was at Amherst for 2 years</t>
  </si>
  <si>
    <t>Don Thogmartin</t>
  </si>
  <si>
    <t>Newcomerstown prior to Clear Fork</t>
  </si>
  <si>
    <t>Pre Plymouth:  Austria, Hubbard High School, Manchester College (IN); Post Plymouth Ponder (Girls 2 years 33-30), Wichita Falls Hirschi (Girls) and Kosovo</t>
  </si>
  <si>
    <t>Ken Broz (Muskingum College)</t>
  </si>
  <si>
    <t>Hopewell-Loudon Girls</t>
  </si>
  <si>
    <t>Wadsworth assistant</t>
  </si>
  <si>
    <t>Revere assistant</t>
  </si>
  <si>
    <t>Danbury</t>
  </si>
  <si>
    <t>#Brad Kentosh goes 8-2 as interim coach in 91/92 after Clark has surgery</t>
  </si>
  <si>
    <t>Brad Kentosh</t>
  </si>
  <si>
    <t>1991/92 - interim coach at beginning of season</t>
  </si>
  <si>
    <t>Erskine Braggs</t>
  </si>
  <si>
    <t>124-16 as Mansfield St. Peter's JV coach (1984/85-1990/91)</t>
  </si>
  <si>
    <t>128-59 at St. Henry through 2007/08 (29-14 in missing seasons)</t>
  </si>
  <si>
    <t>Jon Otterbacher (Cardington-Lincoln '97; Heidelberg)</t>
  </si>
  <si>
    <t>Rob Peterson (Madison '86)</t>
  </si>
  <si>
    <t>Fostoria girls</t>
  </si>
  <si>
    <t>Lakeview (Cortland)</t>
  </si>
  <si>
    <t>Steve Poe (Bettsville '76; Bowling Green State University)</t>
  </si>
  <si>
    <t>Ron Hetler</t>
  </si>
  <si>
    <t>Steve Kick (Loudonville '60; Capital University '64)</t>
  </si>
  <si>
    <t>Per retirement article:  382-222 (USV 83-13; PH 105-38; Kenton 87-57; Ridgedale 55-58)</t>
  </si>
  <si>
    <t>Northeastern (Clark)</t>
  </si>
  <si>
    <t>1967/69</t>
  </si>
  <si>
    <t>Southeastern (Clark)</t>
  </si>
  <si>
    <t>48-14</t>
  </si>
  <si>
    <t>7 years in Houston, Texas in the 1980s.  While at Marian Christian H.S., his teams were twice the State Champions in the 3A</t>
  </si>
  <si>
    <t>private school division.  After Middletown, Head Coach of Miami University Middletown for at least 10 years.</t>
  </si>
  <si>
    <t>66-87</t>
  </si>
  <si>
    <t>David Ball (Bellevue '77; Bowling Green State University)</t>
  </si>
  <si>
    <t>Mike Lillo (Willard '82; Malone '86)</t>
  </si>
  <si>
    <t>Mike Tracey (Lexington; Ashland College '77)</t>
  </si>
  <si>
    <t>Brad Turson (Plymouth)</t>
  </si>
  <si>
    <t>Mike Lang (Mansfield St. Peter's '76; Bowling Green State University '81)</t>
  </si>
  <si>
    <t>Also Northwestern (Wayne) Boys and Girls coach</t>
  </si>
  <si>
    <t>May actually be father/son mix up here.  Allen Augenstein the son graduated from Claridon in 1944 and Miami University in 1950.</t>
  </si>
  <si>
    <t>Began coaching football for his father in 1952 and was head football coach at Claridon in 1957.</t>
  </si>
  <si>
    <t>Mansfield Temple Christian</t>
  </si>
  <si>
    <t>Jerry Schacht (Baldwin Wallace College '58)</t>
  </si>
  <si>
    <t>2014/15</t>
  </si>
  <si>
    <t>Jeremiah Diebler</t>
  </si>
  <si>
    <t>Vic Pfizenmayer (Mansfield '59; Wittenberg College)</t>
  </si>
  <si>
    <t>SVSM girls for 10 years prior to MSP</t>
  </si>
  <si>
    <t>Bill Beaston (Lakota)</t>
  </si>
  <si>
    <t>Colby Bright (Galion '02)</t>
  </si>
  <si>
    <t>Marion Local</t>
  </si>
  <si>
    <t>Mark Delaney (Clear Fork '02; Northern State University)</t>
  </si>
  <si>
    <t>Bill Clem (Pleasant '01)</t>
  </si>
  <si>
    <t>Matt Bradley (Fredericktown)</t>
  </si>
  <si>
    <t>Zach Ruth (Northmor '97)</t>
  </si>
  <si>
    <t>Dick Fletcher (Crestline '66)</t>
  </si>
  <si>
    <t>Bobby Gossom (Lucas '94)</t>
  </si>
  <si>
    <t>Bob Haines</t>
  </si>
  <si>
    <t>John Morrone (Fairview WV, 1944; Fairmont State College)</t>
  </si>
  <si>
    <t>Harry Groman (Tiffin Columbian; Heidelberg College '56)</t>
  </si>
  <si>
    <t>Beach City</t>
  </si>
  <si>
    <t>Port Washington</t>
  </si>
  <si>
    <t>Glenn Dennis (Ohio State University)</t>
  </si>
  <si>
    <t>Gary Ritchey (Heidelberg College)</t>
  </si>
  <si>
    <t>Bill Smithpeters (Adams State College; Otterbein College; Bowling Green State University</t>
  </si>
  <si>
    <t>Charles O'Black</t>
  </si>
  <si>
    <t>Republic</t>
  </si>
  <si>
    <t>Maumee Valley</t>
  </si>
  <si>
    <t>To Holland after Hopewell-Loudon</t>
  </si>
  <si>
    <t>Max Chapman</t>
  </si>
  <si>
    <t>7-3 Seaway Conference; 4-1 Wood County League</t>
  </si>
  <si>
    <t>Richard Carpenter</t>
  </si>
  <si>
    <t>Ray Burton (Heidelberg College)</t>
  </si>
  <si>
    <t>Duane Baker (Tiffin Columbian)</t>
  </si>
  <si>
    <t>1 forfeit loss</t>
  </si>
  <si>
    <t>Steve McNamara</t>
  </si>
  <si>
    <t>Frank Furniss (Green Camp '27)</t>
  </si>
  <si>
    <t>Tom Gibson (Attica; Heidelberg College)</t>
  </si>
  <si>
    <t>Jere Carrick (New Riegel; Heidelberg College)</t>
  </si>
  <si>
    <t>Rod Rose</t>
  </si>
  <si>
    <t>Richard Thatcher</t>
  </si>
  <si>
    <t>Gerald Ruskan (Heidelberg College)</t>
  </si>
  <si>
    <t>James Haugh</t>
  </si>
  <si>
    <t>Dennis Smith (Heidelberg '62)</t>
  </si>
  <si>
    <t>here</t>
  </si>
  <si>
    <t>Bob Eickel (Ohio State University)</t>
  </si>
  <si>
    <t>DNC</t>
  </si>
  <si>
    <t>May have coached at Hebron prior to Mt. Gilead</t>
  </si>
  <si>
    <t>New Lexington JV</t>
  </si>
  <si>
    <t>Richard Irvin (Ohio State University)</t>
  </si>
  <si>
    <t>William Barnetson</t>
  </si>
  <si>
    <t>Merton Porter</t>
  </si>
  <si>
    <t>Hyatts</t>
  </si>
  <si>
    <t>Darby</t>
  </si>
  <si>
    <t>Ron Kuhl (Eastern Kentucky State)</t>
  </si>
  <si>
    <t>Norman Weston (Green Camp '42)</t>
  </si>
  <si>
    <t>Fred Schilser</t>
  </si>
  <si>
    <t>Raymond Arnold</t>
  </si>
  <si>
    <t>Merle Barnhart</t>
  </si>
  <si>
    <t>Doug Ebright (North Baltimore)</t>
  </si>
  <si>
    <t>David Fodor</t>
  </si>
  <si>
    <t>Jim Brinkman</t>
  </si>
  <si>
    <t>1938/39 - Harpster</t>
  </si>
  <si>
    <t>Lew Smither</t>
  </si>
  <si>
    <t>Gene Pelus (Fostoria St. Wendelin '60)</t>
  </si>
  <si>
    <t>Replaces Lew Smither mid-season</t>
  </si>
  <si>
    <t>1964/65 - fired mid-season</t>
  </si>
  <si>
    <t>1956/57-1961/62:  Racine Southern (126-21) Did not coach 1962/63</t>
  </si>
  <si>
    <t>Larry Morrison (Ohio University)</t>
  </si>
  <si>
    <t>At Margaretta prior to Bellevue</t>
  </si>
  <si>
    <t>Steve Lewis (Ohio University)</t>
  </si>
  <si>
    <t>Ivan Wilhelm (Tulane University)</t>
  </si>
  <si>
    <t>Glenn Brooks (Attica; Heidelberg College '53; Bowling Green State University)</t>
  </si>
  <si>
    <t>A.O. Gross</t>
  </si>
  <si>
    <t>Russell Lynch</t>
  </si>
  <si>
    <t>Richard Pinkley (Ashland College)</t>
  </si>
  <si>
    <t>Julius Hunt (University of Dayton)</t>
  </si>
  <si>
    <t>Jim Hilbun (Youngstown College)</t>
  </si>
  <si>
    <t>Dennis Mock (Eastwood)</t>
  </si>
  <si>
    <t>H.H. Kilgore</t>
  </si>
  <si>
    <t>Lewis Hirt (DePauw '25)</t>
  </si>
  <si>
    <t>Ralph Hogan (Illinois)</t>
  </si>
  <si>
    <t>John Teuscher</t>
  </si>
  <si>
    <t>Richard Riley</t>
  </si>
  <si>
    <t>Harold Wiper</t>
  </si>
  <si>
    <t>John Swearingen (Bowling Green State University)</t>
  </si>
  <si>
    <t>Sylvania</t>
  </si>
  <si>
    <t>Fairport Harbor Harding</t>
  </si>
  <si>
    <t>Hopwell-Loudon</t>
  </si>
  <si>
    <t>Also Arlington and Napoleon (1940s)</t>
  </si>
  <si>
    <t>Richard Peter</t>
  </si>
  <si>
    <t>pre 1943/44 Oberlin Business College</t>
  </si>
  <si>
    <t>Earl Adams</t>
  </si>
  <si>
    <t>Hoepwell-Loudon</t>
  </si>
  <si>
    <t>T.H. Coolidge</t>
  </si>
  <si>
    <t>Kenneth Kartdatzke</t>
  </si>
  <si>
    <t>Michael Ehrenfried (Tiffin Columbian; Bowling Green State University)</t>
  </si>
  <si>
    <t>2-4 MOC; 1-7 SCL</t>
  </si>
  <si>
    <t>Steve Farnsworth (Tiffin Columbian; Heidelberg)</t>
  </si>
  <si>
    <t>1-5 MOC; 0-8 SCL)</t>
  </si>
  <si>
    <t>10-0 LC; 8-0 SCL</t>
  </si>
  <si>
    <t>Rich Herge</t>
  </si>
  <si>
    <t>Albert Welter</t>
  </si>
  <si>
    <t>Maurice Hoffman</t>
  </si>
  <si>
    <t>Arthur Mehaffey</t>
  </si>
  <si>
    <t>Norman Brautigam</t>
  </si>
  <si>
    <t>Marvin Shaffer</t>
  </si>
  <si>
    <t>Crosby</t>
  </si>
  <si>
    <t>Tom Bise</t>
  </si>
  <si>
    <t>Steve Smith (Shelby '64)</t>
  </si>
  <si>
    <t>Orrville (456-136) for 25 years after Old Fort; 513-168 overall</t>
  </si>
  <si>
    <t>Phil Warner</t>
  </si>
  <si>
    <t>Somes sources say 326-94 career record</t>
  </si>
  <si>
    <t>James Sertell (Tiffin Columbian; Bowling Green State University)</t>
  </si>
  <si>
    <t>Edgar Weltner</t>
  </si>
  <si>
    <t>Aaron Sheets (Fostoria)</t>
  </si>
  <si>
    <t>Dave Suman</t>
  </si>
  <si>
    <t>Clifford Stubblefield</t>
  </si>
  <si>
    <t>Bill Edwards</t>
  </si>
  <si>
    <t>Roy "Dugan" Miller</t>
  </si>
  <si>
    <t>Later coaches NFL Detroit Lions (1941-1942)</t>
  </si>
  <si>
    <t>John Rolfes</t>
  </si>
  <si>
    <t>Dale Herbert</t>
  </si>
  <si>
    <t>Robert O'Neill</t>
  </si>
  <si>
    <t>Art Wilson</t>
  </si>
  <si>
    <t>Fred Wilch</t>
  </si>
  <si>
    <t>Jim Bailey</t>
  </si>
  <si>
    <t>Steve Russell</t>
  </si>
  <si>
    <t>Marion H. Struble (Wittenberg)</t>
  </si>
  <si>
    <t>Wilmington College (DE)</t>
  </si>
  <si>
    <t>5-1 MOC; 6-2 SCL</t>
  </si>
  <si>
    <t>6-0 MOC; 7-1 SCL</t>
  </si>
  <si>
    <t>4-2 MOC; 4-4 SCL</t>
  </si>
  <si>
    <t>2-4 MOC; 3-5 SCL</t>
  </si>
  <si>
    <t>Son of Willard Collins below</t>
  </si>
  <si>
    <t>1980/81 - replaced by Pat Durham mid-season</t>
  </si>
  <si>
    <t>Liberty Center</t>
  </si>
  <si>
    <t>Alexandria Principal</t>
  </si>
  <si>
    <t>Southwestern Louisiana asst</t>
  </si>
  <si>
    <t>key accuser in recruiting violations that led to death penalty for Southwestern Louisiana basketball program</t>
  </si>
  <si>
    <t>Zane Trace</t>
  </si>
  <si>
    <t>from online story - also North Green (MS) (can't find a school with that name), Louisville (KY)</t>
  </si>
  <si>
    <t>Antwerp</t>
  </si>
  <si>
    <t>2015/16</t>
  </si>
  <si>
    <t>Ted Caldwell</t>
  </si>
  <si>
    <t>2015/16 - replaces Jeremiah Diebler who resigns mid-season</t>
  </si>
  <si>
    <t>Rob Lisle (Crestline '97)</t>
  </si>
  <si>
    <t>Todd Aichholz (Seneca East '94)</t>
  </si>
  <si>
    <t>Columbus Bishop Ready</t>
  </si>
  <si>
    <t>Ben Snively (North Union '92)</t>
  </si>
  <si>
    <t>Ottawa Hills?</t>
  </si>
  <si>
    <t>???</t>
  </si>
  <si>
    <t>Myron Cline</t>
  </si>
  <si>
    <t>Early 1960s at Frazeysburg (137-42)</t>
  </si>
  <si>
    <t>Colerain</t>
  </si>
  <si>
    <t>Northwest (Cincinnati)</t>
  </si>
  <si>
    <t>240 wins after 2001/02 at Old Fort, Northwest and Colerain (resigned after 01/02)</t>
  </si>
  <si>
    <t>Ohio State Representative 1998-2006</t>
  </si>
  <si>
    <t>Tom Hallet (Wauseon; Bowling Green State University)</t>
  </si>
  <si>
    <t>Randall Motts (Heidelberg College)</t>
  </si>
  <si>
    <t>George Van Orsdall (Ohio Northern University)</t>
  </si>
  <si>
    <t>Robert Heacock (University of Akron)</t>
  </si>
  <si>
    <t>Jim Clem (Fairmont State College)</t>
  </si>
  <si>
    <t>Robert Morrison (Mt. Cory; Ohio University)</t>
  </si>
  <si>
    <t>Albert Turner (Cedarville College)</t>
  </si>
  <si>
    <t>James Johnson (Ohio University)</t>
  </si>
  <si>
    <t>Tom Thatcher (Hoaglin; Bowling Green State University)</t>
  </si>
  <si>
    <t>Frank Robey (Upper Sandusky)</t>
  </si>
  <si>
    <t>Jack Gill (Willard '48; Ohio University)</t>
  </si>
  <si>
    <t>Wilmington - at least 5 years</t>
  </si>
  <si>
    <t>Class A State runner-up</t>
  </si>
  <si>
    <t>F.N. Reister (Ohio State University)</t>
  </si>
  <si>
    <t>Mearl Atkins (West Virgina Wesleyan)</t>
  </si>
  <si>
    <t>Carroll Cooper (Findlay College)</t>
  </si>
  <si>
    <t>Mirle Rosendale (University of Kansas; Defiance College)</t>
  </si>
  <si>
    <t>Dick Miller (Mount Union College)</t>
  </si>
  <si>
    <t>Charles Strasbaugh (Ohio Northern University; Bowling Green State University)</t>
  </si>
  <si>
    <t>Malvern</t>
  </si>
  <si>
    <t>Joe McAlpin (Ohio Northern; Wilmington College)</t>
  </si>
  <si>
    <t>Robert Dunbar (Mt. Blanchard; Findlay College)</t>
  </si>
  <si>
    <t>George Killian (New York Valley Stream High; Ohio Northern University)</t>
  </si>
  <si>
    <t>Kenny Somerlot (Pleasant; Miami)</t>
  </si>
  <si>
    <t>Dick Reinehr (Kent State University)</t>
  </si>
  <si>
    <t>Eric Hoffman (Findlay College)</t>
  </si>
  <si>
    <t>Leon Lefkowitz (Penn State; New York University)</t>
  </si>
  <si>
    <t>Ed Roseberry (Ashland College)</t>
  </si>
  <si>
    <t>Glenn Hochenshilt (Ohio State)</t>
  </si>
  <si>
    <t>Jon Hall (Elon College)</t>
  </si>
  <si>
    <t>Virgil Risher (Tulane University)</t>
  </si>
  <si>
    <t>Theodore Gantz (Wooster College)</t>
  </si>
  <si>
    <t>James Stahl (Ohio State)</t>
  </si>
  <si>
    <t>Doug Ute (Clear Fork '80; Ashland College)</t>
  </si>
  <si>
    <t>R. Lincoln Elliott</t>
  </si>
  <si>
    <t>1910/11</t>
  </si>
  <si>
    <t>Doc Norton</t>
  </si>
  <si>
    <t>H. Williams</t>
  </si>
  <si>
    <t>O.B. Kirk</t>
  </si>
  <si>
    <t>Carl Miller</t>
  </si>
  <si>
    <t>Fletcher Chadwick</t>
  </si>
  <si>
    <t>R.L. Todd</t>
  </si>
  <si>
    <t>W.W. Shultz</t>
  </si>
  <si>
    <t>Robert Edler</t>
  </si>
  <si>
    <t>Claude Sharer</t>
  </si>
  <si>
    <t>Floyd Yeager</t>
  </si>
  <si>
    <t>R.C. Clark</t>
  </si>
  <si>
    <t>Walter "Wig" Pfeifer (Galion)</t>
  </si>
  <si>
    <t>Winton Moeller</t>
  </si>
  <si>
    <t>Howard Nussbaum (Bucyrus '25)</t>
  </si>
  <si>
    <t>Alex Kish (Bucyrus '27)</t>
  </si>
  <si>
    <t>Nick Wasylik (Ohio State University)</t>
  </si>
  <si>
    <t>Hiram College Football (1949-1953)</t>
  </si>
  <si>
    <t>Milton Mollenkopf</t>
  </si>
  <si>
    <t>Harry Snouffer</t>
  </si>
  <si>
    <t>F.A. Eaton</t>
  </si>
  <si>
    <t>May have been New Washington coach from 1929/30-1932/33</t>
  </si>
  <si>
    <t>Cofold High (New Washington '36)</t>
  </si>
  <si>
    <t>Merritt Young</t>
  </si>
  <si>
    <t>Paul Dillon</t>
  </si>
  <si>
    <t>Foster Hoffman</t>
  </si>
  <si>
    <t>Jack Bratton</t>
  </si>
  <si>
    <t>Robert Weygant</t>
  </si>
  <si>
    <t>Maynard Coon (Bluffton College; Ohio State University) (or Koon)</t>
  </si>
  <si>
    <t>G. R. Constein</t>
  </si>
  <si>
    <t>Charles Schuchardt</t>
  </si>
  <si>
    <t>Edward Fries</t>
  </si>
  <si>
    <t>Donald Kingsmore</t>
  </si>
  <si>
    <t>Hayden Fouts</t>
  </si>
  <si>
    <t>Cloyce Wentling</t>
  </si>
  <si>
    <t>Joseph P. Morrone (Fairmont State College)</t>
  </si>
  <si>
    <t>Gaumer</t>
  </si>
  <si>
    <t>George Hoffman</t>
  </si>
  <si>
    <t>Haydn Raabe</t>
  </si>
  <si>
    <t>S.K. Sollars</t>
  </si>
  <si>
    <t>George Butterman</t>
  </si>
  <si>
    <t>Eli Barack</t>
  </si>
  <si>
    <t>George Sting</t>
  </si>
  <si>
    <t>Robert Hutton</t>
  </si>
  <si>
    <t>Dave Henderson</t>
  </si>
  <si>
    <t>James Walton</t>
  </si>
  <si>
    <t>J.D. McBane</t>
  </si>
  <si>
    <t>J.B. Zulauf</t>
  </si>
  <si>
    <t>Charles Schoppner</t>
  </si>
  <si>
    <t>Charles Shull</t>
  </si>
  <si>
    <t>Royal Martin</t>
  </si>
  <si>
    <t>Marion</t>
  </si>
  <si>
    <t>Robert "R.R" Burdette</t>
  </si>
  <si>
    <t>Not longtime Elyria coach</t>
  </si>
  <si>
    <t>Frederick Reid</t>
  </si>
  <si>
    <t>Allen "A.E." Compton</t>
  </si>
  <si>
    <t>Eugene Haas</t>
  </si>
  <si>
    <t>champ</t>
  </si>
  <si>
    <t>Nelson Irvin</t>
  </si>
  <si>
    <t>William Bruns</t>
  </si>
  <si>
    <t>Conley</t>
  </si>
  <si>
    <t>Wilbur Wise</t>
  </si>
  <si>
    <t>1903/04</t>
  </si>
  <si>
    <t>1904/05</t>
  </si>
  <si>
    <t>1908/09</t>
  </si>
  <si>
    <t>1909/10</t>
  </si>
  <si>
    <t>E.L. Marting</t>
  </si>
  <si>
    <t>J.M. Coyner</t>
  </si>
  <si>
    <t>1911/12</t>
  </si>
  <si>
    <t>Turner</t>
  </si>
  <si>
    <t>Rosco Roy Sidell</t>
  </si>
  <si>
    <t>Harry Patton</t>
  </si>
  <si>
    <t>F.M. Foster</t>
  </si>
  <si>
    <t>Ernies Miller</t>
  </si>
  <si>
    <t>Carlton Smith</t>
  </si>
  <si>
    <t>Stanley Gingery</t>
  </si>
  <si>
    <t>Ralph Seuff</t>
  </si>
  <si>
    <t>J Russell Murphy</t>
  </si>
  <si>
    <t>Don Dunham</t>
  </si>
  <si>
    <t>Huron Valley/Plymouth</t>
  </si>
  <si>
    <t>Curry</t>
  </si>
  <si>
    <t>Young</t>
  </si>
  <si>
    <t>John Boyer</t>
  </si>
  <si>
    <t>W.B. Query</t>
  </si>
  <si>
    <t>Larry Swackhammer</t>
  </si>
  <si>
    <t>Brad Humble (Mansfield Temple Christian)</t>
  </si>
  <si>
    <t>Art Thomas</t>
  </si>
  <si>
    <t>Moser</t>
  </si>
  <si>
    <t>Eldon Shook</t>
  </si>
  <si>
    <t>1 tie</t>
  </si>
  <si>
    <t>Willis Fulton</t>
  </si>
  <si>
    <t>Harry Strobel (Massillon Washington; University of Miami '32)</t>
  </si>
  <si>
    <t>Brilliant</t>
  </si>
  <si>
    <t>North Canton</t>
  </si>
  <si>
    <t>Louisville - Football Only</t>
  </si>
  <si>
    <t>Orrville</t>
  </si>
  <si>
    <t>Orrville - Football Only</t>
  </si>
  <si>
    <t>Dewey "D.N." Bohyer (Ohio Wesleyan)</t>
  </si>
  <si>
    <t>1-6 Firelands League; 5-1 Huron County League</t>
  </si>
  <si>
    <t>2-4 Firelands League; 3-3 Huron County League</t>
  </si>
  <si>
    <t>5-2 Firelands League; 3-1 Huron County League</t>
  </si>
  <si>
    <t>Cal Pfeiffer</t>
  </si>
  <si>
    <t>Ralph Gabele</t>
  </si>
  <si>
    <t>?Norwalk St. Paul?</t>
  </si>
  <si>
    <t>Les Zorge</t>
  </si>
  <si>
    <t>Charles Buckenmyer</t>
  </si>
  <si>
    <t>Robert Irvin</t>
  </si>
  <si>
    <t>George Potts (Norwalk St. Paul '59)</t>
  </si>
  <si>
    <t>Ralph Shoemaker</t>
  </si>
  <si>
    <t>Tom McClain</t>
  </si>
  <si>
    <t>Mike Ebert (Norwalk St. Paul '60)</t>
  </si>
  <si>
    <t>Bob "R.O." Roberts</t>
  </si>
  <si>
    <t>Paul Allen</t>
  </si>
  <si>
    <t>Robert Taylor</t>
  </si>
  <si>
    <t>Robert Haskins</t>
  </si>
  <si>
    <t>Carl Berk</t>
  </si>
  <si>
    <t>Glenn Evans</t>
  </si>
  <si>
    <t>Joe Dickson</t>
  </si>
  <si>
    <t>Homer Lindsay</t>
  </si>
  <si>
    <t>David Query</t>
  </si>
  <si>
    <t>Everett Bushong</t>
  </si>
  <si>
    <t>Richard Welton</t>
  </si>
  <si>
    <t>New Haven</t>
  </si>
  <si>
    <t>Williams Stevens</t>
  </si>
  <si>
    <t>Robert McNutt</t>
  </si>
  <si>
    <t>Clay</t>
  </si>
  <si>
    <t>Francis Freeman</t>
  </si>
  <si>
    <t>A.R. Marcinek</t>
  </si>
  <si>
    <t>2-4 MOC; 2-6 SCL</t>
  </si>
  <si>
    <t>6-0 MOC; 4-4 SCL</t>
  </si>
  <si>
    <t>6-2 LC; 6-2 SCL</t>
  </si>
  <si>
    <t>6-4 LC; 6-2 SCL</t>
  </si>
  <si>
    <t>3-8 LC; 2-6 SCL</t>
  </si>
  <si>
    <t>8-4 LC; 4-4 SCL</t>
  </si>
  <si>
    <t>Larry Hedden</t>
  </si>
  <si>
    <t>Wally Grimm</t>
  </si>
  <si>
    <t>Jim Balsizer</t>
  </si>
  <si>
    <t>Dave Worstein</t>
  </si>
  <si>
    <t>Paul Gnepper (New Riegel)</t>
  </si>
  <si>
    <t>Tony Hoops</t>
  </si>
  <si>
    <t>Norm Elchert</t>
  </si>
  <si>
    <t>Dan Fidago</t>
  </si>
  <si>
    <t>William Flaherty</t>
  </si>
  <si>
    <t>David Wetta</t>
  </si>
  <si>
    <t>incomplete</t>
  </si>
  <si>
    <t>incomplete SCL</t>
  </si>
  <si>
    <t>5-1 MOC; 2-6 SCL</t>
  </si>
  <si>
    <t>4-5 LC; 3-5 SCL</t>
  </si>
  <si>
    <t>12-0 LC; 7-1 SCL</t>
  </si>
  <si>
    <t>Eddie Burke</t>
  </si>
  <si>
    <t>Cy Scharf</t>
  </si>
  <si>
    <t>Louis Duchez</t>
  </si>
  <si>
    <t>Vincent Clorioso</t>
  </si>
  <si>
    <t>Adolph Tscherne</t>
  </si>
  <si>
    <t>Elmer Bache</t>
  </si>
  <si>
    <t>Kenny Herman</t>
  </si>
  <si>
    <t>Willard Banks</t>
  </si>
  <si>
    <t>Joe Blaser</t>
  </si>
  <si>
    <t>1942/43-1943/44</t>
  </si>
  <si>
    <t>Dick Eisenhauer</t>
  </si>
  <si>
    <t>1953/54-1956/57</t>
  </si>
  <si>
    <t>Marty Veith</t>
  </si>
  <si>
    <t>Dick Hearden</t>
  </si>
  <si>
    <t>Hubert Fry</t>
  </si>
  <si>
    <t>Dino Caporini</t>
  </si>
  <si>
    <t>Don Coletta</t>
  </si>
  <si>
    <t>Doug Bennice</t>
  </si>
  <si>
    <t>Gary Gellert</t>
  </si>
  <si>
    <t>David Oman</t>
  </si>
  <si>
    <t>Bud Rutherford</t>
  </si>
  <si>
    <t>Green Springs</t>
  </si>
  <si>
    <t>2-4 SCL; 2-2 SWL</t>
  </si>
  <si>
    <t>1-5 SCL; 0-5 SWL</t>
  </si>
  <si>
    <t>John Messecar</t>
  </si>
  <si>
    <t>2-6 LC; 2-4 SCL</t>
  </si>
  <si>
    <t>5-3 LC; 3-1 SCL</t>
  </si>
  <si>
    <t>3-5 LC; 4-2 SCL</t>
  </si>
  <si>
    <t>2-6 LC; 0-4 SCL</t>
  </si>
  <si>
    <t>Paul Bunnel</t>
  </si>
  <si>
    <t>Harry Culler</t>
  </si>
  <si>
    <t>Paul Shelley (Bellevue 1940s)</t>
  </si>
  <si>
    <t>Don Behm</t>
  </si>
  <si>
    <t>or 9-10</t>
  </si>
  <si>
    <t>Jackson-Liberty</t>
  </si>
  <si>
    <t>Robert Eilert (Eastwood '59)</t>
  </si>
  <si>
    <t>John Brueggemeier (Eastwood '60; Defiance College)</t>
  </si>
  <si>
    <t>Tri-County North</t>
  </si>
  <si>
    <t>Mike Vannett (Bowling Green '76; Wittenberg)</t>
  </si>
  <si>
    <t>2016/17</t>
  </si>
  <si>
    <t>Al Mielcarek</t>
  </si>
  <si>
    <t>Bob Johnson (high school in West Virginia; Marshall University)</t>
  </si>
  <si>
    <t>1946/47 - Gambier?</t>
  </si>
  <si>
    <t>not Maumee</t>
  </si>
  <si>
    <t>Uniontown Lake</t>
  </si>
  <si>
    <t>missing an Alliance game</t>
  </si>
  <si>
    <t>Bruce Brown (Pleasant View '68; Bowling Green State University '72)</t>
  </si>
  <si>
    <t>Northwestern (Wayne) (JV)</t>
  </si>
  <si>
    <t>Paul Dunn (Mohawk '07; Heidelberg '12)</t>
  </si>
  <si>
    <t>J.T. Reese (Mansfield St. Peter's '94)</t>
  </si>
  <si>
    <t>Tim Ritzler (Tiffin Calvert '03)</t>
  </si>
  <si>
    <t>Tiffin Calvert girls (2010/11-2015/16; 95-45)</t>
  </si>
  <si>
    <t>Huron Girls</t>
  </si>
  <si>
    <t>56-18 at Greenon per Dayton article</t>
  </si>
  <si>
    <t>Zanesville?  14-7</t>
  </si>
  <si>
    <t>Sylvania Assisstant</t>
  </si>
  <si>
    <t>Sylvania Southview</t>
  </si>
  <si>
    <t>134-51 at Sylvania per Toledo Blade obituary</t>
  </si>
  <si>
    <t>Charles Hickman (Bellevue '45; Findlay College and Florida State University)</t>
  </si>
  <si>
    <t>Dick Taylor (Zanesville '58; Muskingum College '62)</t>
  </si>
  <si>
    <t>also taught/coached at Newark, Mt. Healthy (Cincinnati) and Logan</t>
  </si>
  <si>
    <t>Guernsey Catholic</t>
  </si>
  <si>
    <t>Steve Day (Chillicothe; Muskingum College)</t>
  </si>
  <si>
    <t>Bob Raber (Garaway '61; Bluffton College)</t>
  </si>
  <si>
    <t>1974/75 - Does not coach full season</t>
  </si>
  <si>
    <t>Canton Brunnerdale</t>
  </si>
  <si>
    <t>Don Spinell (Claymont '79; Malone '83)</t>
  </si>
  <si>
    <t>Springfield Local/Lakeland</t>
  </si>
  <si>
    <t>if Zanesville 3-16</t>
  </si>
  <si>
    <t>resigns by 2/21 may be 4-11</t>
  </si>
  <si>
    <t>2017/18</t>
  </si>
  <si>
    <t>Roger Jury II (Wynford '86; Ohio State University)</t>
  </si>
  <si>
    <t>Craig Taylor (Ohio University)</t>
  </si>
  <si>
    <t>Shawn Spencer (Vermilion '94; Bowling Green State University '02)</t>
  </si>
  <si>
    <t>Columbia assisstant</t>
  </si>
  <si>
    <t>Crestwood</t>
  </si>
  <si>
    <t>Tom Howell (New London '85)</t>
  </si>
  <si>
    <t>Derrick Shelenberger (Conneaut '06; Ashland University)</t>
  </si>
  <si>
    <t>Brett Seidel (South Central '95; Heidelberg College)</t>
  </si>
  <si>
    <t>Westfield (WI)</t>
  </si>
  <si>
    <t>Taylor Iceman (Lucas '04; Bluffton University)</t>
  </si>
  <si>
    <t>Joe Jakubick (Madison '80; Akron '84)</t>
  </si>
  <si>
    <t>Thom Loomis (Fostoria '78; Bowling Green State University)</t>
  </si>
  <si>
    <t>Robert Elsass (Jackson  Center)</t>
  </si>
  <si>
    <t>&lt;1986/87:  Hardin Northern and Ridgemont</t>
  </si>
  <si>
    <t>Justin Mattix (Upper Sandusky '12; Bluffton '17)</t>
  </si>
  <si>
    <t>Jamie Young (Carey '94; Tiffin University '00)</t>
  </si>
  <si>
    <t>Rob Sheldon (Elyria '69; Bluffton '73)</t>
  </si>
  <si>
    <t>Phil Loy (Buckeye Central '83; Shawnee State '90)</t>
  </si>
  <si>
    <t>Nathon Loney (Danville '08; Tiffin University)</t>
  </si>
  <si>
    <t>Jeff Winslow (Monroeville '86; Bowling Green)</t>
  </si>
  <si>
    <t>Jason Engel (Mohawk '04; Heidelberg)</t>
  </si>
  <si>
    <t>Scott Hamilton (Fort Loramie '87; North Central State College '00)</t>
  </si>
  <si>
    <t>Tim Mergel (Madison '99; Fairmont State '03)</t>
  </si>
  <si>
    <t>John Hauck (Ohio State)</t>
  </si>
  <si>
    <t>Upper Sandusky:  24-60 (per research); Minerva 184-118 (per Salem retirement article); Salem 96-96 (per Salem retirement article)</t>
  </si>
  <si>
    <t>238-199</t>
  </si>
  <si>
    <t>Career 334-294 per Salem retirement article; missing 22-8</t>
  </si>
  <si>
    <t>Joe Bedingfield (Willard '00; Ashland University '05)</t>
  </si>
  <si>
    <t>Ed Rich (Bellevue '98; Bowling Geen State University '02)</t>
  </si>
  <si>
    <t>Ryan Fretz</t>
  </si>
  <si>
    <t>Desert Oasis, Nevada</t>
  </si>
  <si>
    <t>Steve Gray (Buckeye Central '75; Baldwin-Wallace '79)</t>
  </si>
  <si>
    <t>Colonel Crawford JV</t>
  </si>
  <si>
    <t>Buckeye Central ???</t>
  </si>
  <si>
    <t>Troy Schwemley (River Valley '92; Indiana Wesleyan '96)</t>
  </si>
  <si>
    <t>Travis Kinn (New Riegel '06; Heidelberg '10)</t>
  </si>
  <si>
    <t>Dave Losey (Tiffin Columbian '97; Heidelberg '04)</t>
  </si>
  <si>
    <t>Eric Hoover (Old Fort '96; Ohio Northern '00)</t>
  </si>
  <si>
    <t>Or 494-313 through 2016/17 (-3 wins/+3 losses)</t>
  </si>
  <si>
    <t>Lyle Falknor (New Madison '72; Wright State University '76)</t>
  </si>
  <si>
    <t>Matt Valentine (Galion '92)</t>
  </si>
  <si>
    <t>Steven Bechtel (Northwestern (Wayne); Ashland University '98)</t>
  </si>
  <si>
    <t>Joe Balogh (Edgerton '76; Ohio Northern '80)</t>
  </si>
  <si>
    <t>Barry Egan (Centerburg '80)</t>
  </si>
  <si>
    <t>or 4-18</t>
  </si>
  <si>
    <t>Chris Powell (Ohio State)</t>
  </si>
  <si>
    <t>456-311 according to 08/24/2015 Canton Repository; Briefly hired as Strasburg coach (2 weeks) in 1958</t>
  </si>
  <si>
    <t>Hickory (Hermitage, PA)</t>
  </si>
  <si>
    <t>Wally Amburn (Sandusky St. Mary '66; Bowling Green State University)</t>
  </si>
  <si>
    <t>resigns from Sandusky St. Mary in June 1980 after he was unable to renegotiate coaching contract</t>
  </si>
  <si>
    <t>Eric Sudlow (McComb)</t>
  </si>
  <si>
    <t>Strongsville</t>
  </si>
  <si>
    <t>fired mid-season</t>
  </si>
  <si>
    <t>North Royalton</t>
  </si>
  <si>
    <t>Ryan Carter (Clyde '95; Ball State)</t>
  </si>
  <si>
    <t>Stryker</t>
  </si>
  <si>
    <t>Marc Marshall (River Valley; Kent State)</t>
  </si>
  <si>
    <t>Rick Nemet</t>
  </si>
  <si>
    <t>Fremont St. Joseph</t>
  </si>
  <si>
    <t>Mathews (Vienna)</t>
  </si>
  <si>
    <t>Tiffin Columbian assisstant</t>
  </si>
  <si>
    <t>NOT HEAD COACH</t>
  </si>
  <si>
    <t>82-134 per Dispatch preview ariticle (+1W/-1L)</t>
  </si>
  <si>
    <t>2018/19</t>
  </si>
  <si>
    <t>Van Buren Reserve</t>
  </si>
  <si>
    <t>Chris Long (Willard '92; Defiance College)</t>
  </si>
  <si>
    <t>Tyler Sanders (Mansfield Christian '09' North Central State College '16)</t>
  </si>
  <si>
    <t>Adam Parrott</t>
  </si>
  <si>
    <t>Mansfield Senior Assistant</t>
  </si>
  <si>
    <t>Dan Strasser</t>
  </si>
  <si>
    <t>Marquis Sykes (Mansfield Senior '99; Morehead State '03)</t>
  </si>
  <si>
    <t>Adam Bowman</t>
  </si>
  <si>
    <t>Orange</t>
  </si>
  <si>
    <t>Bill McCullough (Columbus Central)</t>
  </si>
  <si>
    <t>Forest "Treeze" Sharrock</t>
  </si>
  <si>
    <t>Columbus Holy Rosary</t>
  </si>
  <si>
    <t>First Athletic Director, Football Coach and Basketball Coach at Columbus St. Francis DeSales High School (1962)</t>
  </si>
  <si>
    <t>Columbus DeSales</t>
  </si>
  <si>
    <t>Columbus Holy Rosary (1st year)</t>
  </si>
  <si>
    <t>resigns mid-season</t>
  </si>
  <si>
    <t>takes over mid-season</t>
  </si>
  <si>
    <t>2019/20</t>
  </si>
  <si>
    <t>Dave Pellerite</t>
  </si>
  <si>
    <t>Paul Roeder (Monroeville '76; Southeastern Louisiana)</t>
  </si>
  <si>
    <t>Dane Held (New London '13; Baldwin-Wallace)</t>
  </si>
  <si>
    <t>Marty McKenzie (Plymouth '78)</t>
  </si>
  <si>
    <t>Rodney Brown (Cardington-Lincoln '98; Otterbein University)</t>
  </si>
  <si>
    <t>Eric Picklesimer (Buckeye Central '94)</t>
  </si>
  <si>
    <t>David Sheldon (Wynford '94; Bluffton '98)</t>
  </si>
  <si>
    <t>Steve Keller (SR) (Margaretta)</t>
  </si>
  <si>
    <t>Steve Keller (JR) (Oak Harbor; Malone)</t>
  </si>
  <si>
    <t>No Head Coaching</t>
  </si>
  <si>
    <t>Fayette (55-50); Oak Harbor (26-59) [24-61 per records above]</t>
  </si>
  <si>
    <t>Nick Withrow</t>
  </si>
  <si>
    <t>Plymouth JV</t>
  </si>
  <si>
    <t>OFF</t>
  </si>
  <si>
    <t>DEF</t>
  </si>
  <si>
    <t>OAVG</t>
  </si>
  <si>
    <t>DAVG</t>
  </si>
  <si>
    <t>G</t>
  </si>
  <si>
    <t>Not at Woodmore (different Bruce Brown)</t>
  </si>
  <si>
    <t>Kenneth Sollers</t>
  </si>
  <si>
    <t>Ernie Raber</t>
  </si>
  <si>
    <t>Fred Martinelli</t>
  </si>
  <si>
    <t>Tony Megna (West Virginia)</t>
  </si>
  <si>
    <t>Howard Spicer (Ironton)</t>
  </si>
  <si>
    <t>Wayne Peterson</t>
  </si>
  <si>
    <t>Marion Lowks</t>
  </si>
  <si>
    <t>Harold Daup (Shiloh '44; Otterbein College; Ashland College; Bowling Green State University)</t>
  </si>
  <si>
    <t>Jacque and Jon Daup are Harold's sons</t>
  </si>
  <si>
    <t>Dale Meffley (Lima Central; Ohio Northern University and Oberlin College)</t>
  </si>
  <si>
    <t>Don Terman (Ontario)</t>
  </si>
  <si>
    <t>Paul Hargrove (Defiance College)</t>
  </si>
  <si>
    <t>John Inhat (Bowling Green State University)</t>
  </si>
  <si>
    <t>Freedom, Pennsylvania after Western Reserve</t>
  </si>
  <si>
    <t>Jim Irons (Monaca, PA; Geneva College)</t>
  </si>
  <si>
    <t>Bill Wise (Beech Grove, IN; Ohio State University)</t>
  </si>
  <si>
    <t>Bill McConaha</t>
  </si>
  <si>
    <t>Firelands League</t>
  </si>
  <si>
    <t>Huron County League</t>
  </si>
  <si>
    <t>Al Bohus (Bridgeport; Kent State)</t>
  </si>
  <si>
    <t>Polk</t>
  </si>
  <si>
    <t>Ron Hostler (Ashland '50; Ashland College '54)</t>
  </si>
  <si>
    <t>Bill Mazzacco</t>
  </si>
  <si>
    <t>Rocky Larizza</t>
  </si>
  <si>
    <t>Ray Low</t>
  </si>
  <si>
    <t>47-50</t>
  </si>
  <si>
    <t>Jim Cryder</t>
  </si>
  <si>
    <t>Richard Imhoff (Madison)</t>
  </si>
  <si>
    <t>not Polk</t>
  </si>
  <si>
    <t>Harold Carrick (Heidelberg College)</t>
  </si>
  <si>
    <t>Richard Welton (Crosby (CT); Ohio Northern)</t>
  </si>
  <si>
    <t>Ken Woods</t>
  </si>
  <si>
    <t>Roy Collins</t>
  </si>
  <si>
    <t>Eugene Dominic</t>
  </si>
  <si>
    <t>George Gaich</t>
  </si>
  <si>
    <t>Townsend (Sandusky)</t>
  </si>
  <si>
    <t>Joe Andryejski/Andrews</t>
  </si>
  <si>
    <t>Changes name to Andrews between July and December 1957</t>
  </si>
  <si>
    <t>John Ridley (Ohio Northern)</t>
  </si>
  <si>
    <t>Walnut Creek</t>
  </si>
  <si>
    <t>59-27 at Bettsville per some sources (59-26 per research)</t>
  </si>
  <si>
    <t>Joe Short</t>
  </si>
  <si>
    <t>missed all or part of year while enlisted</t>
  </si>
  <si>
    <t>Neil Davis</t>
  </si>
  <si>
    <t>Chuck Violet</t>
  </si>
  <si>
    <t>Mansfield Senior Asst.?</t>
  </si>
  <si>
    <t>2020/21</t>
  </si>
  <si>
    <t>334-232 per retirement article in Mansfield News Journal (after 2017/18 season)</t>
  </si>
  <si>
    <t>plug to match 334-232 record through 2017/18</t>
  </si>
  <si>
    <t>Cary Craner (Mansfield Christian '87)</t>
  </si>
  <si>
    <t>Michael Barrett</t>
  </si>
  <si>
    <t>Mike Powers (Wynford '13; Ohio State)</t>
  </si>
  <si>
    <t>East Knox (2005-2008)</t>
  </si>
  <si>
    <t>Christian Toombs (Waverly; Muskingum College)</t>
  </si>
  <si>
    <t>Blade Tackett (Colonel Crawford)</t>
  </si>
  <si>
    <t>Elmwood</t>
  </si>
  <si>
    <t>West Jefferson</t>
  </si>
  <si>
    <t>Hicksville (1st year)</t>
  </si>
  <si>
    <t>2021/22</t>
  </si>
  <si>
    <t>Anthony Langhurst</t>
  </si>
  <si>
    <t>Mike Smith (Wynford)</t>
  </si>
  <si>
    <t>Ryan Stover</t>
  </si>
  <si>
    <t>Jamie Pearson</t>
  </si>
  <si>
    <t>Ryan Treese</t>
  </si>
  <si>
    <t>Chris Armstrong</t>
  </si>
  <si>
    <t>Steve Minor</t>
  </si>
  <si>
    <t>father?</t>
  </si>
  <si>
    <t>Jeff DeHaven</t>
  </si>
  <si>
    <t>or 13-6</t>
  </si>
  <si>
    <t>Bob Lindsey</t>
  </si>
  <si>
    <t>In Army</t>
  </si>
  <si>
    <t>Ed Wysocki</t>
  </si>
  <si>
    <t>John Rees</t>
  </si>
  <si>
    <t>Willis Barger</t>
  </si>
  <si>
    <t>Daryle Heiser</t>
  </si>
  <si>
    <t>Dave Phenegar</t>
  </si>
  <si>
    <t>Fred LaRue</t>
  </si>
  <si>
    <t>Eddie Beveridge</t>
  </si>
  <si>
    <t>M.E. Shank</t>
  </si>
  <si>
    <t>Jim Root</t>
  </si>
  <si>
    <t>Mike DeLaney (Ontario; Ashland University)</t>
  </si>
  <si>
    <t>2022/23</t>
  </si>
  <si>
    <t>Eastwood</t>
  </si>
  <si>
    <t>Drew Hobensack</t>
  </si>
  <si>
    <t>Cory Durbin (Mansfield Christian '11; Ashland University)</t>
  </si>
  <si>
    <t>2022/23:  replaces Cory Durbin who resigns mid-season</t>
  </si>
  <si>
    <t>Scott Gifford</t>
  </si>
  <si>
    <t>Adam Gnepper (Lakota '98)</t>
  </si>
  <si>
    <t>Steve Lyons (Danville '88)</t>
  </si>
  <si>
    <t>Pemberville</t>
  </si>
  <si>
    <t>Wells "B.W." Gorman</t>
  </si>
  <si>
    <t>possibly missing 2 losses</t>
  </si>
  <si>
    <t>Tim Birie (University Toledo)</t>
  </si>
  <si>
    <t>Capital University (assisstant)</t>
  </si>
  <si>
    <t>#various records found in media for 1971/72 Columbiana; 3-16, 6-15, 7-12</t>
  </si>
  <si>
    <t>Cloverleaf</t>
  </si>
  <si>
    <t>2023/24</t>
  </si>
  <si>
    <t>Dallas Yost</t>
  </si>
  <si>
    <t>Paul Webb</t>
  </si>
  <si>
    <t>Lance Hood</t>
  </si>
  <si>
    <t>Tim Brafford</t>
  </si>
  <si>
    <t>Jerry Moton (Mansfied Senior)</t>
  </si>
  <si>
    <t>Greg Gallaway (Ashland)</t>
  </si>
  <si>
    <t>Chris Moyer</t>
  </si>
  <si>
    <t>Brian Hargis</t>
  </si>
  <si>
    <t>Layne McElroy</t>
  </si>
  <si>
    <t>Jason Rice</t>
  </si>
  <si>
    <t>Nathan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</si>
</sst>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2" fillId="2" borderId="8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1" fillId="0" borderId="0" xfId="1"/>
    <xf numFmtId="0" fontId="2" fillId="0" borderId="7" xfId="0" applyFont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3" xfId="0" applyFont="1" applyBorder="1"/>
    <xf numFmtId="0" fontId="3" fillId="0" borderId="14" xfId="0" applyFont="1" applyBorder="1" applyAlignment="1">
      <alignment vertical="top"/>
    </xf>
    <xf numFmtId="0" fontId="2" fillId="0" borderId="15" xfId="0" applyFont="1" applyBorder="1"/>
    <xf numFmtId="0" fontId="2" fillId="0" borderId="9" xfId="0" applyFont="1" applyBorder="1"/>
    <xf numFmtId="0" fontId="1" fillId="0" borderId="9" xfId="1" applyBorder="1" applyAlignment="1"/>
    <xf numFmtId="0" fontId="2" fillId="0" borderId="16" xfId="0" applyFont="1" applyBorder="1"/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9" xfId="0" applyFont="1" applyBorder="1"/>
    <xf numFmtId="0" fontId="1" fillId="0" borderId="0" xfId="0" applyFont="1"/>
    <xf numFmtId="0" fontId="1" fillId="0" borderId="9" xfId="1" applyBorder="1" applyAlignment="1">
      <alignment vertical="top"/>
    </xf>
    <xf numFmtId="0" fontId="1" fillId="0" borderId="9" xfId="0" applyFont="1" applyBorder="1" applyAlignment="1">
      <alignment vertical="top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0" borderId="9" xfId="0" quotePrefix="1" applyFont="1" applyBorder="1"/>
    <xf numFmtId="0" fontId="2" fillId="0" borderId="0" xfId="0" applyFont="1" applyAlignment="1">
      <alignment horizontal="right" vertical="top"/>
    </xf>
    <xf numFmtId="0" fontId="1" fillId="0" borderId="0" xfId="1" applyAlignment="1"/>
    <xf numFmtId="0" fontId="2" fillId="0" borderId="0" xfId="0" quotePrefix="1" applyFont="1"/>
    <xf numFmtId="0" fontId="2" fillId="0" borderId="13" xfId="0" quotePrefix="1" applyFont="1" applyBorder="1"/>
    <xf numFmtId="0" fontId="2" fillId="0" borderId="15" xfId="0" quotePrefix="1" applyFont="1" applyBorder="1"/>
    <xf numFmtId="0" fontId="2" fillId="3" borderId="6" xfId="0" applyFont="1" applyFill="1" applyBorder="1" applyAlignment="1">
      <alignment horizontal="right"/>
    </xf>
    <xf numFmtId="0" fontId="1" fillId="0" borderId="0" xfId="1" applyBorder="1" applyAlignment="1">
      <alignment vertical="top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17" xfId="0" applyFont="1" applyBorder="1"/>
    <xf numFmtId="0" fontId="2" fillId="3" borderId="4" xfId="0" applyFont="1" applyFill="1" applyBorder="1" applyAlignment="1">
      <alignment horizontal="right" vertical="top"/>
    </xf>
    <xf numFmtId="0" fontId="5" fillId="0" borderId="9" xfId="1" applyFont="1" applyBorder="1" applyAlignment="1"/>
    <xf numFmtId="0" fontId="2" fillId="4" borderId="4" xfId="0" applyFont="1" applyFill="1" applyBorder="1" applyAlignment="1">
      <alignment horizontal="right" vertical="top"/>
    </xf>
    <xf numFmtId="0" fontId="2" fillId="4" borderId="15" xfId="0" applyFont="1" applyFill="1" applyBorder="1"/>
    <xf numFmtId="0" fontId="2" fillId="3" borderId="13" xfId="0" quotePrefix="1" applyFont="1" applyFill="1" applyBorder="1"/>
    <xf numFmtId="0" fontId="2" fillId="5" borderId="6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3" borderId="4" xfId="0" applyFont="1" applyFill="1" applyBorder="1" applyAlignment="1">
      <alignment horizontal="right" vertical="top"/>
    </xf>
    <xf numFmtId="43" fontId="2" fillId="0" borderId="0" xfId="2" applyFont="1"/>
    <xf numFmtId="164" fontId="2" fillId="0" borderId="0" xfId="2" applyNumberFormat="1" applyFont="1"/>
    <xf numFmtId="164" fontId="2" fillId="0" borderId="0" xfId="0" applyNumberFormat="1" applyFont="1"/>
    <xf numFmtId="9" fontId="2" fillId="0" borderId="0" xfId="3" applyFont="1"/>
    <xf numFmtId="38" fontId="2" fillId="0" borderId="0" xfId="2" applyNumberFormat="1" applyFont="1"/>
    <xf numFmtId="0" fontId="3" fillId="0" borderId="0" xfId="0" applyFont="1" applyAlignment="1">
      <alignment horizontal="center"/>
    </xf>
    <xf numFmtId="38" fontId="2" fillId="3" borderId="0" xfId="2" applyNumberFormat="1" applyFont="1" applyFill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right" vertical="top"/>
    </xf>
    <xf numFmtId="0" fontId="6" fillId="0" borderId="6" xfId="0" applyFont="1" applyBorder="1" applyAlignment="1">
      <alignment horizontal="right"/>
    </xf>
    <xf numFmtId="0" fontId="2" fillId="0" borderId="0" xfId="0" applyFont="1" applyBorder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hiobkcoaches.com/HallofFame/HOF1997/stankirby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hiobkcoaches.com/HallofFame/HOF1991/robertmcclary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starbeacon.com/localsports/x670930084/Shantz-was-no-average-Jo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hiobkcoaches.com/HallofFame/HOF2002/willcollin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hiobkcoaches.com/HallofFame/leehimmeger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40"/>
  <sheetViews>
    <sheetView showGridLines="0" topLeftCell="A180" zoomScaleNormal="100" workbookViewId="0">
      <selection activeCell="E198" sqref="E198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1563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15</v>
      </c>
      <c r="B6" s="8" t="s">
        <v>1564</v>
      </c>
      <c r="C6" s="9"/>
      <c r="D6" s="9"/>
      <c r="E6" s="9"/>
      <c r="F6" s="9"/>
      <c r="G6" s="9"/>
      <c r="H6" s="9"/>
      <c r="I6" s="9">
        <v>5</v>
      </c>
      <c r="J6" s="9">
        <v>15</v>
      </c>
      <c r="K6" s="29"/>
    </row>
    <row r="7" spans="1:11" ht="15.75" customHeight="1" x14ac:dyDescent="0.3">
      <c r="A7" s="7" t="s">
        <v>17</v>
      </c>
      <c r="B7" s="8" t="s">
        <v>1564</v>
      </c>
      <c r="C7" s="9"/>
      <c r="D7" s="9"/>
      <c r="E7" s="9"/>
      <c r="F7" s="9"/>
      <c r="G7" s="9"/>
      <c r="H7" s="9"/>
      <c r="I7" s="9"/>
      <c r="J7" s="9"/>
      <c r="K7" s="29"/>
    </row>
    <row r="8" spans="1:11" ht="15.75" customHeight="1" x14ac:dyDescent="0.3">
      <c r="A8" s="7" t="s">
        <v>18</v>
      </c>
      <c r="B8" s="8" t="s">
        <v>1564</v>
      </c>
      <c r="C8" s="9">
        <v>5</v>
      </c>
      <c r="D8" s="9">
        <v>13</v>
      </c>
      <c r="E8" s="9"/>
      <c r="F8" s="9"/>
      <c r="G8" s="9">
        <v>1</v>
      </c>
      <c r="H8" s="9">
        <v>2</v>
      </c>
      <c r="I8" s="9">
        <v>6</v>
      </c>
      <c r="J8" s="9">
        <v>15</v>
      </c>
      <c r="K8" s="29"/>
    </row>
    <row r="9" spans="1:11" ht="15.75" customHeight="1" x14ac:dyDescent="0.3">
      <c r="A9" s="10" t="s">
        <v>12</v>
      </c>
      <c r="B9" s="11"/>
      <c r="C9" s="9">
        <f t="shared" ref="C9:J9" si="0">SUM(C6:C8)</f>
        <v>5</v>
      </c>
      <c r="D9" s="9">
        <f t="shared" si="0"/>
        <v>13</v>
      </c>
      <c r="E9" s="9">
        <f t="shared" si="0"/>
        <v>0</v>
      </c>
      <c r="F9" s="9">
        <f t="shared" si="0"/>
        <v>0</v>
      </c>
      <c r="G9" s="9">
        <f t="shared" si="0"/>
        <v>1</v>
      </c>
      <c r="H9" s="9">
        <f t="shared" si="0"/>
        <v>2</v>
      </c>
      <c r="I9" s="9">
        <f t="shared" si="0"/>
        <v>11</v>
      </c>
      <c r="J9" s="9">
        <f t="shared" si="0"/>
        <v>30</v>
      </c>
      <c r="K9" s="29"/>
    </row>
    <row r="10" spans="1:11" ht="15.75" customHeight="1" x14ac:dyDescent="0.3"/>
    <row r="11" spans="1:11" ht="15.75" customHeight="1" x14ac:dyDescent="0.3"/>
    <row r="12" spans="1:11" ht="15.75" customHeight="1" x14ac:dyDescent="0.3">
      <c r="A12" s="24" t="s">
        <v>1192</v>
      </c>
      <c r="B12" s="25"/>
      <c r="C12" s="25"/>
      <c r="D12" s="25"/>
      <c r="E12" s="25"/>
      <c r="F12" s="25"/>
      <c r="G12" s="25"/>
      <c r="H12" s="25"/>
      <c r="I12" s="25"/>
      <c r="J12" s="26"/>
      <c r="K12" s="27"/>
    </row>
    <row r="13" spans="1:11" ht="15.75" customHeight="1" x14ac:dyDescent="0.3">
      <c r="A13" s="2"/>
      <c r="B13" s="3"/>
      <c r="C13" s="28" t="s">
        <v>1</v>
      </c>
      <c r="D13" s="26"/>
      <c r="E13" s="28" t="s">
        <v>2</v>
      </c>
      <c r="F13" s="26"/>
      <c r="G13" s="28" t="s">
        <v>3</v>
      </c>
      <c r="H13" s="26"/>
      <c r="I13" s="28" t="s">
        <v>4</v>
      </c>
      <c r="J13" s="26"/>
      <c r="K13" s="27"/>
    </row>
    <row r="14" spans="1:11" ht="15.75" customHeight="1" x14ac:dyDescent="0.3">
      <c r="A14" s="4" t="s">
        <v>5</v>
      </c>
      <c r="B14" s="5" t="s">
        <v>6</v>
      </c>
      <c r="C14" s="6" t="s">
        <v>7</v>
      </c>
      <c r="D14" s="6" t="s">
        <v>8</v>
      </c>
      <c r="E14" s="6" t="s">
        <v>7</v>
      </c>
      <c r="F14" s="6" t="s">
        <v>8</v>
      </c>
      <c r="G14" s="6" t="s">
        <v>7</v>
      </c>
      <c r="H14" s="6" t="s">
        <v>8</v>
      </c>
      <c r="I14" s="6" t="s">
        <v>7</v>
      </c>
      <c r="J14" s="6" t="s">
        <v>8</v>
      </c>
      <c r="K14" s="29"/>
    </row>
    <row r="15" spans="1:11" ht="15.75" customHeight="1" x14ac:dyDescent="0.3">
      <c r="A15" s="7" t="s">
        <v>984</v>
      </c>
      <c r="B15" s="8" t="s">
        <v>93</v>
      </c>
      <c r="C15" s="9">
        <v>6</v>
      </c>
      <c r="D15" s="9">
        <v>14</v>
      </c>
      <c r="E15" s="9">
        <v>4</v>
      </c>
      <c r="F15" s="9">
        <v>10</v>
      </c>
      <c r="G15" s="9">
        <v>0</v>
      </c>
      <c r="H15" s="9">
        <v>1</v>
      </c>
      <c r="I15" s="9">
        <v>6</v>
      </c>
      <c r="J15" s="9">
        <v>15</v>
      </c>
      <c r="K15" s="29"/>
    </row>
    <row r="16" spans="1:11" ht="15.75" customHeight="1" x14ac:dyDescent="0.3">
      <c r="A16" s="7" t="s">
        <v>1189</v>
      </c>
      <c r="B16" s="8" t="s">
        <v>93</v>
      </c>
      <c r="C16" s="9">
        <v>17</v>
      </c>
      <c r="D16" s="9">
        <v>3</v>
      </c>
      <c r="E16" s="9">
        <v>12</v>
      </c>
      <c r="F16" s="9">
        <v>1</v>
      </c>
      <c r="G16" s="9">
        <v>1</v>
      </c>
      <c r="H16" s="9">
        <v>1</v>
      </c>
      <c r="I16" s="9">
        <v>18</v>
      </c>
      <c r="J16" s="9">
        <v>4</v>
      </c>
      <c r="K16" s="29"/>
    </row>
    <row r="17" spans="1:11" ht="15.75" customHeight="1" x14ac:dyDescent="0.3">
      <c r="A17" s="7" t="s">
        <v>1267</v>
      </c>
      <c r="B17" s="8" t="s">
        <v>93</v>
      </c>
      <c r="C17" s="9">
        <v>12</v>
      </c>
      <c r="D17" s="9">
        <v>10</v>
      </c>
      <c r="E17" s="9">
        <v>8</v>
      </c>
      <c r="F17" s="9">
        <v>5</v>
      </c>
      <c r="G17" s="9">
        <v>1</v>
      </c>
      <c r="H17" s="9">
        <v>1</v>
      </c>
      <c r="I17" s="9">
        <v>13</v>
      </c>
      <c r="J17" s="9">
        <v>11</v>
      </c>
      <c r="K17" s="29"/>
    </row>
    <row r="18" spans="1:11" ht="15.75" customHeight="1" x14ac:dyDescent="0.3">
      <c r="A18" s="10" t="s">
        <v>12</v>
      </c>
      <c r="B18" s="11"/>
      <c r="C18" s="9">
        <f t="shared" ref="C18:J18" si="1">SUM(C15:C17)</f>
        <v>35</v>
      </c>
      <c r="D18" s="9">
        <f t="shared" si="1"/>
        <v>27</v>
      </c>
      <c r="E18" s="9">
        <f t="shared" si="1"/>
        <v>24</v>
      </c>
      <c r="F18" s="9">
        <f t="shared" si="1"/>
        <v>16</v>
      </c>
      <c r="G18" s="9">
        <f t="shared" si="1"/>
        <v>2</v>
      </c>
      <c r="H18" s="9">
        <f t="shared" si="1"/>
        <v>3</v>
      </c>
      <c r="I18" s="9">
        <f t="shared" si="1"/>
        <v>37</v>
      </c>
      <c r="J18" s="9">
        <f t="shared" si="1"/>
        <v>30</v>
      </c>
      <c r="K18" s="29"/>
    </row>
    <row r="19" spans="1:11" ht="15.75" customHeight="1" x14ac:dyDescent="0.3">
      <c r="A19" s="1" t="s">
        <v>1193</v>
      </c>
    </row>
    <row r="20" spans="1:11" ht="15.75" customHeight="1" x14ac:dyDescent="0.3"/>
    <row r="21" spans="1:11" ht="15.75" customHeight="1" x14ac:dyDescent="0.3">
      <c r="A21" s="24" t="s">
        <v>1266</v>
      </c>
      <c r="B21" s="25"/>
      <c r="C21" s="25"/>
      <c r="D21" s="25"/>
      <c r="E21" s="25"/>
      <c r="F21" s="25"/>
      <c r="G21" s="25"/>
      <c r="H21" s="25"/>
      <c r="I21" s="25"/>
      <c r="J21" s="26"/>
      <c r="K21" s="27"/>
    </row>
    <row r="22" spans="1:11" ht="15.75" customHeight="1" x14ac:dyDescent="0.3">
      <c r="A22" s="2"/>
      <c r="B22" s="3"/>
      <c r="C22" s="28" t="s">
        <v>1</v>
      </c>
      <c r="D22" s="26"/>
      <c r="E22" s="28" t="s">
        <v>2</v>
      </c>
      <c r="F22" s="26"/>
      <c r="G22" s="28" t="s">
        <v>3</v>
      </c>
      <c r="H22" s="26"/>
      <c r="I22" s="28" t="s">
        <v>4</v>
      </c>
      <c r="J22" s="26"/>
      <c r="K22" s="27"/>
    </row>
    <row r="23" spans="1:11" ht="15.75" customHeight="1" x14ac:dyDescent="0.3">
      <c r="A23" s="4" t="s">
        <v>5</v>
      </c>
      <c r="B23" s="5" t="s">
        <v>6</v>
      </c>
      <c r="C23" s="6" t="s">
        <v>7</v>
      </c>
      <c r="D23" s="6" t="s">
        <v>8</v>
      </c>
      <c r="E23" s="6" t="s">
        <v>7</v>
      </c>
      <c r="F23" s="6" t="s">
        <v>8</v>
      </c>
      <c r="G23" s="6" t="s">
        <v>7</v>
      </c>
      <c r="H23" s="6" t="s">
        <v>8</v>
      </c>
      <c r="I23" s="6" t="s">
        <v>7</v>
      </c>
      <c r="J23" s="6" t="s">
        <v>8</v>
      </c>
      <c r="K23" s="29"/>
    </row>
    <row r="24" spans="1:11" ht="15.75" customHeight="1" x14ac:dyDescent="0.3">
      <c r="A24" s="7" t="s">
        <v>89</v>
      </c>
      <c r="B24" s="8" t="s">
        <v>179</v>
      </c>
      <c r="C24" s="9">
        <v>10</v>
      </c>
      <c r="D24" s="9">
        <v>10</v>
      </c>
      <c r="E24" s="9">
        <v>5</v>
      </c>
      <c r="F24" s="9">
        <v>5</v>
      </c>
      <c r="G24" s="9">
        <v>2</v>
      </c>
      <c r="H24" s="9">
        <v>1</v>
      </c>
      <c r="I24" s="9">
        <v>12</v>
      </c>
      <c r="J24" s="9">
        <v>11</v>
      </c>
      <c r="K24" s="29"/>
    </row>
    <row r="25" spans="1:11" ht="15.75" customHeight="1" x14ac:dyDescent="0.3">
      <c r="A25" s="7" t="s">
        <v>90</v>
      </c>
      <c r="B25" s="8" t="s">
        <v>179</v>
      </c>
      <c r="C25" s="9">
        <v>11</v>
      </c>
      <c r="D25" s="9">
        <v>9</v>
      </c>
      <c r="E25" s="9">
        <v>6</v>
      </c>
      <c r="F25" s="9">
        <v>4</v>
      </c>
      <c r="G25" s="9">
        <v>0</v>
      </c>
      <c r="H25" s="9">
        <v>1</v>
      </c>
      <c r="I25" s="9">
        <v>11</v>
      </c>
      <c r="J25" s="9">
        <v>10</v>
      </c>
      <c r="K25" s="29"/>
    </row>
    <row r="26" spans="1:11" ht="15.75" customHeight="1" x14ac:dyDescent="0.3">
      <c r="A26" s="7" t="s">
        <v>73</v>
      </c>
      <c r="B26" s="8" t="s">
        <v>179</v>
      </c>
      <c r="C26" s="9">
        <v>11</v>
      </c>
      <c r="D26" s="9">
        <v>9</v>
      </c>
      <c r="E26" s="9">
        <v>6</v>
      </c>
      <c r="F26" s="9">
        <v>4</v>
      </c>
      <c r="G26" s="9">
        <v>1</v>
      </c>
      <c r="H26" s="9">
        <v>1</v>
      </c>
      <c r="I26" s="9">
        <v>12</v>
      </c>
      <c r="J26" s="9">
        <v>10</v>
      </c>
      <c r="K26" s="29"/>
    </row>
    <row r="27" spans="1:11" ht="15.75" customHeight="1" x14ac:dyDescent="0.3">
      <c r="A27" s="7" t="s">
        <v>75</v>
      </c>
      <c r="B27" s="8" t="s">
        <v>179</v>
      </c>
      <c r="C27" s="9">
        <v>7</v>
      </c>
      <c r="D27" s="9">
        <v>13</v>
      </c>
      <c r="E27" s="9">
        <v>3</v>
      </c>
      <c r="F27" s="9">
        <v>7</v>
      </c>
      <c r="G27" s="9">
        <v>0</v>
      </c>
      <c r="H27" s="9">
        <v>1</v>
      </c>
      <c r="I27" s="9">
        <v>7</v>
      </c>
      <c r="J27" s="9">
        <v>14</v>
      </c>
      <c r="K27" s="29"/>
    </row>
    <row r="28" spans="1:11" ht="15.75" customHeight="1" x14ac:dyDescent="0.3">
      <c r="A28" s="7" t="s">
        <v>76</v>
      </c>
      <c r="B28" s="8" t="s">
        <v>179</v>
      </c>
      <c r="C28" s="9">
        <v>7</v>
      </c>
      <c r="D28" s="9">
        <v>13</v>
      </c>
      <c r="E28" s="9">
        <v>3</v>
      </c>
      <c r="F28" s="9">
        <v>7</v>
      </c>
      <c r="G28" s="9">
        <v>1</v>
      </c>
      <c r="H28" s="9">
        <v>1</v>
      </c>
      <c r="I28" s="9">
        <v>8</v>
      </c>
      <c r="J28" s="9">
        <v>14</v>
      </c>
      <c r="K28" s="29"/>
    </row>
    <row r="29" spans="1:11" ht="15.75" customHeight="1" x14ac:dyDescent="0.3">
      <c r="A29" s="7" t="s">
        <v>77</v>
      </c>
      <c r="B29" s="8" t="s">
        <v>179</v>
      </c>
      <c r="C29" s="9">
        <v>9</v>
      </c>
      <c r="D29" s="9">
        <v>11</v>
      </c>
      <c r="E29" s="9">
        <v>5</v>
      </c>
      <c r="F29" s="9">
        <v>5</v>
      </c>
      <c r="G29" s="9">
        <v>0</v>
      </c>
      <c r="H29" s="9">
        <v>1</v>
      </c>
      <c r="I29" s="9">
        <v>9</v>
      </c>
      <c r="J29" s="9">
        <v>12</v>
      </c>
      <c r="K29" s="29"/>
    </row>
    <row r="30" spans="1:11" ht="15.75" customHeight="1" x14ac:dyDescent="0.3">
      <c r="A30" s="7" t="s">
        <v>78</v>
      </c>
      <c r="B30" s="8"/>
      <c r="C30" s="9"/>
      <c r="D30" s="9"/>
      <c r="E30" s="9"/>
      <c r="F30" s="9"/>
      <c r="G30" s="9"/>
      <c r="H30" s="9"/>
      <c r="I30" s="9"/>
      <c r="J30" s="9"/>
      <c r="K30" s="29"/>
    </row>
    <row r="31" spans="1:11" ht="15.75" customHeight="1" x14ac:dyDescent="0.3">
      <c r="A31" s="7" t="s">
        <v>79</v>
      </c>
      <c r="B31" s="8"/>
      <c r="C31" s="9"/>
      <c r="D31" s="9"/>
      <c r="E31" s="9"/>
      <c r="F31" s="9"/>
      <c r="G31" s="9"/>
      <c r="H31" s="9"/>
      <c r="I31" s="9"/>
      <c r="J31" s="9"/>
      <c r="K31" s="29"/>
    </row>
    <row r="32" spans="1:11" ht="15.75" customHeight="1" x14ac:dyDescent="0.3">
      <c r="A32" s="7" t="s">
        <v>9</v>
      </c>
      <c r="B32" s="8" t="s">
        <v>10</v>
      </c>
      <c r="C32" s="9">
        <v>7</v>
      </c>
      <c r="D32" s="9">
        <v>13</v>
      </c>
      <c r="E32" s="9">
        <v>4</v>
      </c>
      <c r="F32" s="9">
        <v>6</v>
      </c>
      <c r="G32" s="9">
        <v>1</v>
      </c>
      <c r="H32" s="9">
        <v>1</v>
      </c>
      <c r="I32" s="9">
        <v>8</v>
      </c>
      <c r="J32" s="9">
        <v>14</v>
      </c>
      <c r="K32" s="29"/>
    </row>
    <row r="33" spans="1:11" ht="15.75" customHeight="1" x14ac:dyDescent="0.3">
      <c r="A33" s="7" t="s">
        <v>11</v>
      </c>
      <c r="B33" s="8" t="s">
        <v>10</v>
      </c>
      <c r="C33" s="9">
        <v>4</v>
      </c>
      <c r="D33" s="9">
        <v>16</v>
      </c>
      <c r="E33" s="9">
        <v>2</v>
      </c>
      <c r="F33" s="9">
        <v>8</v>
      </c>
      <c r="G33" s="9">
        <v>0</v>
      </c>
      <c r="H33" s="9">
        <v>1</v>
      </c>
      <c r="I33" s="9">
        <v>4</v>
      </c>
      <c r="J33" s="9">
        <v>17</v>
      </c>
      <c r="K33" s="29"/>
    </row>
    <row r="34" spans="1:11" ht="15.75" customHeight="1" x14ac:dyDescent="0.3">
      <c r="A34" s="10" t="s">
        <v>12</v>
      </c>
      <c r="B34" s="11"/>
      <c r="C34" s="9">
        <f t="shared" ref="C34:J34" si="2">SUM(C24:C33)</f>
        <v>66</v>
      </c>
      <c r="D34" s="9">
        <f t="shared" si="2"/>
        <v>94</v>
      </c>
      <c r="E34" s="9">
        <f t="shared" si="2"/>
        <v>34</v>
      </c>
      <c r="F34" s="9">
        <f t="shared" si="2"/>
        <v>46</v>
      </c>
      <c r="G34" s="9">
        <f t="shared" si="2"/>
        <v>5</v>
      </c>
      <c r="H34" s="9">
        <f t="shared" si="2"/>
        <v>8</v>
      </c>
      <c r="I34" s="9">
        <f t="shared" si="2"/>
        <v>71</v>
      </c>
      <c r="J34" s="9">
        <f t="shared" si="2"/>
        <v>102</v>
      </c>
      <c r="K34" s="29"/>
    </row>
    <row r="35" spans="1:11" ht="15.75" customHeight="1" x14ac:dyDescent="0.3"/>
    <row r="36" spans="1:11" ht="15.75" customHeight="1" x14ac:dyDescent="0.3"/>
    <row r="37" spans="1:11" ht="15.75" customHeight="1" x14ac:dyDescent="0.3">
      <c r="A37" s="24" t="s">
        <v>1618</v>
      </c>
      <c r="B37" s="25"/>
      <c r="C37" s="25"/>
      <c r="D37" s="25"/>
      <c r="E37" s="25"/>
      <c r="F37" s="25"/>
      <c r="G37" s="25"/>
      <c r="H37" s="25"/>
      <c r="I37" s="25"/>
      <c r="J37" s="26"/>
      <c r="K37" s="27"/>
    </row>
    <row r="38" spans="1:11" ht="15.75" customHeight="1" x14ac:dyDescent="0.3">
      <c r="A38" s="2"/>
      <c r="B38" s="3"/>
      <c r="C38" s="28" t="s">
        <v>1</v>
      </c>
      <c r="D38" s="26"/>
      <c r="E38" s="28" t="s">
        <v>2</v>
      </c>
      <c r="F38" s="26"/>
      <c r="G38" s="28" t="s">
        <v>3</v>
      </c>
      <c r="H38" s="26"/>
      <c r="I38" s="28" t="s">
        <v>4</v>
      </c>
      <c r="J38" s="26"/>
      <c r="K38" s="27"/>
    </row>
    <row r="39" spans="1:11" ht="15.75" customHeight="1" x14ac:dyDescent="0.3">
      <c r="A39" s="4" t="s">
        <v>5</v>
      </c>
      <c r="B39" s="5" t="s">
        <v>6</v>
      </c>
      <c r="C39" s="6" t="s">
        <v>7</v>
      </c>
      <c r="D39" s="6" t="s">
        <v>8</v>
      </c>
      <c r="E39" s="6" t="s">
        <v>7</v>
      </c>
      <c r="F39" s="6" t="s">
        <v>8</v>
      </c>
      <c r="G39" s="6" t="s">
        <v>7</v>
      </c>
      <c r="H39" s="6" t="s">
        <v>8</v>
      </c>
      <c r="I39" s="6" t="s">
        <v>7</v>
      </c>
      <c r="J39" s="6" t="s">
        <v>8</v>
      </c>
      <c r="K39" s="29"/>
    </row>
    <row r="40" spans="1:11" ht="15.75" customHeight="1" x14ac:dyDescent="0.3">
      <c r="A40" s="7" t="s">
        <v>11</v>
      </c>
      <c r="B40" s="8" t="s">
        <v>13</v>
      </c>
      <c r="C40" s="9">
        <v>11</v>
      </c>
      <c r="D40" s="9">
        <v>9</v>
      </c>
      <c r="E40" s="9">
        <v>6</v>
      </c>
      <c r="F40" s="9">
        <v>4</v>
      </c>
      <c r="G40" s="9">
        <v>0</v>
      </c>
      <c r="H40" s="9">
        <v>1</v>
      </c>
      <c r="I40" s="9">
        <v>11</v>
      </c>
      <c r="J40" s="9">
        <v>10</v>
      </c>
      <c r="K40" s="29"/>
    </row>
    <row r="41" spans="1:11" ht="15.75" customHeight="1" x14ac:dyDescent="0.3">
      <c r="A41" s="7" t="s">
        <v>630</v>
      </c>
      <c r="B41" s="8" t="s">
        <v>13</v>
      </c>
      <c r="C41" s="9">
        <v>12</v>
      </c>
      <c r="D41" s="9">
        <v>8</v>
      </c>
      <c r="E41" s="9">
        <v>7</v>
      </c>
      <c r="F41" s="9">
        <v>3</v>
      </c>
      <c r="G41" s="9">
        <v>2</v>
      </c>
      <c r="H41" s="9">
        <v>1</v>
      </c>
      <c r="I41" s="9">
        <v>14</v>
      </c>
      <c r="J41" s="9">
        <v>9</v>
      </c>
      <c r="K41" s="29"/>
    </row>
    <row r="42" spans="1:11" ht="15.75" customHeight="1" x14ac:dyDescent="0.3">
      <c r="A42" s="7" t="s">
        <v>686</v>
      </c>
      <c r="B42" s="8" t="s">
        <v>13</v>
      </c>
      <c r="C42" s="9">
        <v>15</v>
      </c>
      <c r="D42" s="9">
        <v>5</v>
      </c>
      <c r="E42" s="9">
        <v>8</v>
      </c>
      <c r="F42" s="9">
        <v>2</v>
      </c>
      <c r="G42" s="9">
        <v>1</v>
      </c>
      <c r="H42" s="9">
        <v>1</v>
      </c>
      <c r="I42" s="9">
        <v>16</v>
      </c>
      <c r="J42" s="9">
        <v>6</v>
      </c>
      <c r="K42" s="29"/>
    </row>
    <row r="43" spans="1:11" ht="15.75" customHeight="1" x14ac:dyDescent="0.3">
      <c r="A43" s="7" t="s">
        <v>729</v>
      </c>
      <c r="B43" s="8" t="s">
        <v>13</v>
      </c>
      <c r="C43" s="9">
        <v>18</v>
      </c>
      <c r="D43" s="9">
        <v>2</v>
      </c>
      <c r="E43" s="9">
        <v>11</v>
      </c>
      <c r="F43" s="9">
        <v>0</v>
      </c>
      <c r="G43" s="9">
        <v>0</v>
      </c>
      <c r="H43" s="9">
        <v>1</v>
      </c>
      <c r="I43" s="9">
        <v>18</v>
      </c>
      <c r="J43" s="9">
        <v>3</v>
      </c>
      <c r="K43" s="29"/>
    </row>
    <row r="44" spans="1:11" ht="15.75" customHeight="1" x14ac:dyDescent="0.3">
      <c r="A44" s="7" t="s">
        <v>984</v>
      </c>
      <c r="B44" s="8" t="s">
        <v>13</v>
      </c>
      <c r="C44" s="9">
        <v>15</v>
      </c>
      <c r="D44" s="9">
        <v>5</v>
      </c>
      <c r="E44" s="9">
        <v>10</v>
      </c>
      <c r="F44" s="9">
        <v>1</v>
      </c>
      <c r="G44" s="9">
        <v>1</v>
      </c>
      <c r="H44" s="9">
        <v>1</v>
      </c>
      <c r="I44" s="9">
        <v>16</v>
      </c>
      <c r="J44" s="9">
        <v>6</v>
      </c>
      <c r="K44" s="29"/>
    </row>
    <row r="45" spans="1:11" ht="15.75" customHeight="1" x14ac:dyDescent="0.3">
      <c r="A45" s="7" t="s">
        <v>1189</v>
      </c>
      <c r="B45" s="8" t="s">
        <v>13</v>
      </c>
      <c r="C45" s="9">
        <v>17</v>
      </c>
      <c r="D45" s="9">
        <v>3</v>
      </c>
      <c r="E45" s="9">
        <v>10</v>
      </c>
      <c r="F45" s="9">
        <v>1</v>
      </c>
      <c r="G45" s="9">
        <v>1</v>
      </c>
      <c r="H45" s="9">
        <v>1</v>
      </c>
      <c r="I45" s="9">
        <v>18</v>
      </c>
      <c r="J45" s="9">
        <v>4</v>
      </c>
      <c r="K45" s="29"/>
    </row>
    <row r="46" spans="1:11" ht="15.75" customHeight="1" x14ac:dyDescent="0.3">
      <c r="A46" s="7" t="s">
        <v>1267</v>
      </c>
      <c r="B46" s="8" t="s">
        <v>13</v>
      </c>
      <c r="C46" s="9">
        <v>19</v>
      </c>
      <c r="D46" s="9">
        <v>3</v>
      </c>
      <c r="E46" s="9">
        <v>10</v>
      </c>
      <c r="F46" s="9">
        <v>1</v>
      </c>
      <c r="G46" s="9">
        <v>2</v>
      </c>
      <c r="H46" s="9">
        <v>1</v>
      </c>
      <c r="I46" s="9">
        <v>21</v>
      </c>
      <c r="J46" s="9">
        <v>4</v>
      </c>
      <c r="K46" s="29"/>
    </row>
    <row r="47" spans="1:11" ht="15.75" customHeight="1" x14ac:dyDescent="0.3">
      <c r="A47" s="7" t="s">
        <v>1374</v>
      </c>
      <c r="B47" s="8" t="s">
        <v>211</v>
      </c>
      <c r="C47" s="9"/>
      <c r="D47" s="9"/>
      <c r="E47" s="9"/>
      <c r="F47" s="9"/>
      <c r="G47" s="9"/>
      <c r="H47" s="9"/>
      <c r="I47" s="9"/>
      <c r="J47" s="9"/>
      <c r="K47" s="29"/>
    </row>
    <row r="48" spans="1:11" ht="15.75" customHeight="1" x14ac:dyDescent="0.3">
      <c r="A48" s="7" t="s">
        <v>1475</v>
      </c>
      <c r="B48" s="8" t="s">
        <v>211</v>
      </c>
      <c r="C48" s="9"/>
      <c r="D48" s="9"/>
      <c r="E48" s="9"/>
      <c r="F48" s="9"/>
      <c r="G48" s="9"/>
      <c r="H48" s="9"/>
      <c r="I48" s="9"/>
      <c r="J48" s="9"/>
      <c r="K48" s="29"/>
    </row>
    <row r="49" spans="1:11" ht="15.75" customHeight="1" x14ac:dyDescent="0.3">
      <c r="A49" s="7" t="s">
        <v>1614</v>
      </c>
      <c r="B49" s="8" t="s">
        <v>172</v>
      </c>
      <c r="C49" s="9">
        <v>7</v>
      </c>
      <c r="D49" s="9">
        <v>15</v>
      </c>
      <c r="E49" s="9">
        <v>5</v>
      </c>
      <c r="F49" s="9">
        <v>11</v>
      </c>
      <c r="G49" s="9">
        <v>0</v>
      </c>
      <c r="H49" s="9">
        <v>1</v>
      </c>
      <c r="I49" s="9">
        <v>7</v>
      </c>
      <c r="J49" s="9">
        <v>16</v>
      </c>
      <c r="K49" s="29"/>
    </row>
    <row r="50" spans="1:11" ht="15.75" customHeight="1" x14ac:dyDescent="0.3">
      <c r="A50" s="7" t="s">
        <v>1852</v>
      </c>
      <c r="B50" s="8" t="s">
        <v>172</v>
      </c>
      <c r="C50" s="9">
        <v>9</v>
      </c>
      <c r="D50" s="9">
        <v>13</v>
      </c>
      <c r="E50" s="9">
        <v>4</v>
      </c>
      <c r="F50" s="9">
        <v>12</v>
      </c>
      <c r="G50" s="9">
        <v>0</v>
      </c>
      <c r="H50" s="9">
        <v>1</v>
      </c>
      <c r="I50" s="9">
        <v>9</v>
      </c>
      <c r="J50" s="9">
        <v>14</v>
      </c>
      <c r="K50" s="29"/>
    </row>
    <row r="51" spans="1:11" ht="15.75" customHeight="1" x14ac:dyDescent="0.3">
      <c r="A51" s="7" t="s">
        <v>1883</v>
      </c>
      <c r="B51" s="8" t="s">
        <v>172</v>
      </c>
      <c r="C51" s="9">
        <v>12</v>
      </c>
      <c r="D51" s="9">
        <v>10</v>
      </c>
      <c r="E51" s="9">
        <v>7</v>
      </c>
      <c r="F51" s="9">
        <v>9</v>
      </c>
      <c r="G51" s="9">
        <v>0</v>
      </c>
      <c r="H51" s="9">
        <v>1</v>
      </c>
      <c r="I51" s="9">
        <v>12</v>
      </c>
      <c r="J51" s="9">
        <v>11</v>
      </c>
      <c r="K51" s="29"/>
    </row>
    <row r="52" spans="1:11" ht="15.75" customHeight="1" x14ac:dyDescent="0.3">
      <c r="A52" s="10" t="s">
        <v>12</v>
      </c>
      <c r="B52" s="11"/>
      <c r="C52" s="9">
        <f t="shared" ref="C52:J52" si="3">SUM(C40:C51)</f>
        <v>135</v>
      </c>
      <c r="D52" s="9">
        <f t="shared" si="3"/>
        <v>73</v>
      </c>
      <c r="E52" s="9">
        <f t="shared" si="3"/>
        <v>78</v>
      </c>
      <c r="F52" s="9">
        <f t="shared" si="3"/>
        <v>44</v>
      </c>
      <c r="G52" s="9">
        <f t="shared" si="3"/>
        <v>7</v>
      </c>
      <c r="H52" s="9">
        <f t="shared" si="3"/>
        <v>10</v>
      </c>
      <c r="I52" s="9">
        <f t="shared" si="3"/>
        <v>142</v>
      </c>
      <c r="J52" s="9">
        <f t="shared" si="3"/>
        <v>83</v>
      </c>
      <c r="K52" s="29"/>
    </row>
    <row r="53" spans="1:11" ht="15.75" customHeight="1" x14ac:dyDescent="0.3"/>
    <row r="54" spans="1:11" ht="15.75" customHeight="1" x14ac:dyDescent="0.3"/>
    <row r="55" spans="1:11" ht="15.75" customHeight="1" x14ac:dyDescent="0.3">
      <c r="A55" s="24" t="s">
        <v>14</v>
      </c>
      <c r="B55" s="25"/>
      <c r="C55" s="25"/>
      <c r="D55" s="25"/>
      <c r="E55" s="25"/>
      <c r="F55" s="25"/>
      <c r="G55" s="25"/>
      <c r="H55" s="25"/>
      <c r="I55" s="25"/>
      <c r="J55" s="26"/>
      <c r="K55" s="27"/>
    </row>
    <row r="56" spans="1:11" ht="15.75" customHeight="1" x14ac:dyDescent="0.3">
      <c r="A56" s="2"/>
      <c r="B56" s="3"/>
      <c r="C56" s="28" t="s">
        <v>1</v>
      </c>
      <c r="D56" s="26"/>
      <c r="E56" s="28" t="s">
        <v>2</v>
      </c>
      <c r="F56" s="26"/>
      <c r="G56" s="28" t="s">
        <v>3</v>
      </c>
      <c r="H56" s="26"/>
      <c r="I56" s="28" t="s">
        <v>4</v>
      </c>
      <c r="J56" s="26"/>
      <c r="K56" s="27"/>
    </row>
    <row r="57" spans="1:11" ht="15.75" customHeight="1" x14ac:dyDescent="0.3">
      <c r="A57" s="4" t="s">
        <v>5</v>
      </c>
      <c r="B57" s="5" t="s">
        <v>6</v>
      </c>
      <c r="C57" s="6" t="s">
        <v>7</v>
      </c>
      <c r="D57" s="6" t="s">
        <v>8</v>
      </c>
      <c r="E57" s="6" t="s">
        <v>7</v>
      </c>
      <c r="F57" s="6" t="s">
        <v>8</v>
      </c>
      <c r="G57" s="6" t="s">
        <v>7</v>
      </c>
      <c r="H57" s="6" t="s">
        <v>8</v>
      </c>
      <c r="I57" s="6" t="s">
        <v>7</v>
      </c>
      <c r="J57" s="6" t="s">
        <v>8</v>
      </c>
      <c r="K57" s="29"/>
    </row>
    <row r="58" spans="1:11" ht="15.75" customHeight="1" x14ac:dyDescent="0.3">
      <c r="A58" s="7" t="s">
        <v>15</v>
      </c>
      <c r="B58" s="8" t="s">
        <v>16</v>
      </c>
      <c r="C58" s="9">
        <v>0</v>
      </c>
      <c r="D58" s="9">
        <v>15</v>
      </c>
      <c r="E58" s="9">
        <v>0</v>
      </c>
      <c r="F58" s="9">
        <v>11</v>
      </c>
      <c r="G58" s="9">
        <v>0</v>
      </c>
      <c r="H58" s="9">
        <v>2</v>
      </c>
      <c r="I58" s="9">
        <v>0</v>
      </c>
      <c r="J58" s="9">
        <v>17</v>
      </c>
      <c r="K58" s="29"/>
    </row>
    <row r="59" spans="1:11" ht="15.75" customHeight="1" x14ac:dyDescent="0.3">
      <c r="A59" s="7" t="s">
        <v>17</v>
      </c>
      <c r="B59" s="8" t="s">
        <v>16</v>
      </c>
      <c r="C59" s="9">
        <v>1</v>
      </c>
      <c r="D59" s="9">
        <v>15</v>
      </c>
      <c r="E59" s="9">
        <v>1</v>
      </c>
      <c r="F59" s="9">
        <v>10</v>
      </c>
      <c r="G59" s="9">
        <v>2</v>
      </c>
      <c r="H59" s="9">
        <v>2</v>
      </c>
      <c r="I59" s="9">
        <v>3</v>
      </c>
      <c r="J59" s="9">
        <v>17</v>
      </c>
      <c r="K59" s="29"/>
    </row>
    <row r="60" spans="1:11" ht="15.75" customHeight="1" x14ac:dyDescent="0.3">
      <c r="A60" s="7" t="s">
        <v>18</v>
      </c>
      <c r="B60" s="8" t="s">
        <v>16</v>
      </c>
      <c r="C60" s="9">
        <v>5</v>
      </c>
      <c r="D60" s="9">
        <v>9</v>
      </c>
      <c r="E60" s="9">
        <v>4</v>
      </c>
      <c r="F60" s="9">
        <v>6</v>
      </c>
      <c r="G60" s="9">
        <v>2</v>
      </c>
      <c r="H60" s="9">
        <v>2</v>
      </c>
      <c r="I60" s="9">
        <v>7</v>
      </c>
      <c r="J60" s="9">
        <v>11</v>
      </c>
      <c r="K60" s="29"/>
    </row>
    <row r="61" spans="1:11" ht="15.75" customHeight="1" x14ac:dyDescent="0.3">
      <c r="A61" s="7" t="s">
        <v>19</v>
      </c>
      <c r="B61" s="8" t="s">
        <v>16</v>
      </c>
      <c r="C61" s="9">
        <v>6</v>
      </c>
      <c r="D61" s="9">
        <v>11</v>
      </c>
      <c r="E61" s="9">
        <v>3</v>
      </c>
      <c r="F61" s="9">
        <v>7</v>
      </c>
      <c r="G61" s="9">
        <v>2</v>
      </c>
      <c r="H61" s="9">
        <v>2</v>
      </c>
      <c r="I61" s="9">
        <v>8</v>
      </c>
      <c r="J61" s="9">
        <v>13</v>
      </c>
      <c r="K61" s="29"/>
    </row>
    <row r="62" spans="1:11" ht="15.75" customHeight="1" x14ac:dyDescent="0.3">
      <c r="A62" s="7" t="s">
        <v>20</v>
      </c>
      <c r="B62" s="8" t="s">
        <v>16</v>
      </c>
      <c r="C62" s="9">
        <v>9</v>
      </c>
      <c r="D62" s="9">
        <v>7</v>
      </c>
      <c r="E62" s="9">
        <v>7</v>
      </c>
      <c r="F62" s="9">
        <v>3</v>
      </c>
      <c r="G62" s="9">
        <v>3</v>
      </c>
      <c r="H62" s="9">
        <v>2</v>
      </c>
      <c r="I62" s="9">
        <v>12</v>
      </c>
      <c r="J62" s="9">
        <v>9</v>
      </c>
      <c r="K62" s="29"/>
    </row>
    <row r="63" spans="1:11" ht="15.75" customHeight="1" x14ac:dyDescent="0.3">
      <c r="A63" s="7" t="s">
        <v>21</v>
      </c>
      <c r="B63" s="8" t="s">
        <v>16</v>
      </c>
      <c r="C63" s="9">
        <v>12</v>
      </c>
      <c r="D63" s="9">
        <v>3</v>
      </c>
      <c r="E63" s="9">
        <v>8</v>
      </c>
      <c r="F63" s="9">
        <v>2</v>
      </c>
      <c r="G63" s="9">
        <v>3</v>
      </c>
      <c r="H63" s="9">
        <v>2</v>
      </c>
      <c r="I63" s="9">
        <v>15</v>
      </c>
      <c r="J63" s="9">
        <v>5</v>
      </c>
      <c r="K63" s="29"/>
    </row>
    <row r="64" spans="1:11" ht="15.75" customHeight="1" x14ac:dyDescent="0.3">
      <c r="A64" s="7" t="s">
        <v>22</v>
      </c>
      <c r="B64" s="8" t="s">
        <v>16</v>
      </c>
      <c r="C64" s="9">
        <v>13</v>
      </c>
      <c r="D64" s="9">
        <v>5</v>
      </c>
      <c r="E64" s="9">
        <v>6</v>
      </c>
      <c r="F64" s="9">
        <v>4</v>
      </c>
      <c r="G64" s="9">
        <v>2</v>
      </c>
      <c r="H64" s="9">
        <v>2</v>
      </c>
      <c r="I64" s="9">
        <v>15</v>
      </c>
      <c r="J64" s="9">
        <v>7</v>
      </c>
      <c r="K64" s="29"/>
    </row>
    <row r="65" spans="1:11" ht="15.75" customHeight="1" x14ac:dyDescent="0.3">
      <c r="A65" s="7" t="s">
        <v>23</v>
      </c>
      <c r="B65" s="8" t="s">
        <v>16</v>
      </c>
      <c r="C65" s="9">
        <v>4</v>
      </c>
      <c r="D65" s="9">
        <v>10</v>
      </c>
      <c r="E65" s="9">
        <v>3</v>
      </c>
      <c r="F65" s="9">
        <v>7</v>
      </c>
      <c r="G65" s="9">
        <v>0</v>
      </c>
      <c r="H65" s="9">
        <v>2</v>
      </c>
      <c r="I65" s="9">
        <v>4</v>
      </c>
      <c r="J65" s="9">
        <v>12</v>
      </c>
      <c r="K65" s="29"/>
    </row>
    <row r="66" spans="1:11" ht="15.75" customHeight="1" x14ac:dyDescent="0.3">
      <c r="A66" s="7" t="s">
        <v>42</v>
      </c>
      <c r="B66" s="8" t="s">
        <v>785</v>
      </c>
      <c r="C66" s="9"/>
      <c r="D66" s="9"/>
      <c r="E66" s="9"/>
      <c r="F66" s="9"/>
      <c r="G66" s="9"/>
      <c r="H66" s="9"/>
      <c r="I66" s="9"/>
      <c r="J66" s="9"/>
      <c r="K66" s="29"/>
    </row>
    <row r="67" spans="1:11" ht="15.75" customHeight="1" x14ac:dyDescent="0.3">
      <c r="A67" s="7" t="s">
        <v>24</v>
      </c>
      <c r="B67" s="8" t="s">
        <v>16</v>
      </c>
      <c r="C67" s="9">
        <v>6</v>
      </c>
      <c r="D67" s="9">
        <v>9</v>
      </c>
      <c r="E67" s="9">
        <v>2</v>
      </c>
      <c r="F67" s="9">
        <v>8</v>
      </c>
      <c r="G67" s="9">
        <v>1</v>
      </c>
      <c r="H67" s="9">
        <v>2</v>
      </c>
      <c r="I67" s="9">
        <v>7</v>
      </c>
      <c r="J67" s="9">
        <v>11</v>
      </c>
      <c r="K67" s="29"/>
    </row>
    <row r="68" spans="1:11" ht="15.75" customHeight="1" x14ac:dyDescent="0.3">
      <c r="A68" s="10" t="s">
        <v>12</v>
      </c>
      <c r="B68" s="11"/>
      <c r="C68" s="9">
        <f>SUM(C58:C67)</f>
        <v>56</v>
      </c>
      <c r="D68" s="9">
        <f t="shared" ref="D68:J68" si="4">SUM(D58:D67)</f>
        <v>84</v>
      </c>
      <c r="E68" s="9">
        <f t="shared" si="4"/>
        <v>34</v>
      </c>
      <c r="F68" s="9">
        <f t="shared" si="4"/>
        <v>58</v>
      </c>
      <c r="G68" s="9">
        <f t="shared" si="4"/>
        <v>15</v>
      </c>
      <c r="H68" s="9">
        <f t="shared" si="4"/>
        <v>18</v>
      </c>
      <c r="I68" s="9">
        <f t="shared" si="4"/>
        <v>71</v>
      </c>
      <c r="J68" s="9">
        <f t="shared" si="4"/>
        <v>102</v>
      </c>
      <c r="K68" s="29"/>
    </row>
    <row r="69" spans="1:11" ht="15.75" customHeight="1" x14ac:dyDescent="0.3"/>
    <row r="70" spans="1:11" ht="15.75" customHeight="1" x14ac:dyDescent="0.3"/>
    <row r="71" spans="1:11" ht="15.75" customHeight="1" x14ac:dyDescent="0.3">
      <c r="A71" s="24" t="s">
        <v>1776</v>
      </c>
      <c r="B71" s="25"/>
      <c r="C71" s="25"/>
      <c r="D71" s="25"/>
      <c r="E71" s="25"/>
      <c r="F71" s="25"/>
      <c r="G71" s="25"/>
      <c r="H71" s="25"/>
      <c r="I71" s="25"/>
      <c r="J71" s="26"/>
      <c r="K71" s="27"/>
    </row>
    <row r="72" spans="1:11" ht="15.75" customHeight="1" x14ac:dyDescent="0.3">
      <c r="A72" s="2"/>
      <c r="B72" s="3"/>
      <c r="C72" s="28" t="s">
        <v>1</v>
      </c>
      <c r="D72" s="26"/>
      <c r="E72" s="28" t="s">
        <v>2</v>
      </c>
      <c r="F72" s="26"/>
      <c r="G72" s="28" t="s">
        <v>3</v>
      </c>
      <c r="H72" s="26"/>
      <c r="I72" s="28" t="s">
        <v>4</v>
      </c>
      <c r="J72" s="26"/>
      <c r="K72" s="27"/>
    </row>
    <row r="73" spans="1:11" ht="15.75" customHeight="1" x14ac:dyDescent="0.3">
      <c r="A73" s="4" t="s">
        <v>5</v>
      </c>
      <c r="B73" s="5" t="s">
        <v>6</v>
      </c>
      <c r="C73" s="6" t="s">
        <v>7</v>
      </c>
      <c r="D73" s="6" t="s">
        <v>8</v>
      </c>
      <c r="E73" s="6" t="s">
        <v>7</v>
      </c>
      <c r="F73" s="6" t="s">
        <v>8</v>
      </c>
      <c r="G73" s="6" t="s">
        <v>7</v>
      </c>
      <c r="H73" s="6" t="s">
        <v>8</v>
      </c>
      <c r="I73" s="6" t="s">
        <v>7</v>
      </c>
      <c r="J73" s="6" t="s">
        <v>8</v>
      </c>
      <c r="K73" s="29"/>
    </row>
    <row r="74" spans="1:11" ht="15.75" customHeight="1" x14ac:dyDescent="0.3">
      <c r="A74" s="7" t="s">
        <v>465</v>
      </c>
      <c r="B74" s="8" t="s">
        <v>262</v>
      </c>
      <c r="C74" s="9">
        <v>3</v>
      </c>
      <c r="D74" s="9">
        <v>11</v>
      </c>
      <c r="E74" s="9">
        <v>0</v>
      </c>
      <c r="F74" s="9">
        <v>6</v>
      </c>
      <c r="G74" s="9">
        <v>0</v>
      </c>
      <c r="H74" s="9">
        <v>1</v>
      </c>
      <c r="I74" s="9">
        <v>3</v>
      </c>
      <c r="J74" s="9">
        <v>12</v>
      </c>
      <c r="K74" s="29"/>
    </row>
    <row r="75" spans="1:11" ht="15.75" customHeight="1" x14ac:dyDescent="0.3">
      <c r="A75" s="10" t="s">
        <v>12</v>
      </c>
      <c r="B75" s="11"/>
      <c r="C75" s="9">
        <f t="shared" ref="C75:J75" si="5">SUM(C74:C74)</f>
        <v>3</v>
      </c>
      <c r="D75" s="9">
        <f t="shared" si="5"/>
        <v>11</v>
      </c>
      <c r="E75" s="9">
        <f t="shared" si="5"/>
        <v>0</v>
      </c>
      <c r="F75" s="9">
        <f t="shared" si="5"/>
        <v>6</v>
      </c>
      <c r="G75" s="9">
        <f t="shared" si="5"/>
        <v>0</v>
      </c>
      <c r="H75" s="9">
        <f t="shared" si="5"/>
        <v>1</v>
      </c>
      <c r="I75" s="9">
        <f t="shared" si="5"/>
        <v>3</v>
      </c>
      <c r="J75" s="9">
        <f t="shared" si="5"/>
        <v>12</v>
      </c>
      <c r="K75" s="29"/>
    </row>
    <row r="76" spans="1:11" ht="15.75" customHeight="1" x14ac:dyDescent="0.3"/>
    <row r="77" spans="1:11" ht="15.75" customHeight="1" x14ac:dyDescent="0.3"/>
    <row r="78" spans="1:11" ht="15.75" customHeight="1" x14ac:dyDescent="0.3">
      <c r="A78" s="24" t="s">
        <v>874</v>
      </c>
      <c r="B78" s="25"/>
      <c r="C78" s="25"/>
      <c r="D78" s="25"/>
      <c r="E78" s="25"/>
      <c r="F78" s="25"/>
      <c r="G78" s="25"/>
      <c r="H78" s="25"/>
      <c r="I78" s="25"/>
      <c r="J78" s="26"/>
      <c r="K78" s="27"/>
    </row>
    <row r="79" spans="1:11" ht="15.75" customHeight="1" x14ac:dyDescent="0.3">
      <c r="A79" s="2"/>
      <c r="B79" s="3"/>
      <c r="C79" s="28" t="s">
        <v>1</v>
      </c>
      <c r="D79" s="26"/>
      <c r="E79" s="28" t="s">
        <v>2</v>
      </c>
      <c r="F79" s="26"/>
      <c r="G79" s="28" t="s">
        <v>3</v>
      </c>
      <c r="H79" s="26"/>
      <c r="I79" s="28" t="s">
        <v>4</v>
      </c>
      <c r="J79" s="26"/>
      <c r="K79" s="27"/>
    </row>
    <row r="80" spans="1:11" ht="15.75" customHeight="1" x14ac:dyDescent="0.3">
      <c r="A80" s="4" t="s">
        <v>5</v>
      </c>
      <c r="B80" s="5" t="s">
        <v>6</v>
      </c>
      <c r="C80" s="6" t="s">
        <v>7</v>
      </c>
      <c r="D80" s="6" t="s">
        <v>8</v>
      </c>
      <c r="E80" s="6" t="s">
        <v>7</v>
      </c>
      <c r="F80" s="6" t="s">
        <v>8</v>
      </c>
      <c r="G80" s="6" t="s">
        <v>7</v>
      </c>
      <c r="H80" s="6" t="s">
        <v>8</v>
      </c>
      <c r="I80" s="6" t="s">
        <v>7</v>
      </c>
      <c r="J80" s="6" t="s">
        <v>8</v>
      </c>
      <c r="K80" s="29"/>
    </row>
    <row r="81" spans="1:11" ht="15.75" customHeight="1" x14ac:dyDescent="0.3">
      <c r="A81" s="7" t="s">
        <v>25</v>
      </c>
      <c r="B81" s="8" t="s">
        <v>26</v>
      </c>
      <c r="C81" s="9">
        <v>5</v>
      </c>
      <c r="D81" s="9">
        <v>13</v>
      </c>
      <c r="E81" s="9">
        <v>2</v>
      </c>
      <c r="F81" s="9">
        <v>5</v>
      </c>
      <c r="G81" s="9">
        <v>0</v>
      </c>
      <c r="H81" s="9">
        <v>1</v>
      </c>
      <c r="I81" s="9">
        <v>5</v>
      </c>
      <c r="J81" s="9">
        <v>14</v>
      </c>
      <c r="K81" s="29"/>
    </row>
    <row r="82" spans="1:11" ht="15.75" customHeight="1" x14ac:dyDescent="0.3">
      <c r="A82" s="7" t="s">
        <v>27</v>
      </c>
      <c r="B82" s="8" t="s">
        <v>26</v>
      </c>
      <c r="C82" s="9">
        <v>5</v>
      </c>
      <c r="D82" s="9">
        <v>12</v>
      </c>
      <c r="E82" s="9">
        <v>1</v>
      </c>
      <c r="F82" s="9">
        <v>6</v>
      </c>
      <c r="G82" s="9">
        <v>0</v>
      </c>
      <c r="H82" s="9">
        <v>1</v>
      </c>
      <c r="I82" s="9">
        <v>5</v>
      </c>
      <c r="J82" s="9">
        <v>13</v>
      </c>
      <c r="K82" s="29"/>
    </row>
    <row r="83" spans="1:11" ht="15.75" customHeight="1" x14ac:dyDescent="0.3">
      <c r="A83" s="7" t="s">
        <v>28</v>
      </c>
      <c r="B83" s="8" t="s">
        <v>26</v>
      </c>
      <c r="C83" s="9">
        <v>5</v>
      </c>
      <c r="D83" s="9">
        <v>13</v>
      </c>
      <c r="E83" s="9">
        <v>1</v>
      </c>
      <c r="F83" s="9">
        <v>6</v>
      </c>
      <c r="G83" s="9">
        <v>0</v>
      </c>
      <c r="H83" s="9">
        <v>1</v>
      </c>
      <c r="I83" s="9">
        <v>5</v>
      </c>
      <c r="J83" s="9">
        <v>14</v>
      </c>
      <c r="K83" s="29"/>
    </row>
    <row r="84" spans="1:11" ht="15.75" customHeight="1" x14ac:dyDescent="0.3">
      <c r="A84" s="10" t="s">
        <v>12</v>
      </c>
      <c r="B84" s="11"/>
      <c r="C84" s="9">
        <f>SUM(C81:C83)</f>
        <v>15</v>
      </c>
      <c r="D84" s="9">
        <f t="shared" ref="D84:J84" si="6">SUM(D81:D83)</f>
        <v>38</v>
      </c>
      <c r="E84" s="9">
        <f t="shared" si="6"/>
        <v>4</v>
      </c>
      <c r="F84" s="9">
        <f t="shared" si="6"/>
        <v>17</v>
      </c>
      <c r="G84" s="9">
        <f t="shared" si="6"/>
        <v>0</v>
      </c>
      <c r="H84" s="9">
        <f t="shared" si="6"/>
        <v>3</v>
      </c>
      <c r="I84" s="9">
        <f t="shared" si="6"/>
        <v>15</v>
      </c>
      <c r="J84" s="9">
        <f t="shared" si="6"/>
        <v>41</v>
      </c>
      <c r="K84" s="29"/>
    </row>
    <row r="85" spans="1:11" ht="15.75" customHeight="1" x14ac:dyDescent="0.3"/>
    <row r="86" spans="1:11" ht="15.75" customHeight="1" x14ac:dyDescent="0.3"/>
    <row r="87" spans="1:11" ht="15.75" customHeight="1" x14ac:dyDescent="0.3">
      <c r="A87" s="24" t="s">
        <v>1169</v>
      </c>
      <c r="B87" s="25"/>
      <c r="C87" s="25"/>
      <c r="D87" s="25"/>
      <c r="E87" s="25"/>
      <c r="F87" s="25"/>
      <c r="G87" s="25"/>
      <c r="H87" s="25"/>
      <c r="I87" s="25"/>
      <c r="J87" s="26"/>
      <c r="K87" s="27"/>
    </row>
    <row r="88" spans="1:11" ht="15.75" customHeight="1" x14ac:dyDescent="0.3">
      <c r="A88" s="2"/>
      <c r="B88" s="3"/>
      <c r="C88" s="28" t="s">
        <v>1</v>
      </c>
      <c r="D88" s="26"/>
      <c r="E88" s="28" t="s">
        <v>2</v>
      </c>
      <c r="F88" s="26"/>
      <c r="G88" s="28" t="s">
        <v>3</v>
      </c>
      <c r="H88" s="26"/>
      <c r="I88" s="28" t="s">
        <v>4</v>
      </c>
      <c r="J88" s="26"/>
      <c r="K88" s="27"/>
    </row>
    <row r="89" spans="1:11" ht="15.75" customHeight="1" x14ac:dyDescent="0.3">
      <c r="A89" s="4" t="s">
        <v>5</v>
      </c>
      <c r="B89" s="5" t="s">
        <v>6</v>
      </c>
      <c r="C89" s="6" t="s">
        <v>7</v>
      </c>
      <c r="D89" s="6" t="s">
        <v>8</v>
      </c>
      <c r="E89" s="6" t="s">
        <v>7</v>
      </c>
      <c r="F89" s="6" t="s">
        <v>8</v>
      </c>
      <c r="G89" s="6" t="s">
        <v>7</v>
      </c>
      <c r="H89" s="6" t="s">
        <v>8</v>
      </c>
      <c r="I89" s="6" t="s">
        <v>7</v>
      </c>
      <c r="J89" s="6" t="s">
        <v>8</v>
      </c>
      <c r="K89" s="29"/>
    </row>
    <row r="90" spans="1:11" ht="15.75" customHeight="1" x14ac:dyDescent="0.3">
      <c r="A90" s="7" t="s">
        <v>24</v>
      </c>
      <c r="B90" s="8" t="s">
        <v>1112</v>
      </c>
      <c r="C90" s="9">
        <v>2</v>
      </c>
      <c r="D90" s="9">
        <v>16</v>
      </c>
      <c r="E90" s="9">
        <v>2</v>
      </c>
      <c r="F90" s="9">
        <v>11</v>
      </c>
      <c r="G90" s="9">
        <v>0</v>
      </c>
      <c r="H90" s="9">
        <v>2</v>
      </c>
      <c r="I90" s="9">
        <v>2</v>
      </c>
      <c r="J90" s="9">
        <v>18</v>
      </c>
      <c r="K90" s="46" t="s">
        <v>1170</v>
      </c>
    </row>
    <row r="91" spans="1:11" ht="15.75" customHeight="1" x14ac:dyDescent="0.3">
      <c r="A91" s="10" t="s">
        <v>12</v>
      </c>
      <c r="B91" s="11"/>
      <c r="C91" s="9">
        <f t="shared" ref="C91:J91" si="7">SUM(C90:C90)</f>
        <v>2</v>
      </c>
      <c r="D91" s="9">
        <f t="shared" si="7"/>
        <v>16</v>
      </c>
      <c r="E91" s="9">
        <f t="shared" si="7"/>
        <v>2</v>
      </c>
      <c r="F91" s="9">
        <f t="shared" si="7"/>
        <v>11</v>
      </c>
      <c r="G91" s="9">
        <f t="shared" si="7"/>
        <v>0</v>
      </c>
      <c r="H91" s="9">
        <f t="shared" si="7"/>
        <v>2</v>
      </c>
      <c r="I91" s="9">
        <f t="shared" si="7"/>
        <v>2</v>
      </c>
      <c r="J91" s="9">
        <f t="shared" si="7"/>
        <v>18</v>
      </c>
      <c r="K91" s="29"/>
    </row>
    <row r="92" spans="1:11" ht="15.75" customHeight="1" x14ac:dyDescent="0.3"/>
    <row r="93" spans="1:11" ht="15.75" customHeight="1" x14ac:dyDescent="0.3"/>
    <row r="94" spans="1:11" ht="15.75" customHeight="1" x14ac:dyDescent="0.3">
      <c r="A94" s="24" t="s">
        <v>1932</v>
      </c>
      <c r="B94" s="25"/>
      <c r="C94" s="25"/>
      <c r="D94" s="25"/>
      <c r="E94" s="25"/>
      <c r="F94" s="25"/>
      <c r="G94" s="25"/>
      <c r="H94" s="25"/>
      <c r="I94" s="25"/>
      <c r="J94" s="26"/>
      <c r="K94" s="27"/>
    </row>
    <row r="95" spans="1:11" ht="15.75" customHeight="1" x14ac:dyDescent="0.3">
      <c r="A95" s="2"/>
      <c r="B95" s="3"/>
      <c r="C95" s="28" t="s">
        <v>1</v>
      </c>
      <c r="D95" s="26"/>
      <c r="E95" s="28" t="s">
        <v>2</v>
      </c>
      <c r="F95" s="26"/>
      <c r="G95" s="28" t="s">
        <v>3</v>
      </c>
      <c r="H95" s="26"/>
      <c r="I95" s="28" t="s">
        <v>4</v>
      </c>
      <c r="J95" s="26"/>
      <c r="K95" s="27"/>
    </row>
    <row r="96" spans="1:11" ht="15.75" customHeight="1" x14ac:dyDescent="0.3">
      <c r="A96" s="4" t="s">
        <v>5</v>
      </c>
      <c r="B96" s="5" t="s">
        <v>6</v>
      </c>
      <c r="C96" s="6" t="s">
        <v>7</v>
      </c>
      <c r="D96" s="6" t="s">
        <v>8</v>
      </c>
      <c r="E96" s="6" t="s">
        <v>7</v>
      </c>
      <c r="F96" s="6" t="s">
        <v>8</v>
      </c>
      <c r="G96" s="6" t="s">
        <v>7</v>
      </c>
      <c r="H96" s="6" t="s">
        <v>8</v>
      </c>
      <c r="I96" s="6" t="s">
        <v>7</v>
      </c>
      <c r="J96" s="6" t="s">
        <v>8</v>
      </c>
      <c r="K96" s="29"/>
    </row>
    <row r="97" spans="1:11" ht="15.75" customHeight="1" x14ac:dyDescent="0.3">
      <c r="A97" s="7" t="s">
        <v>110</v>
      </c>
      <c r="B97" s="8" t="s">
        <v>808</v>
      </c>
      <c r="C97" s="9">
        <v>5</v>
      </c>
      <c r="D97" s="9">
        <v>13</v>
      </c>
      <c r="E97" s="9">
        <v>3</v>
      </c>
      <c r="F97" s="9">
        <v>9</v>
      </c>
      <c r="G97" s="9">
        <v>0</v>
      </c>
      <c r="H97" s="9">
        <v>1</v>
      </c>
      <c r="I97" s="9">
        <v>5</v>
      </c>
      <c r="J97" s="9">
        <v>14</v>
      </c>
      <c r="K97" s="46"/>
    </row>
    <row r="98" spans="1:11" ht="15.75" customHeight="1" x14ac:dyDescent="0.3">
      <c r="A98" s="7" t="s">
        <v>112</v>
      </c>
      <c r="B98" s="8" t="s">
        <v>808</v>
      </c>
      <c r="C98" s="9">
        <v>13</v>
      </c>
      <c r="D98" s="9">
        <v>5</v>
      </c>
      <c r="E98" s="9">
        <v>9</v>
      </c>
      <c r="F98" s="9">
        <v>3</v>
      </c>
      <c r="G98" s="9">
        <v>3</v>
      </c>
      <c r="H98" s="9">
        <v>1</v>
      </c>
      <c r="I98" s="9">
        <v>16</v>
      </c>
      <c r="J98" s="9">
        <v>6</v>
      </c>
      <c r="K98" s="46"/>
    </row>
    <row r="99" spans="1:11" ht="15.75" customHeight="1" x14ac:dyDescent="0.3">
      <c r="A99" s="7" t="s">
        <v>113</v>
      </c>
      <c r="B99" s="8" t="s">
        <v>808</v>
      </c>
      <c r="C99" s="9">
        <v>20</v>
      </c>
      <c r="D99" s="9">
        <v>0</v>
      </c>
      <c r="E99" s="9">
        <v>14</v>
      </c>
      <c r="F99" s="9">
        <v>0</v>
      </c>
      <c r="G99" s="9">
        <v>8</v>
      </c>
      <c r="H99" s="9">
        <v>0</v>
      </c>
      <c r="I99" s="9">
        <v>28</v>
      </c>
      <c r="J99" s="9">
        <v>0</v>
      </c>
      <c r="K99" s="46"/>
    </row>
    <row r="100" spans="1:11" ht="15.75" customHeight="1" x14ac:dyDescent="0.3">
      <c r="A100" s="7" t="s">
        <v>34</v>
      </c>
      <c r="B100" s="8" t="s">
        <v>555</v>
      </c>
      <c r="C100" s="9">
        <v>14</v>
      </c>
      <c r="D100" s="9">
        <v>6</v>
      </c>
      <c r="E100" s="9">
        <v>8</v>
      </c>
      <c r="F100" s="9">
        <v>5</v>
      </c>
      <c r="G100" s="9">
        <v>0</v>
      </c>
      <c r="H100" s="9">
        <v>1</v>
      </c>
      <c r="I100" s="9">
        <v>14</v>
      </c>
      <c r="J100" s="9">
        <v>7</v>
      </c>
      <c r="K100" s="46"/>
    </row>
    <row r="101" spans="1:11" ht="15.75" customHeight="1" x14ac:dyDescent="0.3">
      <c r="A101" s="7" t="s">
        <v>35</v>
      </c>
      <c r="B101" s="8" t="s">
        <v>588</v>
      </c>
      <c r="C101" s="9">
        <v>15</v>
      </c>
      <c r="D101" s="9">
        <v>5</v>
      </c>
      <c r="E101" s="9">
        <v>11</v>
      </c>
      <c r="F101" s="9">
        <v>3</v>
      </c>
      <c r="G101" s="9">
        <v>1</v>
      </c>
      <c r="H101" s="9">
        <v>1</v>
      </c>
      <c r="I101" s="9">
        <v>16</v>
      </c>
      <c r="J101" s="9">
        <v>6</v>
      </c>
      <c r="K101" s="46"/>
    </row>
    <row r="102" spans="1:11" ht="15.75" customHeight="1" x14ac:dyDescent="0.3">
      <c r="A102" s="7" t="s">
        <v>36</v>
      </c>
      <c r="B102" s="8" t="s">
        <v>588</v>
      </c>
      <c r="C102" s="9">
        <v>16</v>
      </c>
      <c r="D102" s="9">
        <v>4</v>
      </c>
      <c r="E102" s="9">
        <v>11</v>
      </c>
      <c r="F102" s="9">
        <v>3</v>
      </c>
      <c r="G102" s="9">
        <v>1</v>
      </c>
      <c r="H102" s="9">
        <v>1</v>
      </c>
      <c r="I102" s="9">
        <v>17</v>
      </c>
      <c r="J102" s="9">
        <v>5</v>
      </c>
      <c r="K102" s="46"/>
    </row>
    <row r="103" spans="1:11" ht="15.75" customHeight="1" x14ac:dyDescent="0.3">
      <c r="A103" s="7" t="s">
        <v>37</v>
      </c>
      <c r="B103" s="8" t="s">
        <v>588</v>
      </c>
      <c r="C103" s="9">
        <v>7</v>
      </c>
      <c r="D103" s="9">
        <v>13</v>
      </c>
      <c r="E103" s="9">
        <v>5</v>
      </c>
      <c r="F103" s="9">
        <v>9</v>
      </c>
      <c r="G103" s="9">
        <v>0</v>
      </c>
      <c r="H103" s="9">
        <v>1</v>
      </c>
      <c r="I103" s="9">
        <v>7</v>
      </c>
      <c r="J103" s="9">
        <v>14</v>
      </c>
      <c r="K103" s="46"/>
    </row>
    <row r="104" spans="1:11" ht="15.75" customHeight="1" x14ac:dyDescent="0.3">
      <c r="A104" s="7" t="s">
        <v>38</v>
      </c>
      <c r="B104" s="8" t="s">
        <v>588</v>
      </c>
      <c r="C104" s="9">
        <v>2</v>
      </c>
      <c r="D104" s="9">
        <v>18</v>
      </c>
      <c r="E104" s="9">
        <v>0</v>
      </c>
      <c r="F104" s="9">
        <v>14</v>
      </c>
      <c r="G104" s="9">
        <v>0</v>
      </c>
      <c r="H104" s="9">
        <v>1</v>
      </c>
      <c r="I104" s="9">
        <v>2</v>
      </c>
      <c r="J104" s="9">
        <v>19</v>
      </c>
      <c r="K104" s="46"/>
    </row>
    <row r="105" spans="1:11" ht="15.75" customHeight="1" x14ac:dyDescent="0.3">
      <c r="A105" s="10" t="s">
        <v>12</v>
      </c>
      <c r="B105" s="11"/>
      <c r="C105" s="9">
        <f>SUM(C97:C104)</f>
        <v>92</v>
      </c>
      <c r="D105" s="9">
        <f t="shared" ref="D105:J105" si="8">SUM(D97:D104)</f>
        <v>64</v>
      </c>
      <c r="E105" s="9">
        <f t="shared" si="8"/>
        <v>61</v>
      </c>
      <c r="F105" s="9">
        <f t="shared" si="8"/>
        <v>46</v>
      </c>
      <c r="G105" s="9">
        <f t="shared" si="8"/>
        <v>13</v>
      </c>
      <c r="H105" s="9">
        <f t="shared" si="8"/>
        <v>7</v>
      </c>
      <c r="I105" s="9">
        <f t="shared" si="8"/>
        <v>105</v>
      </c>
      <c r="J105" s="9">
        <f t="shared" si="8"/>
        <v>71</v>
      </c>
      <c r="K105" s="29"/>
    </row>
    <row r="106" spans="1:11" ht="15.75" customHeight="1" x14ac:dyDescent="0.3">
      <c r="A106" s="1" t="s">
        <v>1933</v>
      </c>
    </row>
    <row r="107" spans="1:11" ht="15.75" customHeight="1" x14ac:dyDescent="0.3"/>
    <row r="108" spans="1:11" ht="15.75" customHeight="1" x14ac:dyDescent="0.3">
      <c r="A108" s="24" t="s">
        <v>29</v>
      </c>
      <c r="B108" s="25"/>
      <c r="C108" s="25"/>
      <c r="D108" s="25"/>
      <c r="E108" s="25"/>
      <c r="F108" s="25"/>
      <c r="G108" s="25"/>
      <c r="H108" s="25"/>
      <c r="I108" s="25"/>
      <c r="J108" s="26"/>
      <c r="K108" s="27"/>
    </row>
    <row r="109" spans="1:11" ht="15.75" customHeight="1" x14ac:dyDescent="0.3">
      <c r="A109" s="2"/>
      <c r="B109" s="3"/>
      <c r="C109" s="28" t="s">
        <v>1</v>
      </c>
      <c r="D109" s="26"/>
      <c r="E109" s="28" t="s">
        <v>2</v>
      </c>
      <c r="F109" s="26"/>
      <c r="G109" s="28" t="s">
        <v>3</v>
      </c>
      <c r="H109" s="26"/>
      <c r="I109" s="28" t="s">
        <v>4</v>
      </c>
      <c r="J109" s="26"/>
      <c r="K109" s="27"/>
    </row>
    <row r="110" spans="1:11" ht="15.75" customHeight="1" x14ac:dyDescent="0.3">
      <c r="A110" s="4" t="s">
        <v>5</v>
      </c>
      <c r="B110" s="5" t="s">
        <v>6</v>
      </c>
      <c r="C110" s="6" t="s">
        <v>7</v>
      </c>
      <c r="D110" s="6" t="s">
        <v>8</v>
      </c>
      <c r="E110" s="6" t="s">
        <v>7</v>
      </c>
      <c r="F110" s="6" t="s">
        <v>8</v>
      </c>
      <c r="G110" s="6" t="s">
        <v>7</v>
      </c>
      <c r="H110" s="6" t="s">
        <v>8</v>
      </c>
      <c r="I110" s="6" t="s">
        <v>7</v>
      </c>
      <c r="J110" s="6" t="s">
        <v>8</v>
      </c>
      <c r="K110" s="29"/>
    </row>
    <row r="111" spans="1:11" ht="15.75" customHeight="1" x14ac:dyDescent="0.3">
      <c r="A111" s="7" t="s">
        <v>30</v>
      </c>
      <c r="B111" s="8" t="s">
        <v>31</v>
      </c>
      <c r="C111" s="9">
        <v>0</v>
      </c>
      <c r="D111" s="9">
        <v>5</v>
      </c>
      <c r="E111" s="9">
        <v>0</v>
      </c>
      <c r="F111" s="9">
        <v>4</v>
      </c>
      <c r="G111" s="9">
        <v>0</v>
      </c>
      <c r="H111" s="9">
        <v>1</v>
      </c>
      <c r="I111" s="9">
        <v>0</v>
      </c>
      <c r="J111" s="9">
        <v>6</v>
      </c>
      <c r="K111" s="29"/>
    </row>
    <row r="112" spans="1:11" ht="15.75" customHeight="1" x14ac:dyDescent="0.3">
      <c r="A112" s="7" t="s">
        <v>32</v>
      </c>
      <c r="B112" s="8" t="s">
        <v>31</v>
      </c>
      <c r="C112" s="9">
        <v>8</v>
      </c>
      <c r="D112" s="9">
        <v>12</v>
      </c>
      <c r="E112" s="9">
        <v>6</v>
      </c>
      <c r="F112" s="9">
        <v>8</v>
      </c>
      <c r="G112" s="9">
        <v>0</v>
      </c>
      <c r="H112" s="9">
        <v>1</v>
      </c>
      <c r="I112" s="9">
        <v>8</v>
      </c>
      <c r="J112" s="9">
        <v>13</v>
      </c>
      <c r="K112" s="29"/>
    </row>
    <row r="113" spans="1:11" ht="15.75" customHeight="1" x14ac:dyDescent="0.3">
      <c r="A113" s="7" t="s">
        <v>33</v>
      </c>
      <c r="B113" s="8" t="s">
        <v>31</v>
      </c>
      <c r="C113" s="9">
        <v>3</v>
      </c>
      <c r="D113" s="9">
        <v>17</v>
      </c>
      <c r="E113" s="9">
        <v>1</v>
      </c>
      <c r="F113" s="9">
        <v>13</v>
      </c>
      <c r="G113" s="9">
        <v>0</v>
      </c>
      <c r="H113" s="9">
        <v>1</v>
      </c>
      <c r="I113" s="9">
        <v>3</v>
      </c>
      <c r="J113" s="9">
        <v>18</v>
      </c>
      <c r="K113" s="29"/>
    </row>
    <row r="114" spans="1:11" ht="15.75" customHeight="1" x14ac:dyDescent="0.3">
      <c r="A114" s="7" t="s">
        <v>34</v>
      </c>
      <c r="B114" s="8" t="s">
        <v>31</v>
      </c>
      <c r="C114" s="9">
        <v>7</v>
      </c>
      <c r="D114" s="9">
        <v>13</v>
      </c>
      <c r="E114" s="9">
        <v>6</v>
      </c>
      <c r="F114" s="9">
        <v>8</v>
      </c>
      <c r="G114" s="9">
        <v>0</v>
      </c>
      <c r="H114" s="9">
        <v>1</v>
      </c>
      <c r="I114" s="9">
        <v>7</v>
      </c>
      <c r="J114" s="9">
        <v>14</v>
      </c>
      <c r="K114" s="29"/>
    </row>
    <row r="115" spans="1:11" ht="15.75" customHeight="1" x14ac:dyDescent="0.3">
      <c r="A115" s="7" t="s">
        <v>35</v>
      </c>
      <c r="B115" s="8" t="s">
        <v>31</v>
      </c>
      <c r="C115" s="9">
        <v>13</v>
      </c>
      <c r="D115" s="9">
        <v>7</v>
      </c>
      <c r="E115" s="9">
        <v>10</v>
      </c>
      <c r="F115" s="9">
        <v>4</v>
      </c>
      <c r="G115" s="9">
        <v>0</v>
      </c>
      <c r="H115" s="9">
        <v>1</v>
      </c>
      <c r="I115" s="9">
        <v>13</v>
      </c>
      <c r="J115" s="9">
        <v>8</v>
      </c>
      <c r="K115" s="29"/>
    </row>
    <row r="116" spans="1:11" ht="15.75" customHeight="1" x14ac:dyDescent="0.3">
      <c r="A116" s="7" t="s">
        <v>36</v>
      </c>
      <c r="B116" s="8" t="s">
        <v>31</v>
      </c>
      <c r="C116" s="9">
        <v>7</v>
      </c>
      <c r="D116" s="9">
        <v>13</v>
      </c>
      <c r="E116" s="9">
        <v>5</v>
      </c>
      <c r="F116" s="9">
        <v>9</v>
      </c>
      <c r="G116" s="9">
        <v>0</v>
      </c>
      <c r="H116" s="9">
        <v>1</v>
      </c>
      <c r="I116" s="9">
        <v>7</v>
      </c>
      <c r="J116" s="9">
        <v>14</v>
      </c>
      <c r="K116" s="29"/>
    </row>
    <row r="117" spans="1:11" ht="15.75" customHeight="1" x14ac:dyDescent="0.3">
      <c r="A117" s="7" t="s">
        <v>37</v>
      </c>
      <c r="B117" s="8" t="s">
        <v>31</v>
      </c>
      <c r="C117" s="9">
        <v>8</v>
      </c>
      <c r="D117" s="9">
        <v>12</v>
      </c>
      <c r="E117" s="9">
        <v>5</v>
      </c>
      <c r="F117" s="9">
        <v>9</v>
      </c>
      <c r="G117" s="9">
        <v>1</v>
      </c>
      <c r="H117" s="9">
        <v>1</v>
      </c>
      <c r="I117" s="9">
        <v>9</v>
      </c>
      <c r="J117" s="9">
        <v>13</v>
      </c>
      <c r="K117" s="29"/>
    </row>
    <row r="118" spans="1:11" ht="15.75" customHeight="1" x14ac:dyDescent="0.3">
      <c r="A118" s="7" t="s">
        <v>38</v>
      </c>
      <c r="B118" s="8" t="s">
        <v>31</v>
      </c>
      <c r="C118" s="9">
        <v>13</v>
      </c>
      <c r="D118" s="9">
        <v>7</v>
      </c>
      <c r="E118" s="9">
        <v>9</v>
      </c>
      <c r="F118" s="9">
        <v>5</v>
      </c>
      <c r="G118" s="9">
        <v>0</v>
      </c>
      <c r="H118" s="9">
        <v>1</v>
      </c>
      <c r="I118" s="9">
        <v>13</v>
      </c>
      <c r="J118" s="9">
        <v>8</v>
      </c>
      <c r="K118" s="29"/>
    </row>
    <row r="119" spans="1:11" ht="15.75" customHeight="1" x14ac:dyDescent="0.3">
      <c r="A119" s="10" t="s">
        <v>12</v>
      </c>
      <c r="B119" s="11"/>
      <c r="C119" s="9">
        <f>SUM(C111:C118)</f>
        <v>59</v>
      </c>
      <c r="D119" s="9">
        <f t="shared" ref="D119:J119" si="9">SUM(D111:D118)</f>
        <v>86</v>
      </c>
      <c r="E119" s="9">
        <f t="shared" si="9"/>
        <v>42</v>
      </c>
      <c r="F119" s="9">
        <f t="shared" si="9"/>
        <v>60</v>
      </c>
      <c r="G119" s="9">
        <f t="shared" si="9"/>
        <v>1</v>
      </c>
      <c r="H119" s="9">
        <f t="shared" si="9"/>
        <v>8</v>
      </c>
      <c r="I119" s="9">
        <f t="shared" si="9"/>
        <v>60</v>
      </c>
      <c r="J119" s="9">
        <f t="shared" si="9"/>
        <v>94</v>
      </c>
      <c r="K119" s="29"/>
    </row>
    <row r="120" spans="1:11" ht="15.75" customHeight="1" x14ac:dyDescent="0.3"/>
    <row r="121" spans="1:11" ht="15.75" customHeight="1" x14ac:dyDescent="0.3"/>
    <row r="122" spans="1:11" ht="15.75" customHeight="1" x14ac:dyDescent="0.3">
      <c r="A122" s="24" t="s">
        <v>1163</v>
      </c>
      <c r="B122" s="25"/>
      <c r="C122" s="25"/>
      <c r="D122" s="25"/>
      <c r="E122" s="25"/>
      <c r="F122" s="25"/>
      <c r="G122" s="25"/>
      <c r="H122" s="25"/>
      <c r="I122" s="25"/>
      <c r="J122" s="26"/>
      <c r="K122" s="27"/>
    </row>
    <row r="123" spans="1:11" ht="15.75" customHeight="1" x14ac:dyDescent="0.3">
      <c r="A123" s="2"/>
      <c r="B123" s="3"/>
      <c r="C123" s="28" t="s">
        <v>1</v>
      </c>
      <c r="D123" s="26"/>
      <c r="E123" s="28" t="s">
        <v>2</v>
      </c>
      <c r="F123" s="26"/>
      <c r="G123" s="28" t="s">
        <v>3</v>
      </c>
      <c r="H123" s="26"/>
      <c r="I123" s="28" t="s">
        <v>4</v>
      </c>
      <c r="J123" s="26"/>
      <c r="K123" s="27"/>
    </row>
    <row r="124" spans="1:11" ht="15.75" customHeight="1" x14ac:dyDescent="0.3">
      <c r="A124" s="4" t="s">
        <v>5</v>
      </c>
      <c r="B124" s="5" t="s">
        <v>6</v>
      </c>
      <c r="C124" s="6" t="s">
        <v>7</v>
      </c>
      <c r="D124" s="6" t="s">
        <v>8</v>
      </c>
      <c r="E124" s="6" t="s">
        <v>7</v>
      </c>
      <c r="F124" s="6" t="s">
        <v>8</v>
      </c>
      <c r="G124" s="6" t="s">
        <v>7</v>
      </c>
      <c r="H124" s="6" t="s">
        <v>8</v>
      </c>
      <c r="I124" s="6" t="s">
        <v>7</v>
      </c>
      <c r="J124" s="6" t="s">
        <v>8</v>
      </c>
      <c r="K124" s="29"/>
    </row>
    <row r="125" spans="1:11" ht="15.75" customHeight="1" x14ac:dyDescent="0.3">
      <c r="A125" s="7" t="s">
        <v>21</v>
      </c>
      <c r="B125" s="8" t="s">
        <v>39</v>
      </c>
      <c r="C125" s="9">
        <v>9</v>
      </c>
      <c r="D125" s="9">
        <v>9</v>
      </c>
      <c r="E125" s="9">
        <v>8</v>
      </c>
      <c r="F125" s="9">
        <v>4</v>
      </c>
      <c r="G125" s="9">
        <v>2</v>
      </c>
      <c r="H125" s="9">
        <v>2</v>
      </c>
      <c r="I125" s="9">
        <v>11</v>
      </c>
      <c r="J125" s="9">
        <v>11</v>
      </c>
      <c r="K125" s="29"/>
    </row>
    <row r="126" spans="1:11" ht="15.75" customHeight="1" x14ac:dyDescent="0.3">
      <c r="A126" s="7" t="s">
        <v>22</v>
      </c>
      <c r="B126" s="8" t="s">
        <v>39</v>
      </c>
      <c r="C126" s="9">
        <v>5</v>
      </c>
      <c r="D126" s="9">
        <v>15</v>
      </c>
      <c r="E126" s="9">
        <v>3</v>
      </c>
      <c r="F126" s="9">
        <v>9</v>
      </c>
      <c r="G126" s="9">
        <v>0</v>
      </c>
      <c r="H126" s="9">
        <v>2</v>
      </c>
      <c r="I126" s="9">
        <v>5</v>
      </c>
      <c r="J126" s="9">
        <v>17</v>
      </c>
      <c r="K126" s="29"/>
    </row>
    <row r="127" spans="1:11" ht="15.75" customHeight="1" x14ac:dyDescent="0.3">
      <c r="A127" s="7" t="s">
        <v>23</v>
      </c>
      <c r="B127" s="8" t="s">
        <v>39</v>
      </c>
      <c r="C127" s="9">
        <v>2</v>
      </c>
      <c r="D127" s="9">
        <v>16</v>
      </c>
      <c r="E127" s="9">
        <v>0</v>
      </c>
      <c r="F127" s="9">
        <v>12</v>
      </c>
      <c r="G127" s="9">
        <v>0</v>
      </c>
      <c r="H127" s="9">
        <v>2</v>
      </c>
      <c r="I127" s="9">
        <v>2</v>
      </c>
      <c r="J127" s="9">
        <v>18</v>
      </c>
      <c r="K127" s="29"/>
    </row>
    <row r="128" spans="1:11" ht="15.75" customHeight="1" x14ac:dyDescent="0.3">
      <c r="A128" s="7" t="s">
        <v>42</v>
      </c>
      <c r="B128" s="8" t="s">
        <v>39</v>
      </c>
      <c r="C128" s="9">
        <v>13</v>
      </c>
      <c r="D128" s="9">
        <v>5</v>
      </c>
      <c r="E128" s="9">
        <v>8</v>
      </c>
      <c r="F128" s="9">
        <v>3</v>
      </c>
      <c r="G128" s="9">
        <v>0</v>
      </c>
      <c r="H128" s="9">
        <v>2</v>
      </c>
      <c r="I128" s="9">
        <v>13</v>
      </c>
      <c r="J128" s="9">
        <v>7</v>
      </c>
      <c r="K128" s="29"/>
    </row>
    <row r="129" spans="1:11" ht="15.75" customHeight="1" x14ac:dyDescent="0.3">
      <c r="A129" s="7" t="s">
        <v>24</v>
      </c>
      <c r="B129" s="8" t="s">
        <v>39</v>
      </c>
      <c r="C129" s="9">
        <v>17</v>
      </c>
      <c r="D129" s="9">
        <v>0</v>
      </c>
      <c r="E129" s="9">
        <v>13</v>
      </c>
      <c r="F129" s="9">
        <v>0</v>
      </c>
      <c r="G129" s="9">
        <v>4</v>
      </c>
      <c r="H129" s="9">
        <v>1</v>
      </c>
      <c r="I129" s="9">
        <v>21</v>
      </c>
      <c r="J129" s="9">
        <v>1</v>
      </c>
      <c r="K129" s="46" t="s">
        <v>1168</v>
      </c>
    </row>
    <row r="130" spans="1:11" ht="15.75" customHeight="1" x14ac:dyDescent="0.3">
      <c r="A130" s="7" t="s">
        <v>46</v>
      </c>
      <c r="B130" s="8" t="s">
        <v>39</v>
      </c>
      <c r="C130" s="9">
        <v>8</v>
      </c>
      <c r="D130" s="9">
        <v>10</v>
      </c>
      <c r="E130" s="9">
        <v>8</v>
      </c>
      <c r="F130" s="9">
        <v>5</v>
      </c>
      <c r="G130" s="9">
        <v>1</v>
      </c>
      <c r="H130" s="9">
        <v>2</v>
      </c>
      <c r="I130" s="9">
        <v>9</v>
      </c>
      <c r="J130" s="9">
        <v>12</v>
      </c>
      <c r="K130" s="46" t="s">
        <v>1168</v>
      </c>
    </row>
    <row r="131" spans="1:11" ht="15.75" customHeight="1" x14ac:dyDescent="0.3">
      <c r="A131" s="10" t="s">
        <v>12</v>
      </c>
      <c r="B131" s="11"/>
      <c r="C131" s="9">
        <f>SUM(C125:C130)</f>
        <v>54</v>
      </c>
      <c r="D131" s="9">
        <f t="shared" ref="D131:J131" si="10">SUM(D125:D130)</f>
        <v>55</v>
      </c>
      <c r="E131" s="9">
        <f t="shared" si="10"/>
        <v>40</v>
      </c>
      <c r="F131" s="9">
        <f t="shared" si="10"/>
        <v>33</v>
      </c>
      <c r="G131" s="9">
        <f t="shared" si="10"/>
        <v>7</v>
      </c>
      <c r="H131" s="9">
        <f t="shared" si="10"/>
        <v>11</v>
      </c>
      <c r="I131" s="9">
        <f t="shared" si="10"/>
        <v>61</v>
      </c>
      <c r="J131" s="9">
        <f t="shared" si="10"/>
        <v>66</v>
      </c>
      <c r="K131" s="29"/>
    </row>
    <row r="132" spans="1:11" ht="15.75" customHeight="1" x14ac:dyDescent="0.3"/>
    <row r="133" spans="1:11" ht="15.75" customHeight="1" x14ac:dyDescent="0.3"/>
    <row r="134" spans="1:11" ht="15.75" customHeight="1" x14ac:dyDescent="0.3">
      <c r="A134" s="24" t="s">
        <v>40</v>
      </c>
      <c r="B134" s="25"/>
      <c r="C134" s="25"/>
      <c r="D134" s="25"/>
      <c r="E134" s="25"/>
      <c r="F134" s="25"/>
      <c r="G134" s="25"/>
      <c r="H134" s="25"/>
      <c r="I134" s="25"/>
      <c r="J134" s="26"/>
      <c r="K134" s="27"/>
    </row>
    <row r="135" spans="1:11" ht="15.75" customHeight="1" x14ac:dyDescent="0.3">
      <c r="A135" s="2"/>
      <c r="B135" s="3"/>
      <c r="C135" s="28" t="s">
        <v>1</v>
      </c>
      <c r="D135" s="26"/>
      <c r="E135" s="28" t="s">
        <v>2</v>
      </c>
      <c r="F135" s="26"/>
      <c r="G135" s="28" t="s">
        <v>3</v>
      </c>
      <c r="H135" s="26"/>
      <c r="I135" s="28" t="s">
        <v>4</v>
      </c>
      <c r="J135" s="26"/>
      <c r="K135" s="27"/>
    </row>
    <row r="136" spans="1:11" ht="15.75" customHeight="1" x14ac:dyDescent="0.3">
      <c r="A136" s="4" t="s">
        <v>5</v>
      </c>
      <c r="B136" s="5" t="s">
        <v>6</v>
      </c>
      <c r="C136" s="6" t="s">
        <v>7</v>
      </c>
      <c r="D136" s="6" t="s">
        <v>8</v>
      </c>
      <c r="E136" s="6" t="s">
        <v>7</v>
      </c>
      <c r="F136" s="6" t="s">
        <v>8</v>
      </c>
      <c r="G136" s="6" t="s">
        <v>7</v>
      </c>
      <c r="H136" s="6" t="s">
        <v>8</v>
      </c>
      <c r="I136" s="6" t="s">
        <v>7</v>
      </c>
      <c r="J136" s="6" t="s">
        <v>8</v>
      </c>
      <c r="K136" s="29"/>
    </row>
    <row r="137" spans="1:11" ht="15.75" customHeight="1" x14ac:dyDescent="0.3">
      <c r="A137" s="7" t="s">
        <v>23</v>
      </c>
      <c r="B137" s="8" t="s">
        <v>41</v>
      </c>
      <c r="C137" s="9">
        <v>0</v>
      </c>
      <c r="D137" s="9">
        <v>10</v>
      </c>
      <c r="E137" s="9">
        <v>0</v>
      </c>
      <c r="F137" s="9">
        <v>10</v>
      </c>
      <c r="G137" s="9">
        <v>0</v>
      </c>
      <c r="H137" s="9">
        <v>2</v>
      </c>
      <c r="I137" s="9">
        <v>0</v>
      </c>
      <c r="J137" s="9">
        <v>12</v>
      </c>
      <c r="K137" s="29"/>
    </row>
    <row r="138" spans="1:11" ht="15.75" customHeight="1" x14ac:dyDescent="0.3">
      <c r="A138" s="7" t="s">
        <v>42</v>
      </c>
      <c r="B138" s="8" t="s">
        <v>41</v>
      </c>
      <c r="C138" s="9">
        <v>0</v>
      </c>
      <c r="D138" s="9">
        <v>13</v>
      </c>
      <c r="E138" s="9">
        <v>0</v>
      </c>
      <c r="F138" s="9">
        <v>10</v>
      </c>
      <c r="G138" s="9">
        <v>0</v>
      </c>
      <c r="H138" s="9">
        <v>2</v>
      </c>
      <c r="I138" s="9">
        <v>0</v>
      </c>
      <c r="J138" s="9">
        <v>15</v>
      </c>
      <c r="K138" s="29"/>
    </row>
    <row r="139" spans="1:11" ht="15.75" customHeight="1" x14ac:dyDescent="0.3">
      <c r="A139" s="10" t="s">
        <v>12</v>
      </c>
      <c r="B139" s="11"/>
      <c r="C139" s="9">
        <f>SUM(C137:C138)</f>
        <v>0</v>
      </c>
      <c r="D139" s="9">
        <f t="shared" ref="D139:J139" si="11">SUM(D137:D138)</f>
        <v>23</v>
      </c>
      <c r="E139" s="9">
        <f t="shared" si="11"/>
        <v>0</v>
      </c>
      <c r="F139" s="9">
        <f t="shared" si="11"/>
        <v>20</v>
      </c>
      <c r="G139" s="9">
        <f t="shared" si="11"/>
        <v>0</v>
      </c>
      <c r="H139" s="9">
        <f t="shared" si="11"/>
        <v>4</v>
      </c>
      <c r="I139" s="9">
        <f t="shared" si="11"/>
        <v>0</v>
      </c>
      <c r="J139" s="9">
        <f t="shared" si="11"/>
        <v>27</v>
      </c>
      <c r="K139" s="29"/>
    </row>
    <row r="140" spans="1:11" ht="15.75" customHeight="1" x14ac:dyDescent="0.3"/>
    <row r="141" spans="1:11" ht="15.75" customHeight="1" x14ac:dyDescent="0.3"/>
    <row r="142" spans="1:11" ht="15.75" customHeight="1" x14ac:dyDescent="0.3">
      <c r="A142" s="24" t="s">
        <v>1257</v>
      </c>
      <c r="B142" s="25"/>
      <c r="C142" s="25"/>
      <c r="D142" s="25"/>
      <c r="E142" s="25"/>
      <c r="F142" s="25"/>
      <c r="G142" s="25"/>
      <c r="H142" s="25"/>
      <c r="I142" s="25"/>
      <c r="J142" s="26"/>
      <c r="K142" s="27"/>
    </row>
    <row r="143" spans="1:11" ht="15.75" customHeight="1" x14ac:dyDescent="0.3">
      <c r="A143" s="2"/>
      <c r="B143" s="3"/>
      <c r="C143" s="28" t="s">
        <v>1</v>
      </c>
      <c r="D143" s="26"/>
      <c r="E143" s="28" t="s">
        <v>2</v>
      </c>
      <c r="F143" s="26"/>
      <c r="G143" s="28" t="s">
        <v>3</v>
      </c>
      <c r="H143" s="26"/>
      <c r="I143" s="28" t="s">
        <v>4</v>
      </c>
      <c r="J143" s="26"/>
      <c r="K143" s="27"/>
    </row>
    <row r="144" spans="1:11" ht="15.75" customHeight="1" x14ac:dyDescent="0.3">
      <c r="A144" s="4" t="s">
        <v>5</v>
      </c>
      <c r="B144" s="5" t="s">
        <v>6</v>
      </c>
      <c r="C144" s="6" t="s">
        <v>7</v>
      </c>
      <c r="D144" s="6" t="s">
        <v>8</v>
      </c>
      <c r="E144" s="6" t="s">
        <v>7</v>
      </c>
      <c r="F144" s="6" t="s">
        <v>8</v>
      </c>
      <c r="G144" s="6" t="s">
        <v>7</v>
      </c>
      <c r="H144" s="6" t="s">
        <v>8</v>
      </c>
      <c r="I144" s="6" t="s">
        <v>7</v>
      </c>
      <c r="J144" s="6" t="s">
        <v>8</v>
      </c>
      <c r="K144" s="29"/>
    </row>
    <row r="145" spans="1:11" ht="15.75" customHeight="1" x14ac:dyDescent="0.3">
      <c r="A145" s="7" t="s">
        <v>112</v>
      </c>
      <c r="B145" s="8" t="s">
        <v>410</v>
      </c>
      <c r="C145" s="9">
        <v>2</v>
      </c>
      <c r="D145" s="9">
        <v>16</v>
      </c>
      <c r="E145" s="9">
        <v>0</v>
      </c>
      <c r="F145" s="9">
        <v>14</v>
      </c>
      <c r="G145" s="9">
        <v>1</v>
      </c>
      <c r="H145" s="9">
        <v>1</v>
      </c>
      <c r="I145" s="9">
        <v>3</v>
      </c>
      <c r="J145" s="9">
        <v>17</v>
      </c>
      <c r="K145" s="29"/>
    </row>
    <row r="146" spans="1:11" ht="15.75" customHeight="1" x14ac:dyDescent="0.3">
      <c r="A146" s="7" t="s">
        <v>113</v>
      </c>
      <c r="B146" s="8" t="s">
        <v>410</v>
      </c>
      <c r="C146" s="9">
        <v>12</v>
      </c>
      <c r="D146" s="9">
        <v>7</v>
      </c>
      <c r="E146" s="9">
        <v>9</v>
      </c>
      <c r="F146" s="9">
        <v>5</v>
      </c>
      <c r="G146" s="9">
        <v>0</v>
      </c>
      <c r="H146" s="9">
        <v>1</v>
      </c>
      <c r="I146" s="9">
        <v>12</v>
      </c>
      <c r="J146" s="9">
        <v>8</v>
      </c>
      <c r="K146" s="29"/>
    </row>
    <row r="147" spans="1:11" ht="15.75" customHeight="1" x14ac:dyDescent="0.3">
      <c r="A147" s="10" t="s">
        <v>12</v>
      </c>
      <c r="B147" s="11"/>
      <c r="C147" s="9">
        <f>SUM(C145:C146)</f>
        <v>14</v>
      </c>
      <c r="D147" s="9">
        <f t="shared" ref="D147:J147" si="12">SUM(D145:D146)</f>
        <v>23</v>
      </c>
      <c r="E147" s="9">
        <f t="shared" si="12"/>
        <v>9</v>
      </c>
      <c r="F147" s="9">
        <f t="shared" si="12"/>
        <v>19</v>
      </c>
      <c r="G147" s="9">
        <f t="shared" si="12"/>
        <v>1</v>
      </c>
      <c r="H147" s="9">
        <f t="shared" si="12"/>
        <v>2</v>
      </c>
      <c r="I147" s="9">
        <f t="shared" si="12"/>
        <v>15</v>
      </c>
      <c r="J147" s="9">
        <f t="shared" si="12"/>
        <v>25</v>
      </c>
      <c r="K147" s="29"/>
    </row>
    <row r="148" spans="1:11" ht="15.75" customHeight="1" x14ac:dyDescent="0.3"/>
    <row r="149" spans="1:11" ht="15.75" customHeight="1" x14ac:dyDescent="0.3"/>
    <row r="150" spans="1:11" ht="15.75" customHeight="1" x14ac:dyDescent="0.3">
      <c r="A150" s="24" t="s">
        <v>2021</v>
      </c>
      <c r="B150" s="25"/>
      <c r="C150" s="25"/>
      <c r="D150" s="25"/>
      <c r="E150" s="25"/>
      <c r="F150" s="25"/>
      <c r="G150" s="25"/>
      <c r="H150" s="25"/>
      <c r="I150" s="25"/>
      <c r="J150" s="26"/>
      <c r="K150" s="27"/>
    </row>
    <row r="151" spans="1:11" ht="15.75" customHeight="1" x14ac:dyDescent="0.3">
      <c r="A151" s="2"/>
      <c r="B151" s="3"/>
      <c r="C151" s="28" t="s">
        <v>1</v>
      </c>
      <c r="D151" s="26"/>
      <c r="E151" s="28" t="s">
        <v>2</v>
      </c>
      <c r="F151" s="26"/>
      <c r="G151" s="28" t="s">
        <v>3</v>
      </c>
      <c r="H151" s="26"/>
      <c r="I151" s="28" t="s">
        <v>4</v>
      </c>
      <c r="J151" s="26"/>
      <c r="K151" s="27"/>
    </row>
    <row r="152" spans="1:11" ht="15.75" customHeight="1" x14ac:dyDescent="0.3">
      <c r="A152" s="4" t="s">
        <v>5</v>
      </c>
      <c r="B152" s="5" t="s">
        <v>6</v>
      </c>
      <c r="C152" s="6" t="s">
        <v>7</v>
      </c>
      <c r="D152" s="6" t="s">
        <v>8</v>
      </c>
      <c r="E152" s="6" t="s">
        <v>7</v>
      </c>
      <c r="F152" s="6" t="s">
        <v>8</v>
      </c>
      <c r="G152" s="6" t="s">
        <v>7</v>
      </c>
      <c r="H152" s="6" t="s">
        <v>8</v>
      </c>
      <c r="I152" s="6" t="s">
        <v>7</v>
      </c>
      <c r="J152" s="6" t="s">
        <v>8</v>
      </c>
      <c r="K152" s="29"/>
    </row>
    <row r="153" spans="1:11" ht="15.75" customHeight="1" x14ac:dyDescent="0.3">
      <c r="A153" s="7" t="s">
        <v>42</v>
      </c>
      <c r="B153" s="8" t="s">
        <v>555</v>
      </c>
      <c r="C153" s="9">
        <v>3</v>
      </c>
      <c r="D153" s="9">
        <v>13</v>
      </c>
      <c r="E153" s="9">
        <v>0</v>
      </c>
      <c r="F153" s="9">
        <v>0</v>
      </c>
      <c r="G153" s="9">
        <v>2</v>
      </c>
      <c r="H153" s="9">
        <v>1</v>
      </c>
      <c r="I153" s="9">
        <v>5</v>
      </c>
      <c r="J153" s="9">
        <v>14</v>
      </c>
      <c r="K153" s="29"/>
    </row>
    <row r="154" spans="1:11" ht="15.75" customHeight="1" x14ac:dyDescent="0.3">
      <c r="A154" s="7" t="s">
        <v>24</v>
      </c>
      <c r="B154" s="8" t="s">
        <v>555</v>
      </c>
      <c r="C154" s="9">
        <v>5</v>
      </c>
      <c r="D154" s="9">
        <v>9</v>
      </c>
      <c r="E154" s="9">
        <v>0</v>
      </c>
      <c r="F154" s="9">
        <v>0</v>
      </c>
      <c r="G154" s="9">
        <v>0</v>
      </c>
      <c r="H154" s="9">
        <v>1</v>
      </c>
      <c r="I154" s="9">
        <v>5</v>
      </c>
      <c r="J154" s="9">
        <v>10</v>
      </c>
      <c r="K154" s="29"/>
    </row>
    <row r="155" spans="1:11" ht="15.75" customHeight="1" x14ac:dyDescent="0.3">
      <c r="A155" s="7" t="s">
        <v>46</v>
      </c>
      <c r="B155" s="8" t="s">
        <v>555</v>
      </c>
      <c r="C155" s="9">
        <v>3</v>
      </c>
      <c r="D155" s="9">
        <v>12</v>
      </c>
      <c r="E155" s="9">
        <v>0</v>
      </c>
      <c r="F155" s="9">
        <v>0</v>
      </c>
      <c r="G155" s="9">
        <v>0</v>
      </c>
      <c r="H155" s="9">
        <v>1</v>
      </c>
      <c r="I155" s="9">
        <v>3</v>
      </c>
      <c r="J155" s="9">
        <v>13</v>
      </c>
      <c r="K155" s="29"/>
    </row>
    <row r="156" spans="1:11" ht="15.75" customHeight="1" x14ac:dyDescent="0.3">
      <c r="A156" s="7" t="s">
        <v>55</v>
      </c>
      <c r="B156" s="8" t="s">
        <v>880</v>
      </c>
      <c r="C156" s="9"/>
      <c r="D156" s="9"/>
      <c r="E156" s="9"/>
      <c r="F156" s="9"/>
      <c r="G156" s="9"/>
      <c r="H156" s="9"/>
      <c r="I156" s="9"/>
      <c r="J156" s="9"/>
      <c r="K156" s="29"/>
    </row>
    <row r="157" spans="1:11" ht="15.75" customHeight="1" x14ac:dyDescent="0.3">
      <c r="A157" s="7" t="s">
        <v>56</v>
      </c>
      <c r="B157" s="8" t="s">
        <v>1045</v>
      </c>
      <c r="C157" s="9">
        <v>9</v>
      </c>
      <c r="D157" s="9">
        <v>11</v>
      </c>
      <c r="E157" s="9">
        <v>5</v>
      </c>
      <c r="F157" s="9">
        <v>5</v>
      </c>
      <c r="G157" s="9">
        <v>0</v>
      </c>
      <c r="H157" s="9">
        <v>1</v>
      </c>
      <c r="I157" s="9">
        <v>9</v>
      </c>
      <c r="J157" s="9">
        <v>12</v>
      </c>
      <c r="K157" s="29"/>
    </row>
    <row r="158" spans="1:11" ht="15.75" customHeight="1" x14ac:dyDescent="0.3">
      <c r="A158" s="7" t="s">
        <v>57</v>
      </c>
      <c r="B158" s="8" t="s">
        <v>1045</v>
      </c>
      <c r="C158" s="9">
        <v>10</v>
      </c>
      <c r="D158" s="9">
        <v>8</v>
      </c>
      <c r="E158" s="9">
        <v>6</v>
      </c>
      <c r="F158" s="9">
        <v>4</v>
      </c>
      <c r="G158" s="9">
        <v>1</v>
      </c>
      <c r="H158" s="9">
        <v>1</v>
      </c>
      <c r="I158" s="9">
        <v>11</v>
      </c>
      <c r="J158" s="9">
        <v>9</v>
      </c>
      <c r="K158" s="29"/>
    </row>
    <row r="159" spans="1:11" ht="15.75" customHeight="1" x14ac:dyDescent="0.3">
      <c r="A159" s="7" t="s">
        <v>63</v>
      </c>
      <c r="B159" s="8" t="s">
        <v>410</v>
      </c>
      <c r="C159" s="9">
        <v>14</v>
      </c>
      <c r="D159" s="9">
        <v>4</v>
      </c>
      <c r="E159" s="9">
        <v>8</v>
      </c>
      <c r="F159" s="9">
        <v>2</v>
      </c>
      <c r="G159" s="9">
        <v>2</v>
      </c>
      <c r="H159" s="9">
        <v>1</v>
      </c>
      <c r="I159" s="9">
        <v>16</v>
      </c>
      <c r="J159" s="9">
        <v>5</v>
      </c>
      <c r="K159" s="29"/>
    </row>
    <row r="160" spans="1:11" ht="15.75" customHeight="1" x14ac:dyDescent="0.3">
      <c r="A160" s="7" t="s">
        <v>64</v>
      </c>
      <c r="B160" s="8" t="s">
        <v>410</v>
      </c>
      <c r="C160" s="9">
        <v>15</v>
      </c>
      <c r="D160" s="9">
        <v>4</v>
      </c>
      <c r="E160" s="9">
        <v>9</v>
      </c>
      <c r="F160" s="9">
        <v>1</v>
      </c>
      <c r="G160" s="9">
        <v>2</v>
      </c>
      <c r="H160" s="9">
        <v>1</v>
      </c>
      <c r="I160" s="9">
        <v>17</v>
      </c>
      <c r="J160" s="9">
        <v>5</v>
      </c>
      <c r="K160" s="29"/>
    </row>
    <row r="161" spans="1:11" ht="15.75" customHeight="1" x14ac:dyDescent="0.3">
      <c r="A161" s="7" t="s">
        <v>66</v>
      </c>
      <c r="B161" s="8" t="s">
        <v>410</v>
      </c>
      <c r="C161" s="9">
        <v>10</v>
      </c>
      <c r="D161" s="9">
        <v>8</v>
      </c>
      <c r="E161" s="9">
        <v>6</v>
      </c>
      <c r="F161" s="9">
        <v>4</v>
      </c>
      <c r="G161" s="9">
        <v>1</v>
      </c>
      <c r="H161" s="9">
        <v>1</v>
      </c>
      <c r="I161" s="9">
        <v>11</v>
      </c>
      <c r="J161" s="9">
        <v>9</v>
      </c>
      <c r="K161" s="29"/>
    </row>
    <row r="162" spans="1:11" ht="15.75" customHeight="1" x14ac:dyDescent="0.3">
      <c r="A162" s="7" t="s">
        <v>67</v>
      </c>
      <c r="B162" s="8" t="s">
        <v>410</v>
      </c>
      <c r="C162" s="9">
        <v>9</v>
      </c>
      <c r="D162" s="9">
        <v>9</v>
      </c>
      <c r="E162" s="9">
        <v>7</v>
      </c>
      <c r="F162" s="9">
        <v>4</v>
      </c>
      <c r="G162" s="9">
        <v>1</v>
      </c>
      <c r="H162" s="9">
        <v>1</v>
      </c>
      <c r="I162" s="9">
        <v>10</v>
      </c>
      <c r="J162" s="9">
        <v>10</v>
      </c>
      <c r="K162" s="29"/>
    </row>
    <row r="163" spans="1:11" ht="15.75" customHeight="1" x14ac:dyDescent="0.3">
      <c r="A163" s="7" t="s">
        <v>68</v>
      </c>
      <c r="B163" s="8" t="s">
        <v>410</v>
      </c>
      <c r="C163" s="9">
        <v>3</v>
      </c>
      <c r="D163" s="9">
        <v>15</v>
      </c>
      <c r="E163" s="9">
        <v>2</v>
      </c>
      <c r="F163" s="9">
        <v>8</v>
      </c>
      <c r="G163" s="9">
        <v>0</v>
      </c>
      <c r="H163" s="9">
        <v>1</v>
      </c>
      <c r="I163" s="9">
        <v>3</v>
      </c>
      <c r="J163" s="9">
        <v>16</v>
      </c>
      <c r="K163" s="29"/>
    </row>
    <row r="164" spans="1:11" ht="15.75" customHeight="1" x14ac:dyDescent="0.3">
      <c r="A164" s="7" t="s">
        <v>69</v>
      </c>
      <c r="B164" s="8" t="s">
        <v>410</v>
      </c>
      <c r="C164" s="9">
        <v>1</v>
      </c>
      <c r="D164" s="9">
        <v>15</v>
      </c>
      <c r="E164" s="9">
        <v>1</v>
      </c>
      <c r="F164" s="9">
        <v>9</v>
      </c>
      <c r="G164" s="9">
        <v>0</v>
      </c>
      <c r="H164" s="9">
        <v>1</v>
      </c>
      <c r="I164" s="9">
        <v>1</v>
      </c>
      <c r="J164" s="9">
        <v>16</v>
      </c>
      <c r="K164" s="29"/>
    </row>
    <row r="165" spans="1:11" ht="15.75" customHeight="1" x14ac:dyDescent="0.3">
      <c r="A165" s="10" t="s">
        <v>12</v>
      </c>
      <c r="B165" s="11"/>
      <c r="C165" s="9">
        <f>SUM(C153:C164)</f>
        <v>82</v>
      </c>
      <c r="D165" s="9">
        <f t="shared" ref="D165:J165" si="13">SUM(D153:D164)</f>
        <v>108</v>
      </c>
      <c r="E165" s="9">
        <f t="shared" si="13"/>
        <v>44</v>
      </c>
      <c r="F165" s="9">
        <f t="shared" si="13"/>
        <v>37</v>
      </c>
      <c r="G165" s="9">
        <f t="shared" si="13"/>
        <v>9</v>
      </c>
      <c r="H165" s="9">
        <f t="shared" si="13"/>
        <v>11</v>
      </c>
      <c r="I165" s="9">
        <f t="shared" si="13"/>
        <v>91</v>
      </c>
      <c r="J165" s="9">
        <f t="shared" si="13"/>
        <v>119</v>
      </c>
      <c r="K165" s="29"/>
    </row>
    <row r="166" spans="1:11" ht="15.75" customHeight="1" x14ac:dyDescent="0.3">
      <c r="A166" s="1" t="s">
        <v>2022</v>
      </c>
    </row>
    <row r="167" spans="1:11" ht="15.75" customHeight="1" x14ac:dyDescent="0.3"/>
    <row r="168" spans="1:11" ht="15.75" customHeight="1" x14ac:dyDescent="0.3">
      <c r="A168" s="24" t="s">
        <v>43</v>
      </c>
      <c r="B168" s="25"/>
      <c r="C168" s="25"/>
      <c r="D168" s="25"/>
      <c r="E168" s="25"/>
      <c r="F168" s="25"/>
      <c r="G168" s="25"/>
      <c r="H168" s="25"/>
      <c r="I168" s="25"/>
      <c r="J168" s="26"/>
      <c r="K168" s="27"/>
    </row>
    <row r="169" spans="1:11" ht="15.75" customHeight="1" x14ac:dyDescent="0.3">
      <c r="A169" s="2"/>
      <c r="B169" s="3"/>
      <c r="C169" s="28" t="s">
        <v>1</v>
      </c>
      <c r="D169" s="26"/>
      <c r="E169" s="28" t="s">
        <v>2</v>
      </c>
      <c r="F169" s="26"/>
      <c r="G169" s="28" t="s">
        <v>3</v>
      </c>
      <c r="H169" s="26"/>
      <c r="I169" s="28" t="s">
        <v>4</v>
      </c>
      <c r="J169" s="26"/>
      <c r="K169" s="27"/>
    </row>
    <row r="170" spans="1:11" ht="15.75" customHeight="1" x14ac:dyDescent="0.3">
      <c r="A170" s="4" t="s">
        <v>5</v>
      </c>
      <c r="B170" s="5" t="s">
        <v>6</v>
      </c>
      <c r="C170" s="6" t="s">
        <v>7</v>
      </c>
      <c r="D170" s="6" t="s">
        <v>8</v>
      </c>
      <c r="E170" s="6" t="s">
        <v>7</v>
      </c>
      <c r="F170" s="6" t="s">
        <v>8</v>
      </c>
      <c r="G170" s="6" t="s">
        <v>7</v>
      </c>
      <c r="H170" s="6" t="s">
        <v>8</v>
      </c>
      <c r="I170" s="6" t="s">
        <v>7</v>
      </c>
      <c r="J170" s="6" t="s">
        <v>8</v>
      </c>
      <c r="K170" s="29"/>
    </row>
    <row r="171" spans="1:11" ht="15.75" customHeight="1" x14ac:dyDescent="0.3">
      <c r="A171" s="7" t="s">
        <v>19</v>
      </c>
      <c r="B171" s="8" t="s">
        <v>44</v>
      </c>
      <c r="C171" s="9">
        <v>9</v>
      </c>
      <c r="D171" s="9">
        <v>2</v>
      </c>
      <c r="E171" s="9">
        <v>8</v>
      </c>
      <c r="F171" s="9">
        <v>2</v>
      </c>
      <c r="G171" s="9">
        <v>1</v>
      </c>
      <c r="H171" s="9">
        <v>2</v>
      </c>
      <c r="I171" s="9">
        <v>10</v>
      </c>
      <c r="J171" s="9">
        <v>4</v>
      </c>
      <c r="K171" s="29"/>
    </row>
    <row r="172" spans="1:11" ht="15.75" customHeight="1" x14ac:dyDescent="0.3">
      <c r="A172" s="7" t="s">
        <v>20</v>
      </c>
      <c r="B172" s="8" t="s">
        <v>44</v>
      </c>
      <c r="C172" s="9">
        <v>7</v>
      </c>
      <c r="D172" s="9">
        <v>5</v>
      </c>
      <c r="E172" s="9">
        <v>6</v>
      </c>
      <c r="F172" s="9">
        <v>4</v>
      </c>
      <c r="G172" s="9">
        <v>1</v>
      </c>
      <c r="H172" s="9">
        <v>2</v>
      </c>
      <c r="I172" s="9">
        <v>8</v>
      </c>
      <c r="J172" s="9">
        <v>7</v>
      </c>
      <c r="K172" s="29"/>
    </row>
    <row r="173" spans="1:11" ht="15.75" customHeight="1" x14ac:dyDescent="0.3">
      <c r="A173" s="7" t="s">
        <v>21</v>
      </c>
      <c r="B173" s="8" t="s">
        <v>44</v>
      </c>
      <c r="C173" s="9">
        <v>9</v>
      </c>
      <c r="D173" s="9">
        <v>8</v>
      </c>
      <c r="E173" s="9">
        <v>5</v>
      </c>
      <c r="F173" s="9">
        <v>5</v>
      </c>
      <c r="G173" s="9">
        <v>0</v>
      </c>
      <c r="H173" s="9">
        <v>2</v>
      </c>
      <c r="I173" s="9">
        <v>9</v>
      </c>
      <c r="J173" s="9">
        <v>10</v>
      </c>
      <c r="K173" s="29"/>
    </row>
    <row r="174" spans="1:11" ht="15.75" customHeight="1" x14ac:dyDescent="0.3">
      <c r="A174" s="7" t="s">
        <v>22</v>
      </c>
      <c r="B174" s="8" t="s">
        <v>44</v>
      </c>
      <c r="C174" s="9">
        <v>10</v>
      </c>
      <c r="D174" s="9">
        <v>5</v>
      </c>
      <c r="E174" s="9">
        <v>9</v>
      </c>
      <c r="F174" s="9">
        <v>1</v>
      </c>
      <c r="G174" s="9">
        <v>2</v>
      </c>
      <c r="H174" s="9">
        <v>2</v>
      </c>
      <c r="I174" s="9">
        <v>12</v>
      </c>
      <c r="J174" s="9">
        <v>7</v>
      </c>
      <c r="K174" s="29"/>
    </row>
    <row r="175" spans="1:11" ht="15.75" customHeight="1" x14ac:dyDescent="0.3">
      <c r="A175" s="10" t="s">
        <v>12</v>
      </c>
      <c r="B175" s="11"/>
      <c r="C175" s="9">
        <f>SUM(C171:C174)</f>
        <v>35</v>
      </c>
      <c r="D175" s="9">
        <f t="shared" ref="D175:J175" si="14">SUM(D171:D174)</f>
        <v>20</v>
      </c>
      <c r="E175" s="9">
        <f t="shared" si="14"/>
        <v>28</v>
      </c>
      <c r="F175" s="9">
        <f t="shared" si="14"/>
        <v>12</v>
      </c>
      <c r="G175" s="9">
        <f t="shared" si="14"/>
        <v>4</v>
      </c>
      <c r="H175" s="9">
        <f t="shared" si="14"/>
        <v>8</v>
      </c>
      <c r="I175" s="9">
        <f t="shared" si="14"/>
        <v>39</v>
      </c>
      <c r="J175" s="9">
        <f t="shared" si="14"/>
        <v>28</v>
      </c>
      <c r="K175" s="29"/>
    </row>
    <row r="176" spans="1:11" ht="15.75" customHeight="1" x14ac:dyDescent="0.3"/>
    <row r="177" spans="1:11" ht="15.75" customHeight="1" x14ac:dyDescent="0.3"/>
    <row r="178" spans="1:11" ht="15.75" customHeight="1" x14ac:dyDescent="0.3">
      <c r="A178" s="24" t="s">
        <v>791</v>
      </c>
      <c r="B178" s="25"/>
      <c r="C178" s="25"/>
      <c r="D178" s="25"/>
      <c r="E178" s="25"/>
      <c r="F178" s="25"/>
      <c r="G178" s="25"/>
      <c r="H178" s="25"/>
      <c r="I178" s="25"/>
      <c r="J178" s="26"/>
      <c r="K178" s="27"/>
    </row>
    <row r="179" spans="1:11" ht="15.75" customHeight="1" x14ac:dyDescent="0.3">
      <c r="A179" s="2"/>
      <c r="B179" s="3"/>
      <c r="C179" s="28" t="s">
        <v>1</v>
      </c>
      <c r="D179" s="26"/>
      <c r="E179" s="28" t="s">
        <v>2</v>
      </c>
      <c r="F179" s="26"/>
      <c r="G179" s="28" t="s">
        <v>3</v>
      </c>
      <c r="H179" s="26"/>
      <c r="I179" s="28" t="s">
        <v>4</v>
      </c>
      <c r="J179" s="26"/>
      <c r="K179" s="27"/>
    </row>
    <row r="180" spans="1:11" ht="15.75" customHeight="1" x14ac:dyDescent="0.3">
      <c r="A180" s="4" t="s">
        <v>5</v>
      </c>
      <c r="B180" s="5" t="s">
        <v>6</v>
      </c>
      <c r="C180" s="6" t="s">
        <v>7</v>
      </c>
      <c r="D180" s="6" t="s">
        <v>8</v>
      </c>
      <c r="E180" s="6" t="s">
        <v>7</v>
      </c>
      <c r="F180" s="6" t="s">
        <v>8</v>
      </c>
      <c r="G180" s="6" t="s">
        <v>7</v>
      </c>
      <c r="H180" s="6" t="s">
        <v>8</v>
      </c>
      <c r="I180" s="6" t="s">
        <v>7</v>
      </c>
      <c r="J180" s="6" t="s">
        <v>8</v>
      </c>
      <c r="K180" s="29"/>
    </row>
    <row r="181" spans="1:11" ht="15.75" customHeight="1" x14ac:dyDescent="0.3">
      <c r="A181" s="7" t="s">
        <v>66</v>
      </c>
      <c r="B181" s="8" t="s">
        <v>245</v>
      </c>
      <c r="C181" s="9">
        <v>12</v>
      </c>
      <c r="D181" s="9">
        <v>6</v>
      </c>
      <c r="E181" s="9">
        <v>2</v>
      </c>
      <c r="F181" s="9">
        <v>4</v>
      </c>
      <c r="G181" s="9">
        <v>0</v>
      </c>
      <c r="H181" s="9">
        <v>1</v>
      </c>
      <c r="I181" s="9">
        <v>12</v>
      </c>
      <c r="J181" s="9">
        <v>7</v>
      </c>
      <c r="K181" s="29"/>
    </row>
    <row r="182" spans="1:11" ht="15.75" customHeight="1" x14ac:dyDescent="0.3">
      <c r="A182" s="7" t="s">
        <v>67</v>
      </c>
      <c r="B182" s="8" t="s">
        <v>245</v>
      </c>
      <c r="C182" s="9">
        <v>5</v>
      </c>
      <c r="D182" s="9">
        <v>13</v>
      </c>
      <c r="E182" s="9">
        <v>3</v>
      </c>
      <c r="F182" s="9">
        <v>8</v>
      </c>
      <c r="G182" s="9">
        <v>0</v>
      </c>
      <c r="H182" s="9">
        <v>1</v>
      </c>
      <c r="I182" s="9">
        <v>5</v>
      </c>
      <c r="J182" s="9">
        <v>14</v>
      </c>
      <c r="K182" s="29"/>
    </row>
    <row r="183" spans="1:11" ht="15.75" customHeight="1" x14ac:dyDescent="0.3">
      <c r="A183" s="10" t="s">
        <v>12</v>
      </c>
      <c r="B183" s="11"/>
      <c r="C183" s="9">
        <f>SUM(C181:C182)</f>
        <v>17</v>
      </c>
      <c r="D183" s="9">
        <f t="shared" ref="D183:J183" si="15">SUM(D181:D182)</f>
        <v>19</v>
      </c>
      <c r="E183" s="9">
        <f t="shared" si="15"/>
        <v>5</v>
      </c>
      <c r="F183" s="9">
        <f t="shared" si="15"/>
        <v>12</v>
      </c>
      <c r="G183" s="9">
        <f t="shared" si="15"/>
        <v>0</v>
      </c>
      <c r="H183" s="9">
        <f t="shared" si="15"/>
        <v>2</v>
      </c>
      <c r="I183" s="9">
        <f t="shared" si="15"/>
        <v>17</v>
      </c>
      <c r="J183" s="9">
        <f t="shared" si="15"/>
        <v>21</v>
      </c>
      <c r="K183" s="29"/>
    </row>
    <row r="184" spans="1:11" ht="15.75" customHeight="1" x14ac:dyDescent="0.3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1" ht="15.75" customHeight="1" x14ac:dyDescent="0.3"/>
    <row r="186" spans="1:11" ht="15.75" customHeight="1" x14ac:dyDescent="0.3">
      <c r="A186" s="24" t="s">
        <v>45</v>
      </c>
      <c r="B186" s="25"/>
      <c r="C186" s="25"/>
      <c r="D186" s="25"/>
      <c r="E186" s="25"/>
      <c r="F186" s="25"/>
      <c r="G186" s="25"/>
      <c r="H186" s="25"/>
      <c r="I186" s="25"/>
      <c r="J186" s="26"/>
      <c r="K186" s="27"/>
    </row>
    <row r="187" spans="1:11" ht="15.75" customHeight="1" x14ac:dyDescent="0.3">
      <c r="A187" s="2"/>
      <c r="B187" s="3"/>
      <c r="C187" s="28" t="s">
        <v>1</v>
      </c>
      <c r="D187" s="26"/>
      <c r="E187" s="28" t="s">
        <v>2</v>
      </c>
      <c r="F187" s="26"/>
      <c r="G187" s="28" t="s">
        <v>3</v>
      </c>
      <c r="H187" s="26"/>
      <c r="I187" s="28" t="s">
        <v>4</v>
      </c>
      <c r="J187" s="26"/>
      <c r="K187" s="27"/>
    </row>
    <row r="188" spans="1:11" ht="15.75" customHeight="1" x14ac:dyDescent="0.3">
      <c r="A188" s="4" t="s">
        <v>5</v>
      </c>
      <c r="B188" s="5" t="s">
        <v>6</v>
      </c>
      <c r="C188" s="6" t="s">
        <v>7</v>
      </c>
      <c r="D188" s="6" t="s">
        <v>8</v>
      </c>
      <c r="E188" s="6" t="s">
        <v>7</v>
      </c>
      <c r="F188" s="6" t="s">
        <v>8</v>
      </c>
      <c r="G188" s="6" t="s">
        <v>7</v>
      </c>
      <c r="H188" s="6" t="s">
        <v>8</v>
      </c>
      <c r="I188" s="6" t="s">
        <v>7</v>
      </c>
      <c r="J188" s="6" t="s">
        <v>8</v>
      </c>
      <c r="K188" s="29"/>
    </row>
    <row r="189" spans="1:11" ht="15.75" customHeight="1" x14ac:dyDescent="0.3">
      <c r="A189" s="7" t="s">
        <v>46</v>
      </c>
      <c r="B189" s="8" t="s">
        <v>47</v>
      </c>
      <c r="C189" s="9">
        <v>7</v>
      </c>
      <c r="D189" s="9">
        <v>8</v>
      </c>
      <c r="E189" s="9">
        <v>4</v>
      </c>
      <c r="F189" s="9">
        <v>6</v>
      </c>
      <c r="G189" s="9">
        <v>0</v>
      </c>
      <c r="H189" s="9">
        <v>2</v>
      </c>
      <c r="I189" s="9">
        <v>7</v>
      </c>
      <c r="J189" s="9">
        <v>10</v>
      </c>
      <c r="K189" s="29"/>
    </row>
    <row r="190" spans="1:11" ht="15.75" customHeight="1" x14ac:dyDescent="0.3">
      <c r="A190" s="10" t="s">
        <v>12</v>
      </c>
      <c r="B190" s="11"/>
      <c r="C190" s="9">
        <f>SUM(C189)</f>
        <v>7</v>
      </c>
      <c r="D190" s="9">
        <f t="shared" ref="D190:J190" si="16">SUM(D189)</f>
        <v>8</v>
      </c>
      <c r="E190" s="9">
        <f t="shared" si="16"/>
        <v>4</v>
      </c>
      <c r="F190" s="9">
        <f t="shared" si="16"/>
        <v>6</v>
      </c>
      <c r="G190" s="9">
        <f t="shared" si="16"/>
        <v>0</v>
      </c>
      <c r="H190" s="9">
        <f t="shared" si="16"/>
        <v>2</v>
      </c>
      <c r="I190" s="9">
        <f t="shared" si="16"/>
        <v>7</v>
      </c>
      <c r="J190" s="9">
        <f t="shared" si="16"/>
        <v>10</v>
      </c>
      <c r="K190" s="29"/>
    </row>
    <row r="191" spans="1:11" ht="15.75" customHeight="1" x14ac:dyDescent="0.3">
      <c r="A191" s="30" t="s">
        <v>48</v>
      </c>
      <c r="B191" s="30"/>
    </row>
    <row r="192" spans="1:11" ht="15.75" customHeight="1" x14ac:dyDescent="0.3"/>
    <row r="193" spans="1:11" ht="15.75" customHeight="1" x14ac:dyDescent="0.3">
      <c r="A193" s="24" t="s">
        <v>2049</v>
      </c>
      <c r="B193" s="25"/>
      <c r="C193" s="25"/>
      <c r="D193" s="25"/>
      <c r="E193" s="25"/>
      <c r="F193" s="25"/>
      <c r="G193" s="25"/>
      <c r="H193" s="25"/>
      <c r="I193" s="25"/>
      <c r="J193" s="26"/>
      <c r="K193" s="27"/>
    </row>
    <row r="194" spans="1:11" ht="15.75" customHeight="1" x14ac:dyDescent="0.3">
      <c r="A194" s="2"/>
      <c r="B194" s="3"/>
      <c r="C194" s="28" t="s">
        <v>1</v>
      </c>
      <c r="D194" s="26"/>
      <c r="E194" s="28" t="s">
        <v>2</v>
      </c>
      <c r="F194" s="26"/>
      <c r="G194" s="28" t="s">
        <v>3</v>
      </c>
      <c r="H194" s="26"/>
      <c r="I194" s="28" t="s">
        <v>4</v>
      </c>
      <c r="J194" s="26"/>
      <c r="K194" s="27"/>
    </row>
    <row r="195" spans="1:11" ht="15.75" customHeight="1" x14ac:dyDescent="0.3">
      <c r="A195" s="4" t="s">
        <v>5</v>
      </c>
      <c r="B195" s="5" t="s">
        <v>6</v>
      </c>
      <c r="C195" s="6" t="s">
        <v>7</v>
      </c>
      <c r="D195" s="6" t="s">
        <v>8</v>
      </c>
      <c r="E195" s="6" t="s">
        <v>7</v>
      </c>
      <c r="F195" s="6" t="s">
        <v>8</v>
      </c>
      <c r="G195" s="6" t="s">
        <v>7</v>
      </c>
      <c r="H195" s="6" t="s">
        <v>8</v>
      </c>
      <c r="I195" s="6" t="s">
        <v>7</v>
      </c>
      <c r="J195" s="6" t="s">
        <v>8</v>
      </c>
      <c r="K195" s="29"/>
    </row>
    <row r="196" spans="1:11" ht="15.75" customHeight="1" x14ac:dyDescent="0.3">
      <c r="A196" s="7" t="s">
        <v>2043</v>
      </c>
      <c r="B196" s="8" t="s">
        <v>245</v>
      </c>
      <c r="C196" s="9">
        <v>11</v>
      </c>
      <c r="D196" s="9">
        <v>10</v>
      </c>
      <c r="E196" s="9">
        <v>4</v>
      </c>
      <c r="F196" s="9">
        <v>8</v>
      </c>
      <c r="G196" s="9">
        <v>0</v>
      </c>
      <c r="H196" s="9">
        <v>1</v>
      </c>
      <c r="I196" s="9">
        <v>11</v>
      </c>
      <c r="J196" s="9">
        <v>11</v>
      </c>
      <c r="K196" s="29"/>
    </row>
    <row r="197" spans="1:11" ht="15.75" customHeight="1" x14ac:dyDescent="0.3">
      <c r="A197" s="7" t="s">
        <v>2066</v>
      </c>
      <c r="B197" s="8" t="s">
        <v>245</v>
      </c>
      <c r="C197" s="9">
        <v>11</v>
      </c>
      <c r="D197" s="9">
        <v>11</v>
      </c>
      <c r="E197" s="9">
        <v>6</v>
      </c>
      <c r="F197" s="9">
        <v>8</v>
      </c>
      <c r="G197" s="9">
        <v>0</v>
      </c>
      <c r="H197" s="9">
        <v>1</v>
      </c>
      <c r="I197" s="9">
        <v>11</v>
      </c>
      <c r="J197" s="9">
        <v>12</v>
      </c>
      <c r="K197" s="29"/>
    </row>
    <row r="198" spans="1:11" ht="15.75" customHeight="1" x14ac:dyDescent="0.3">
      <c r="A198" s="7" t="s">
        <v>2081</v>
      </c>
      <c r="B198" s="8" t="s">
        <v>245</v>
      </c>
      <c r="C198" s="9">
        <v>1</v>
      </c>
      <c r="D198" s="9">
        <v>21</v>
      </c>
      <c r="E198" s="9">
        <v>1</v>
      </c>
      <c r="F198" s="9">
        <v>13</v>
      </c>
      <c r="G198" s="9">
        <v>0</v>
      </c>
      <c r="H198" s="9">
        <v>1</v>
      </c>
      <c r="I198" s="9">
        <v>1</v>
      </c>
      <c r="J198" s="9">
        <v>22</v>
      </c>
      <c r="K198" s="29"/>
    </row>
    <row r="199" spans="1:11" ht="15.75" customHeight="1" x14ac:dyDescent="0.3">
      <c r="A199" s="10" t="s">
        <v>12</v>
      </c>
      <c r="B199" s="11"/>
      <c r="C199" s="9">
        <f>SUM(C196:C198)</f>
        <v>23</v>
      </c>
      <c r="D199" s="9">
        <f t="shared" ref="D199:J199" si="17">SUM(D196:D198)</f>
        <v>42</v>
      </c>
      <c r="E199" s="9">
        <f t="shared" si="17"/>
        <v>11</v>
      </c>
      <c r="F199" s="9">
        <f t="shared" si="17"/>
        <v>29</v>
      </c>
      <c r="G199" s="9">
        <f t="shared" si="17"/>
        <v>0</v>
      </c>
      <c r="H199" s="9">
        <f t="shared" si="17"/>
        <v>3</v>
      </c>
      <c r="I199" s="9">
        <f t="shared" si="17"/>
        <v>23</v>
      </c>
      <c r="J199" s="9">
        <f t="shared" si="17"/>
        <v>45</v>
      </c>
      <c r="K199" s="29"/>
    </row>
    <row r="200" spans="1:11" ht="15.75" customHeight="1" x14ac:dyDescent="0.3"/>
    <row r="201" spans="1:11" ht="15.75" customHeight="1" x14ac:dyDescent="0.3"/>
    <row r="202" spans="1:11" ht="15.75" customHeight="1" x14ac:dyDescent="0.3">
      <c r="A202" s="24" t="s">
        <v>1284</v>
      </c>
      <c r="B202" s="25"/>
      <c r="C202" s="25"/>
      <c r="D202" s="25"/>
      <c r="E202" s="25"/>
      <c r="F202" s="25"/>
      <c r="G202" s="25"/>
      <c r="H202" s="25"/>
      <c r="I202" s="25"/>
      <c r="J202" s="26"/>
      <c r="K202" s="27"/>
    </row>
    <row r="203" spans="1:11" ht="15.75" customHeight="1" x14ac:dyDescent="0.3">
      <c r="A203" s="2"/>
      <c r="B203" s="3"/>
      <c r="C203" s="28" t="s">
        <v>1</v>
      </c>
      <c r="D203" s="26"/>
      <c r="E203" s="28" t="s">
        <v>2</v>
      </c>
      <c r="F203" s="26"/>
      <c r="G203" s="28" t="s">
        <v>3</v>
      </c>
      <c r="H203" s="26"/>
      <c r="I203" s="28" t="s">
        <v>4</v>
      </c>
      <c r="J203" s="26"/>
      <c r="K203" s="27"/>
    </row>
    <row r="204" spans="1:11" ht="15.75" customHeight="1" x14ac:dyDescent="0.3">
      <c r="A204" s="4" t="s">
        <v>5</v>
      </c>
      <c r="B204" s="5" t="s">
        <v>6</v>
      </c>
      <c r="C204" s="6" t="s">
        <v>7</v>
      </c>
      <c r="D204" s="6" t="s">
        <v>8</v>
      </c>
      <c r="E204" s="6" t="s">
        <v>7</v>
      </c>
      <c r="F204" s="6" t="s">
        <v>8</v>
      </c>
      <c r="G204" s="6" t="s">
        <v>7</v>
      </c>
      <c r="H204" s="6" t="s">
        <v>8</v>
      </c>
      <c r="I204" s="6" t="s">
        <v>7</v>
      </c>
      <c r="J204" s="6" t="s">
        <v>8</v>
      </c>
      <c r="K204" s="29"/>
    </row>
    <row r="205" spans="1:11" ht="15.75" customHeight="1" x14ac:dyDescent="0.3">
      <c r="A205" s="7" t="s">
        <v>1267</v>
      </c>
      <c r="B205" s="8" t="s">
        <v>120</v>
      </c>
      <c r="C205" s="9">
        <v>7</v>
      </c>
      <c r="D205" s="9">
        <v>15</v>
      </c>
      <c r="E205" s="9">
        <v>4</v>
      </c>
      <c r="F205" s="9">
        <v>7</v>
      </c>
      <c r="G205" s="9">
        <v>0</v>
      </c>
      <c r="H205" s="9">
        <v>1</v>
      </c>
      <c r="I205" s="9">
        <v>7</v>
      </c>
      <c r="J205" s="9">
        <v>16</v>
      </c>
      <c r="K205" s="29"/>
    </row>
    <row r="206" spans="1:11" ht="15.75" customHeight="1" x14ac:dyDescent="0.3">
      <c r="A206" s="10" t="s">
        <v>12</v>
      </c>
      <c r="B206" s="11"/>
      <c r="C206" s="9">
        <f>SUM(C205)</f>
        <v>7</v>
      </c>
      <c r="D206" s="9">
        <f t="shared" ref="D206:J206" si="18">SUM(D205)</f>
        <v>15</v>
      </c>
      <c r="E206" s="9">
        <f t="shared" si="18"/>
        <v>4</v>
      </c>
      <c r="F206" s="9">
        <f t="shared" si="18"/>
        <v>7</v>
      </c>
      <c r="G206" s="9">
        <f t="shared" si="18"/>
        <v>0</v>
      </c>
      <c r="H206" s="9">
        <f t="shared" si="18"/>
        <v>1</v>
      </c>
      <c r="I206" s="9">
        <f t="shared" si="18"/>
        <v>7</v>
      </c>
      <c r="J206" s="9">
        <f t="shared" si="18"/>
        <v>16</v>
      </c>
      <c r="K206" s="29"/>
    </row>
    <row r="207" spans="1:11" ht="15.75" customHeight="1" x14ac:dyDescent="0.3"/>
    <row r="208" spans="1:11" ht="15.75" customHeight="1" x14ac:dyDescent="0.3"/>
    <row r="209" spans="1:11" ht="15.75" customHeight="1" x14ac:dyDescent="0.3">
      <c r="A209" s="24" t="s">
        <v>1528</v>
      </c>
      <c r="B209" s="25"/>
      <c r="C209" s="25"/>
      <c r="D209" s="25"/>
      <c r="E209" s="25"/>
      <c r="F209" s="25"/>
      <c r="G209" s="25"/>
      <c r="H209" s="25"/>
      <c r="I209" s="25"/>
      <c r="J209" s="26"/>
      <c r="K209" s="27"/>
    </row>
    <row r="210" spans="1:11" ht="15.75" customHeight="1" x14ac:dyDescent="0.3">
      <c r="A210" s="2"/>
      <c r="B210" s="3"/>
      <c r="C210" s="28" t="s">
        <v>1</v>
      </c>
      <c r="D210" s="26"/>
      <c r="E210" s="28" t="s">
        <v>2</v>
      </c>
      <c r="F210" s="26"/>
      <c r="G210" s="28" t="s">
        <v>3</v>
      </c>
      <c r="H210" s="26"/>
      <c r="I210" s="28" t="s">
        <v>4</v>
      </c>
      <c r="J210" s="26"/>
      <c r="K210" s="27"/>
    </row>
    <row r="211" spans="1:11" ht="15.75" customHeight="1" x14ac:dyDescent="0.3">
      <c r="A211" s="4" t="s">
        <v>5</v>
      </c>
      <c r="B211" s="5" t="s">
        <v>6</v>
      </c>
      <c r="C211" s="6" t="s">
        <v>7</v>
      </c>
      <c r="D211" s="6" t="s">
        <v>8</v>
      </c>
      <c r="E211" s="6" t="s">
        <v>7</v>
      </c>
      <c r="F211" s="6" t="s">
        <v>8</v>
      </c>
      <c r="G211" s="6" t="s">
        <v>7</v>
      </c>
      <c r="H211" s="6" t="s">
        <v>8</v>
      </c>
      <c r="I211" s="6" t="s">
        <v>7</v>
      </c>
      <c r="J211" s="6" t="s">
        <v>8</v>
      </c>
      <c r="K211" s="29"/>
    </row>
    <row r="212" spans="1:11" ht="15.75" customHeight="1" x14ac:dyDescent="0.3">
      <c r="A212" s="7" t="s">
        <v>780</v>
      </c>
      <c r="B212" s="8" t="s">
        <v>74</v>
      </c>
      <c r="C212" s="9">
        <v>4</v>
      </c>
      <c r="D212" s="9">
        <v>4</v>
      </c>
      <c r="E212" s="9">
        <v>4</v>
      </c>
      <c r="F212" s="9">
        <v>3</v>
      </c>
      <c r="G212" s="9">
        <v>0</v>
      </c>
      <c r="H212" s="9">
        <v>1</v>
      </c>
      <c r="I212" s="9">
        <v>4</v>
      </c>
      <c r="J212" s="9">
        <v>5</v>
      </c>
      <c r="K212" s="29"/>
    </row>
    <row r="213" spans="1:11" ht="15.75" customHeight="1" x14ac:dyDescent="0.3">
      <c r="A213" s="7" t="s">
        <v>782</v>
      </c>
      <c r="B213" s="8" t="s">
        <v>74</v>
      </c>
      <c r="C213" s="9">
        <v>3</v>
      </c>
      <c r="D213" s="9">
        <v>3</v>
      </c>
      <c r="E213" s="9">
        <v>3</v>
      </c>
      <c r="F213" s="9">
        <v>2</v>
      </c>
      <c r="G213" s="9">
        <v>0</v>
      </c>
      <c r="H213" s="9">
        <v>1</v>
      </c>
      <c r="I213" s="9">
        <v>3</v>
      </c>
      <c r="J213" s="9">
        <v>4</v>
      </c>
      <c r="K213" s="29"/>
    </row>
    <row r="214" spans="1:11" ht="15.75" customHeight="1" x14ac:dyDescent="0.3">
      <c r="A214" s="7" t="s">
        <v>783</v>
      </c>
      <c r="B214" s="8" t="s">
        <v>74</v>
      </c>
      <c r="C214" s="9">
        <v>2</v>
      </c>
      <c r="D214" s="9">
        <v>4</v>
      </c>
      <c r="E214" s="9">
        <v>0</v>
      </c>
      <c r="F214" s="9">
        <v>2</v>
      </c>
      <c r="G214" s="9">
        <v>0</v>
      </c>
      <c r="H214" s="9">
        <v>1</v>
      </c>
      <c r="I214" s="9">
        <v>2</v>
      </c>
      <c r="J214" s="9">
        <v>5</v>
      </c>
      <c r="K214" s="29"/>
    </row>
    <row r="215" spans="1:11" ht="15.75" customHeight="1" x14ac:dyDescent="0.3">
      <c r="A215" s="7" t="s">
        <v>784</v>
      </c>
      <c r="B215" s="8" t="s">
        <v>74</v>
      </c>
      <c r="C215" s="9">
        <v>2</v>
      </c>
      <c r="D215" s="9">
        <v>3</v>
      </c>
      <c r="E215" s="9">
        <v>1</v>
      </c>
      <c r="F215" s="9">
        <v>1</v>
      </c>
      <c r="G215" s="9">
        <v>1</v>
      </c>
      <c r="H215" s="9">
        <v>1</v>
      </c>
      <c r="I215" s="9">
        <v>3</v>
      </c>
      <c r="J215" s="9">
        <v>4</v>
      </c>
      <c r="K215" s="29"/>
    </row>
    <row r="216" spans="1:11" ht="15.75" customHeight="1" x14ac:dyDescent="0.3">
      <c r="A216" s="7" t="s">
        <v>670</v>
      </c>
      <c r="B216" s="8" t="s">
        <v>74</v>
      </c>
      <c r="C216" s="9">
        <v>2</v>
      </c>
      <c r="D216" s="9">
        <v>5</v>
      </c>
      <c r="E216" s="9">
        <v>2</v>
      </c>
      <c r="F216" s="9">
        <v>4</v>
      </c>
      <c r="G216" s="9">
        <v>0</v>
      </c>
      <c r="H216" s="9">
        <v>1</v>
      </c>
      <c r="I216" s="9">
        <v>2</v>
      </c>
      <c r="J216" s="9">
        <v>6</v>
      </c>
      <c r="K216" s="29"/>
    </row>
    <row r="217" spans="1:11" ht="15.75" customHeight="1" x14ac:dyDescent="0.3">
      <c r="A217" s="7" t="s">
        <v>465</v>
      </c>
      <c r="B217" s="8" t="s">
        <v>74</v>
      </c>
      <c r="C217" s="9">
        <v>2</v>
      </c>
      <c r="D217" s="9">
        <v>5</v>
      </c>
      <c r="E217" s="9">
        <v>2</v>
      </c>
      <c r="F217" s="9">
        <v>4</v>
      </c>
      <c r="G217" s="9">
        <v>0</v>
      </c>
      <c r="H217" s="9">
        <v>0</v>
      </c>
      <c r="I217" s="9">
        <v>2</v>
      </c>
      <c r="J217" s="9">
        <v>5</v>
      </c>
      <c r="K217" s="29"/>
    </row>
    <row r="218" spans="1:11" ht="15.75" customHeight="1" x14ac:dyDescent="0.3">
      <c r="A218" s="7" t="s">
        <v>466</v>
      </c>
      <c r="B218" s="8" t="s">
        <v>74</v>
      </c>
      <c r="C218" s="9">
        <v>5</v>
      </c>
      <c r="D218" s="9">
        <v>4</v>
      </c>
      <c r="E218" s="9">
        <v>4</v>
      </c>
      <c r="F218" s="9">
        <v>4</v>
      </c>
      <c r="G218" s="9">
        <v>0</v>
      </c>
      <c r="H218" s="9">
        <v>0</v>
      </c>
      <c r="I218" s="9">
        <v>5</v>
      </c>
      <c r="J218" s="9">
        <v>4</v>
      </c>
      <c r="K218" s="29"/>
    </row>
    <row r="219" spans="1:11" ht="15.75" customHeight="1" x14ac:dyDescent="0.3">
      <c r="A219" s="10" t="s">
        <v>12</v>
      </c>
      <c r="B219" s="11"/>
      <c r="C219" s="9">
        <f t="shared" ref="C219:J219" si="19">SUM(C212:C218)</f>
        <v>20</v>
      </c>
      <c r="D219" s="9">
        <f t="shared" si="19"/>
        <v>28</v>
      </c>
      <c r="E219" s="9">
        <f t="shared" si="19"/>
        <v>16</v>
      </c>
      <c r="F219" s="9">
        <f t="shared" si="19"/>
        <v>20</v>
      </c>
      <c r="G219" s="9">
        <f t="shared" si="19"/>
        <v>1</v>
      </c>
      <c r="H219" s="9">
        <f t="shared" si="19"/>
        <v>5</v>
      </c>
      <c r="I219" s="9">
        <f t="shared" si="19"/>
        <v>21</v>
      </c>
      <c r="J219" s="9">
        <f t="shared" si="19"/>
        <v>33</v>
      </c>
      <c r="K219" s="29"/>
    </row>
    <row r="220" spans="1:11" ht="15.75" customHeight="1" x14ac:dyDescent="0.3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1" ht="15.75" customHeight="1" x14ac:dyDescent="0.3"/>
    <row r="222" spans="1:11" ht="15.75" customHeight="1" x14ac:dyDescent="0.3">
      <c r="A222" s="24" t="s">
        <v>49</v>
      </c>
      <c r="B222" s="25"/>
      <c r="C222" s="25"/>
      <c r="D222" s="25"/>
      <c r="E222" s="25"/>
      <c r="F222" s="25"/>
      <c r="G222" s="25"/>
      <c r="H222" s="25"/>
      <c r="I222" s="25"/>
      <c r="J222" s="26"/>
      <c r="K222" s="27"/>
    </row>
    <row r="223" spans="1:11" ht="15.75" customHeight="1" x14ac:dyDescent="0.3">
      <c r="A223" s="2"/>
      <c r="B223" s="3"/>
      <c r="C223" s="28" t="s">
        <v>1</v>
      </c>
      <c r="D223" s="26"/>
      <c r="E223" s="28" t="s">
        <v>2</v>
      </c>
      <c r="F223" s="26"/>
      <c r="G223" s="28" t="s">
        <v>3</v>
      </c>
      <c r="H223" s="26"/>
      <c r="I223" s="28" t="s">
        <v>4</v>
      </c>
      <c r="J223" s="26"/>
      <c r="K223" s="27"/>
    </row>
    <row r="224" spans="1:11" ht="15.75" customHeight="1" x14ac:dyDescent="0.3">
      <c r="A224" s="4" t="s">
        <v>5</v>
      </c>
      <c r="B224" s="5" t="s">
        <v>6</v>
      </c>
      <c r="C224" s="6" t="s">
        <v>7</v>
      </c>
      <c r="D224" s="6" t="s">
        <v>8</v>
      </c>
      <c r="E224" s="6" t="s">
        <v>7</v>
      </c>
      <c r="F224" s="6" t="s">
        <v>8</v>
      </c>
      <c r="G224" s="6" t="s">
        <v>7</v>
      </c>
      <c r="H224" s="6" t="s">
        <v>8</v>
      </c>
      <c r="I224" s="6" t="s">
        <v>7</v>
      </c>
      <c r="J224" s="6" t="s">
        <v>8</v>
      </c>
      <c r="K224" s="29"/>
    </row>
    <row r="225" spans="1:11" ht="15.75" customHeight="1" x14ac:dyDescent="0.3">
      <c r="A225" s="7" t="s">
        <v>22</v>
      </c>
      <c r="B225" s="8" t="s">
        <v>50</v>
      </c>
      <c r="C225" s="9">
        <v>13</v>
      </c>
      <c r="D225" s="9">
        <v>5</v>
      </c>
      <c r="E225" s="9">
        <v>11</v>
      </c>
      <c r="F225" s="9">
        <v>4</v>
      </c>
      <c r="G225" s="9">
        <v>5</v>
      </c>
      <c r="H225" s="9">
        <v>2</v>
      </c>
      <c r="I225" s="9">
        <v>18</v>
      </c>
      <c r="J225" s="9">
        <v>7</v>
      </c>
      <c r="K225" s="29"/>
    </row>
    <row r="226" spans="1:11" ht="15.75" customHeight="1" x14ac:dyDescent="0.3">
      <c r="A226" s="10" t="s">
        <v>12</v>
      </c>
      <c r="B226" s="11"/>
      <c r="C226" s="9">
        <f>SUM(C225)</f>
        <v>13</v>
      </c>
      <c r="D226" s="9">
        <f t="shared" ref="D226:J226" si="20">SUM(D225)</f>
        <v>5</v>
      </c>
      <c r="E226" s="9">
        <f t="shared" si="20"/>
        <v>11</v>
      </c>
      <c r="F226" s="9">
        <f t="shared" si="20"/>
        <v>4</v>
      </c>
      <c r="G226" s="9">
        <f t="shared" si="20"/>
        <v>5</v>
      </c>
      <c r="H226" s="9">
        <f t="shared" si="20"/>
        <v>2</v>
      </c>
      <c r="I226" s="9">
        <f t="shared" si="20"/>
        <v>18</v>
      </c>
      <c r="J226" s="9">
        <f t="shared" si="20"/>
        <v>7</v>
      </c>
      <c r="K226" s="29"/>
    </row>
    <row r="227" spans="1:11" ht="15.75" customHeight="1" x14ac:dyDescent="0.3"/>
    <row r="228" spans="1:11" ht="15.75" customHeight="1" x14ac:dyDescent="0.3"/>
    <row r="229" spans="1:11" ht="15.75" customHeight="1" x14ac:dyDescent="0.3">
      <c r="A229" s="24" t="s">
        <v>1304</v>
      </c>
      <c r="B229" s="25"/>
      <c r="C229" s="25"/>
      <c r="D229" s="25"/>
      <c r="E229" s="25"/>
      <c r="F229" s="25"/>
      <c r="G229" s="25"/>
      <c r="H229" s="25"/>
      <c r="I229" s="25"/>
      <c r="J229" s="26"/>
      <c r="K229" s="27"/>
    </row>
    <row r="230" spans="1:11" ht="15.75" customHeight="1" x14ac:dyDescent="0.3">
      <c r="A230" s="2"/>
      <c r="B230" s="3"/>
      <c r="C230" s="28" t="s">
        <v>1</v>
      </c>
      <c r="D230" s="26"/>
      <c r="E230" s="28" t="s">
        <v>2</v>
      </c>
      <c r="F230" s="26"/>
      <c r="G230" s="28" t="s">
        <v>3</v>
      </c>
      <c r="H230" s="26"/>
      <c r="I230" s="28" t="s">
        <v>4</v>
      </c>
      <c r="J230" s="26"/>
      <c r="K230" s="27"/>
    </row>
    <row r="231" spans="1:11" ht="15.75" customHeight="1" x14ac:dyDescent="0.3">
      <c r="A231" s="4" t="s">
        <v>5</v>
      </c>
      <c r="B231" s="5" t="s">
        <v>6</v>
      </c>
      <c r="C231" s="6" t="s">
        <v>7</v>
      </c>
      <c r="D231" s="6" t="s">
        <v>8</v>
      </c>
      <c r="E231" s="6" t="s">
        <v>7</v>
      </c>
      <c r="F231" s="6" t="s">
        <v>8</v>
      </c>
      <c r="G231" s="6" t="s">
        <v>7</v>
      </c>
      <c r="H231" s="6" t="s">
        <v>8</v>
      </c>
      <c r="I231" s="6" t="s">
        <v>7</v>
      </c>
      <c r="J231" s="6" t="s">
        <v>8</v>
      </c>
      <c r="K231" s="29"/>
    </row>
    <row r="232" spans="1:11" ht="15.75" customHeight="1" x14ac:dyDescent="0.3">
      <c r="A232" s="7" t="s">
        <v>73</v>
      </c>
      <c r="B232" s="8" t="s">
        <v>1055</v>
      </c>
      <c r="C232" s="9">
        <v>10</v>
      </c>
      <c r="D232" s="9">
        <v>10</v>
      </c>
      <c r="E232" s="9"/>
      <c r="F232" s="9"/>
      <c r="G232" s="9">
        <v>2</v>
      </c>
      <c r="H232" s="9">
        <v>1</v>
      </c>
      <c r="I232" s="9">
        <v>12</v>
      </c>
      <c r="J232" s="9">
        <v>11</v>
      </c>
      <c r="K232" s="29"/>
    </row>
    <row r="233" spans="1:11" ht="15.75" customHeight="1" x14ac:dyDescent="0.3">
      <c r="A233" s="7" t="s">
        <v>75</v>
      </c>
      <c r="B233" s="8" t="s">
        <v>1055</v>
      </c>
      <c r="C233" s="9"/>
      <c r="D233" s="9"/>
      <c r="E233" s="9"/>
      <c r="F233" s="9"/>
      <c r="G233" s="9"/>
      <c r="H233" s="9"/>
      <c r="I233" s="9"/>
      <c r="J233" s="9"/>
      <c r="K233" s="29"/>
    </row>
    <row r="234" spans="1:11" ht="15.75" customHeight="1" x14ac:dyDescent="0.3">
      <c r="A234" s="7" t="s">
        <v>78</v>
      </c>
      <c r="B234" s="8" t="s">
        <v>268</v>
      </c>
      <c r="C234" s="9">
        <v>5</v>
      </c>
      <c r="D234" s="9">
        <v>15</v>
      </c>
      <c r="E234" s="9">
        <v>4</v>
      </c>
      <c r="F234" s="9">
        <v>10</v>
      </c>
      <c r="G234" s="9">
        <v>0</v>
      </c>
      <c r="H234" s="9">
        <v>1</v>
      </c>
      <c r="I234" s="9">
        <v>5</v>
      </c>
      <c r="J234" s="9">
        <v>16</v>
      </c>
      <c r="K234" s="29"/>
    </row>
    <row r="235" spans="1:11" ht="15.75" customHeight="1" x14ac:dyDescent="0.3">
      <c r="A235" s="10" t="s">
        <v>12</v>
      </c>
      <c r="B235" s="11"/>
      <c r="C235" s="9">
        <f>SUM(C232:C234)</f>
        <v>15</v>
      </c>
      <c r="D235" s="9">
        <f t="shared" ref="D235:J235" si="21">SUM(D232:D234)</f>
        <v>25</v>
      </c>
      <c r="E235" s="9">
        <f t="shared" si="21"/>
        <v>4</v>
      </c>
      <c r="F235" s="9">
        <f t="shared" si="21"/>
        <v>10</v>
      </c>
      <c r="G235" s="9">
        <f t="shared" si="21"/>
        <v>2</v>
      </c>
      <c r="H235" s="9">
        <f t="shared" si="21"/>
        <v>2</v>
      </c>
      <c r="I235" s="9">
        <f t="shared" si="21"/>
        <v>17</v>
      </c>
      <c r="J235" s="9">
        <f t="shared" si="21"/>
        <v>27</v>
      </c>
      <c r="K235" s="29"/>
    </row>
    <row r="236" spans="1:11" ht="15.75" customHeight="1" x14ac:dyDescent="0.3"/>
    <row r="237" spans="1:11" ht="15.75" customHeight="1" x14ac:dyDescent="0.3"/>
    <row r="238" spans="1:11" ht="15.75" customHeight="1" x14ac:dyDescent="0.3">
      <c r="A238" s="24" t="s">
        <v>961</v>
      </c>
      <c r="B238" s="25"/>
      <c r="C238" s="25"/>
      <c r="D238" s="25"/>
      <c r="E238" s="25"/>
      <c r="F238" s="25"/>
      <c r="G238" s="25"/>
      <c r="H238" s="25"/>
      <c r="I238" s="25"/>
      <c r="J238" s="26"/>
      <c r="K238" s="27"/>
    </row>
    <row r="239" spans="1:11" ht="15.75" customHeight="1" x14ac:dyDescent="0.3">
      <c r="A239" s="2"/>
      <c r="B239" s="3"/>
      <c r="C239" s="28" t="s">
        <v>1</v>
      </c>
      <c r="D239" s="26"/>
      <c r="E239" s="28" t="s">
        <v>2</v>
      </c>
      <c r="F239" s="26"/>
      <c r="G239" s="28" t="s">
        <v>3</v>
      </c>
      <c r="H239" s="26"/>
      <c r="I239" s="28" t="s">
        <v>4</v>
      </c>
      <c r="J239" s="26"/>
      <c r="K239" s="27"/>
    </row>
    <row r="240" spans="1:11" ht="15.75" customHeight="1" x14ac:dyDescent="0.3">
      <c r="A240" s="4" t="s">
        <v>5</v>
      </c>
      <c r="B240" s="5" t="s">
        <v>6</v>
      </c>
      <c r="C240" s="6" t="s">
        <v>7</v>
      </c>
      <c r="D240" s="6" t="s">
        <v>8</v>
      </c>
      <c r="E240" s="6" t="s">
        <v>7</v>
      </c>
      <c r="F240" s="6" t="s">
        <v>8</v>
      </c>
      <c r="G240" s="6" t="s">
        <v>7</v>
      </c>
      <c r="H240" s="6" t="s">
        <v>8</v>
      </c>
      <c r="I240" s="6" t="s">
        <v>7</v>
      </c>
      <c r="J240" s="6" t="s">
        <v>8</v>
      </c>
      <c r="K240" s="29"/>
    </row>
    <row r="241" spans="1:11" ht="15.75" customHeight="1" x14ac:dyDescent="0.3">
      <c r="A241" s="7" t="s">
        <v>64</v>
      </c>
      <c r="B241" s="8" t="s">
        <v>91</v>
      </c>
      <c r="C241" s="9">
        <v>8</v>
      </c>
      <c r="D241" s="9">
        <v>10</v>
      </c>
      <c r="E241" s="9">
        <v>1</v>
      </c>
      <c r="F241" s="9">
        <v>5</v>
      </c>
      <c r="G241" s="9">
        <v>0</v>
      </c>
      <c r="H241" s="9">
        <v>1</v>
      </c>
      <c r="I241" s="9">
        <v>8</v>
      </c>
      <c r="J241" s="9">
        <v>11</v>
      </c>
      <c r="K241" s="29"/>
    </row>
    <row r="242" spans="1:11" ht="15.75" customHeight="1" x14ac:dyDescent="0.3">
      <c r="A242" s="7" t="s">
        <v>66</v>
      </c>
      <c r="B242" s="8" t="s">
        <v>91</v>
      </c>
      <c r="C242" s="9">
        <v>15</v>
      </c>
      <c r="D242" s="9">
        <v>5</v>
      </c>
      <c r="E242" s="9">
        <v>5</v>
      </c>
      <c r="F242" s="9">
        <v>1</v>
      </c>
      <c r="G242" s="9">
        <v>0</v>
      </c>
      <c r="H242" s="9">
        <v>1</v>
      </c>
      <c r="I242" s="9">
        <v>15</v>
      </c>
      <c r="J242" s="9">
        <v>6</v>
      </c>
      <c r="K242" s="29"/>
    </row>
    <row r="243" spans="1:11" ht="15.75" customHeight="1" x14ac:dyDescent="0.3">
      <c r="A243" s="7" t="s">
        <v>67</v>
      </c>
      <c r="B243" s="8" t="s">
        <v>91</v>
      </c>
      <c r="C243" s="9">
        <v>12</v>
      </c>
      <c r="D243" s="9">
        <v>6</v>
      </c>
      <c r="E243" s="9">
        <v>5</v>
      </c>
      <c r="F243" s="9">
        <v>4</v>
      </c>
      <c r="G243" s="9">
        <v>0</v>
      </c>
      <c r="H243" s="9">
        <v>1</v>
      </c>
      <c r="I243" s="9">
        <v>12</v>
      </c>
      <c r="J243" s="9">
        <v>7</v>
      </c>
      <c r="K243" s="29"/>
    </row>
    <row r="244" spans="1:11" ht="15.75" customHeight="1" x14ac:dyDescent="0.3">
      <c r="A244" s="7" t="s">
        <v>68</v>
      </c>
      <c r="B244" s="8" t="s">
        <v>91</v>
      </c>
      <c r="C244" s="9">
        <v>10</v>
      </c>
      <c r="D244" s="9">
        <v>8</v>
      </c>
      <c r="E244" s="9">
        <v>5</v>
      </c>
      <c r="F244" s="9">
        <v>4</v>
      </c>
      <c r="G244" s="9">
        <v>0</v>
      </c>
      <c r="H244" s="9">
        <v>1</v>
      </c>
      <c r="I244" s="9">
        <v>10</v>
      </c>
      <c r="J244" s="9">
        <v>9</v>
      </c>
      <c r="K244" s="29"/>
    </row>
    <row r="245" spans="1:11" ht="15.75" customHeight="1" x14ac:dyDescent="0.3">
      <c r="A245" s="7" t="s">
        <v>69</v>
      </c>
      <c r="B245" s="8" t="s">
        <v>91</v>
      </c>
      <c r="C245" s="9">
        <v>6</v>
      </c>
      <c r="D245" s="9">
        <v>12</v>
      </c>
      <c r="E245" s="9">
        <v>4</v>
      </c>
      <c r="F245" s="9">
        <v>5</v>
      </c>
      <c r="G245" s="9">
        <v>0</v>
      </c>
      <c r="H245" s="9">
        <v>1</v>
      </c>
      <c r="I245" s="9">
        <v>6</v>
      </c>
      <c r="J245" s="9">
        <v>13</v>
      </c>
      <c r="K245" s="29"/>
    </row>
    <row r="246" spans="1:11" ht="15.75" customHeight="1" x14ac:dyDescent="0.3">
      <c r="A246" s="7" t="s">
        <v>102</v>
      </c>
      <c r="B246" s="8" t="s">
        <v>91</v>
      </c>
      <c r="C246" s="9">
        <v>12</v>
      </c>
      <c r="D246" s="9">
        <v>6</v>
      </c>
      <c r="E246" s="9">
        <v>4</v>
      </c>
      <c r="F246" s="9">
        <v>5</v>
      </c>
      <c r="G246" s="9">
        <v>0</v>
      </c>
      <c r="H246" s="9">
        <v>1</v>
      </c>
      <c r="I246" s="9">
        <v>12</v>
      </c>
      <c r="J246" s="9">
        <v>7</v>
      </c>
      <c r="K246" s="29"/>
    </row>
    <row r="247" spans="1:11" ht="15.75" customHeight="1" x14ac:dyDescent="0.3">
      <c r="A247" s="10" t="s">
        <v>12</v>
      </c>
      <c r="B247" s="11"/>
      <c r="C247" s="9">
        <f>SUM(C241:C246)</f>
        <v>63</v>
      </c>
      <c r="D247" s="9">
        <f t="shared" ref="D247:J247" si="22">SUM(D241:D246)</f>
        <v>47</v>
      </c>
      <c r="E247" s="9">
        <f t="shared" si="22"/>
        <v>24</v>
      </c>
      <c r="F247" s="9">
        <f t="shared" si="22"/>
        <v>24</v>
      </c>
      <c r="G247" s="9">
        <f t="shared" si="22"/>
        <v>0</v>
      </c>
      <c r="H247" s="9">
        <f t="shared" si="22"/>
        <v>6</v>
      </c>
      <c r="I247" s="9">
        <f t="shared" si="22"/>
        <v>63</v>
      </c>
      <c r="J247" s="9">
        <f t="shared" si="22"/>
        <v>53</v>
      </c>
      <c r="K247" s="29"/>
    </row>
    <row r="248" spans="1:11" ht="15.75" customHeight="1" x14ac:dyDescent="0.3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1" ht="15.75" customHeight="1" x14ac:dyDescent="0.3"/>
    <row r="250" spans="1:11" ht="15.75" customHeight="1" x14ac:dyDescent="0.3">
      <c r="A250" s="24" t="s">
        <v>1643</v>
      </c>
      <c r="B250" s="25"/>
      <c r="C250" s="25"/>
      <c r="D250" s="25"/>
      <c r="E250" s="25"/>
      <c r="F250" s="25"/>
      <c r="G250" s="25"/>
      <c r="H250" s="25"/>
      <c r="I250" s="25"/>
      <c r="J250" s="26"/>
      <c r="K250" s="27"/>
    </row>
    <row r="251" spans="1:11" ht="15.75" customHeight="1" x14ac:dyDescent="0.3">
      <c r="A251" s="2"/>
      <c r="B251" s="3"/>
      <c r="C251" s="28" t="s">
        <v>1</v>
      </c>
      <c r="D251" s="26"/>
      <c r="E251" s="28" t="s">
        <v>2</v>
      </c>
      <c r="F251" s="26"/>
      <c r="G251" s="28" t="s">
        <v>3</v>
      </c>
      <c r="H251" s="26"/>
      <c r="I251" s="28" t="s">
        <v>4</v>
      </c>
      <c r="J251" s="26"/>
      <c r="K251" s="27"/>
    </row>
    <row r="252" spans="1:11" ht="15.75" customHeight="1" x14ac:dyDescent="0.3">
      <c r="A252" s="4" t="s">
        <v>5</v>
      </c>
      <c r="B252" s="5" t="s">
        <v>6</v>
      </c>
      <c r="C252" s="6" t="s">
        <v>7</v>
      </c>
      <c r="D252" s="6" t="s">
        <v>8</v>
      </c>
      <c r="E252" s="6" t="s">
        <v>7</v>
      </c>
      <c r="F252" s="6" t="s">
        <v>8</v>
      </c>
      <c r="G252" s="6" t="s">
        <v>7</v>
      </c>
      <c r="H252" s="6" t="s">
        <v>8</v>
      </c>
      <c r="I252" s="6" t="s">
        <v>7</v>
      </c>
      <c r="J252" s="6" t="s">
        <v>8</v>
      </c>
      <c r="K252" s="29"/>
    </row>
    <row r="253" spans="1:11" ht="15.75" customHeight="1" x14ac:dyDescent="0.3">
      <c r="A253" s="7" t="s">
        <v>176</v>
      </c>
      <c r="B253" s="8" t="s">
        <v>1406</v>
      </c>
      <c r="C253" s="9">
        <v>13</v>
      </c>
      <c r="D253" s="9">
        <v>4</v>
      </c>
      <c r="E253" s="9"/>
      <c r="F253" s="9"/>
      <c r="G253" s="9">
        <v>3</v>
      </c>
      <c r="H253" s="9">
        <v>1</v>
      </c>
      <c r="I253" s="9">
        <v>16</v>
      </c>
      <c r="J253" s="9">
        <v>5</v>
      </c>
      <c r="K253" s="29"/>
    </row>
    <row r="254" spans="1:11" ht="15.75" customHeight="1" x14ac:dyDescent="0.3">
      <c r="A254" s="7" t="s">
        <v>243</v>
      </c>
      <c r="B254" s="8" t="s">
        <v>1406</v>
      </c>
      <c r="C254" s="9">
        <v>16</v>
      </c>
      <c r="D254" s="9">
        <v>2</v>
      </c>
      <c r="E254" s="9"/>
      <c r="F254" s="9"/>
      <c r="G254" s="9">
        <v>4</v>
      </c>
      <c r="H254" s="9">
        <v>1</v>
      </c>
      <c r="I254" s="9">
        <v>20</v>
      </c>
      <c r="J254" s="9">
        <v>3</v>
      </c>
      <c r="K254" s="29"/>
    </row>
    <row r="255" spans="1:11" ht="15.75" customHeight="1" x14ac:dyDescent="0.3">
      <c r="A255" s="7" t="s">
        <v>236</v>
      </c>
      <c r="B255" s="8" t="s">
        <v>1622</v>
      </c>
      <c r="C255" s="9"/>
      <c r="D255" s="9"/>
      <c r="E255" s="9"/>
      <c r="F255" s="9"/>
      <c r="G255" s="9"/>
      <c r="H255" s="9"/>
      <c r="I255" s="9"/>
      <c r="J255" s="9"/>
      <c r="K255" s="29"/>
    </row>
    <row r="256" spans="1:11" ht="15.75" customHeight="1" x14ac:dyDescent="0.3">
      <c r="A256" s="7" t="s">
        <v>155</v>
      </c>
      <c r="B256" s="8" t="s">
        <v>1622</v>
      </c>
      <c r="C256" s="9"/>
      <c r="D256" s="9"/>
      <c r="E256" s="9"/>
      <c r="F256" s="9"/>
      <c r="G256" s="9"/>
      <c r="H256" s="9"/>
      <c r="I256" s="9"/>
      <c r="J256" s="9"/>
      <c r="K256" s="29"/>
    </row>
    <row r="257" spans="1:11" ht="15.75" customHeight="1" x14ac:dyDescent="0.3">
      <c r="A257" s="7" t="s">
        <v>15</v>
      </c>
      <c r="B257" s="8" t="s">
        <v>51</v>
      </c>
      <c r="C257" s="9"/>
      <c r="D257" s="9"/>
      <c r="E257" s="9"/>
      <c r="F257" s="9"/>
      <c r="G257" s="9"/>
      <c r="H257" s="9"/>
      <c r="I257" s="9"/>
      <c r="J257" s="9"/>
      <c r="K257" s="29"/>
    </row>
    <row r="258" spans="1:11" ht="15.75" customHeight="1" x14ac:dyDescent="0.3">
      <c r="A258" s="7" t="s">
        <v>17</v>
      </c>
      <c r="B258" s="8" t="s">
        <v>52</v>
      </c>
      <c r="C258" s="9">
        <v>7</v>
      </c>
      <c r="D258" s="9">
        <v>9</v>
      </c>
      <c r="E258" s="9">
        <v>3</v>
      </c>
      <c r="F258" s="9">
        <v>5</v>
      </c>
      <c r="G258" s="9">
        <v>4</v>
      </c>
      <c r="H258" s="9">
        <v>2</v>
      </c>
      <c r="I258" s="9">
        <v>11</v>
      </c>
      <c r="J258" s="9">
        <v>11</v>
      </c>
      <c r="K258" s="29"/>
    </row>
    <row r="259" spans="1:11" ht="15.75" customHeight="1" x14ac:dyDescent="0.3">
      <c r="A259" s="7" t="s">
        <v>18</v>
      </c>
      <c r="B259" s="8" t="s">
        <v>52</v>
      </c>
      <c r="C259" s="9">
        <v>2</v>
      </c>
      <c r="D259" s="9">
        <v>14</v>
      </c>
      <c r="E259" s="9">
        <v>2</v>
      </c>
      <c r="F259" s="9">
        <v>4</v>
      </c>
      <c r="G259" s="9">
        <v>1</v>
      </c>
      <c r="H259" s="9">
        <v>1</v>
      </c>
      <c r="I259" s="9">
        <v>3</v>
      </c>
      <c r="J259" s="9">
        <v>15</v>
      </c>
      <c r="K259" s="29"/>
    </row>
    <row r="260" spans="1:11" ht="15.75" customHeight="1" x14ac:dyDescent="0.3">
      <c r="A260" s="7" t="s">
        <v>19</v>
      </c>
      <c r="B260" s="8" t="s">
        <v>52</v>
      </c>
      <c r="C260" s="9">
        <v>2</v>
      </c>
      <c r="D260" s="9">
        <v>14</v>
      </c>
      <c r="E260" s="9">
        <v>0</v>
      </c>
      <c r="F260" s="9">
        <v>7</v>
      </c>
      <c r="G260" s="9">
        <v>1</v>
      </c>
      <c r="H260" s="9">
        <v>1</v>
      </c>
      <c r="I260" s="9">
        <v>3</v>
      </c>
      <c r="J260" s="9">
        <v>15</v>
      </c>
      <c r="K260" s="29"/>
    </row>
    <row r="261" spans="1:11" ht="15.75" customHeight="1" x14ac:dyDescent="0.3">
      <c r="A261" s="7" t="s">
        <v>20</v>
      </c>
      <c r="B261" s="8" t="s">
        <v>52</v>
      </c>
      <c r="C261" s="9">
        <v>4</v>
      </c>
      <c r="D261" s="9">
        <v>13</v>
      </c>
      <c r="E261" s="9">
        <v>0</v>
      </c>
      <c r="F261" s="9">
        <v>0</v>
      </c>
      <c r="G261" s="9">
        <v>0</v>
      </c>
      <c r="H261" s="9">
        <v>1</v>
      </c>
      <c r="I261" s="9">
        <v>4</v>
      </c>
      <c r="J261" s="9">
        <v>14</v>
      </c>
      <c r="K261" s="29"/>
    </row>
    <row r="262" spans="1:11" ht="15.75" customHeight="1" x14ac:dyDescent="0.3">
      <c r="A262" s="7" t="s">
        <v>21</v>
      </c>
      <c r="B262" s="8" t="s">
        <v>52</v>
      </c>
      <c r="C262" s="9">
        <v>8</v>
      </c>
      <c r="D262" s="9">
        <v>7</v>
      </c>
      <c r="E262" s="9">
        <v>0</v>
      </c>
      <c r="F262" s="9">
        <v>0</v>
      </c>
      <c r="G262" s="9">
        <v>0</v>
      </c>
      <c r="H262" s="9">
        <v>1</v>
      </c>
      <c r="I262" s="9">
        <v>8</v>
      </c>
      <c r="J262" s="9">
        <v>8</v>
      </c>
      <c r="K262" s="29"/>
    </row>
    <row r="263" spans="1:11" ht="15.75" customHeight="1" x14ac:dyDescent="0.3">
      <c r="A263" s="7" t="s">
        <v>22</v>
      </c>
      <c r="B263" s="8" t="s">
        <v>52</v>
      </c>
      <c r="C263" s="9">
        <v>6</v>
      </c>
      <c r="D263" s="9">
        <v>11</v>
      </c>
      <c r="E263" s="9">
        <v>0</v>
      </c>
      <c r="F263" s="9">
        <v>0</v>
      </c>
      <c r="G263" s="9">
        <v>2</v>
      </c>
      <c r="H263" s="9">
        <v>1</v>
      </c>
      <c r="I263" s="9">
        <v>8</v>
      </c>
      <c r="J263" s="9">
        <v>12</v>
      </c>
      <c r="K263" s="29"/>
    </row>
    <row r="264" spans="1:11" ht="15.75" customHeight="1" x14ac:dyDescent="0.3">
      <c r="A264" s="7" t="s">
        <v>23</v>
      </c>
      <c r="B264" s="8" t="s">
        <v>52</v>
      </c>
      <c r="C264" s="9">
        <v>6</v>
      </c>
      <c r="D264" s="9">
        <v>9</v>
      </c>
      <c r="E264" s="9">
        <v>0</v>
      </c>
      <c r="F264" s="9">
        <v>0</v>
      </c>
      <c r="G264" s="9">
        <v>0</v>
      </c>
      <c r="H264" s="9">
        <v>1</v>
      </c>
      <c r="I264" s="9">
        <v>6</v>
      </c>
      <c r="J264" s="9">
        <v>10</v>
      </c>
      <c r="K264" s="29"/>
    </row>
    <row r="265" spans="1:11" ht="15.75" customHeight="1" x14ac:dyDescent="0.3">
      <c r="A265" s="7" t="s">
        <v>42</v>
      </c>
      <c r="B265" s="8" t="s">
        <v>52</v>
      </c>
      <c r="C265" s="9">
        <v>3</v>
      </c>
      <c r="D265" s="9">
        <v>11</v>
      </c>
      <c r="E265" s="9">
        <v>0</v>
      </c>
      <c r="F265" s="9">
        <v>0</v>
      </c>
      <c r="G265" s="9">
        <v>0</v>
      </c>
      <c r="H265" s="9">
        <v>1</v>
      </c>
      <c r="I265" s="9">
        <v>3</v>
      </c>
      <c r="J265" s="9">
        <v>12</v>
      </c>
      <c r="K265" s="29"/>
    </row>
    <row r="266" spans="1:11" ht="15.75" customHeight="1" x14ac:dyDescent="0.3">
      <c r="A266" s="7" t="s">
        <v>68</v>
      </c>
      <c r="B266" s="8" t="s">
        <v>135</v>
      </c>
      <c r="C266" s="9">
        <v>13</v>
      </c>
      <c r="D266" s="9">
        <v>5</v>
      </c>
      <c r="E266" s="9">
        <v>9</v>
      </c>
      <c r="F266" s="9">
        <v>3</v>
      </c>
      <c r="G266" s="9">
        <v>1</v>
      </c>
      <c r="H266" s="9">
        <v>1</v>
      </c>
      <c r="I266" s="9">
        <v>14</v>
      </c>
      <c r="J266" s="9">
        <v>6</v>
      </c>
      <c r="K266" s="29"/>
    </row>
    <row r="267" spans="1:11" ht="15.75" customHeight="1" x14ac:dyDescent="0.3">
      <c r="A267" s="10" t="s">
        <v>12</v>
      </c>
      <c r="B267" s="11"/>
      <c r="C267" s="9">
        <f>SUM(C253:C266)</f>
        <v>80</v>
      </c>
      <c r="D267" s="9">
        <f t="shared" ref="D267:J267" si="23">SUM(D253:D266)</f>
        <v>99</v>
      </c>
      <c r="E267" s="9">
        <f t="shared" si="23"/>
        <v>14</v>
      </c>
      <c r="F267" s="9">
        <f t="shared" si="23"/>
        <v>19</v>
      </c>
      <c r="G267" s="9">
        <f t="shared" si="23"/>
        <v>16</v>
      </c>
      <c r="H267" s="9">
        <f t="shared" si="23"/>
        <v>12</v>
      </c>
      <c r="I267" s="9">
        <f t="shared" si="23"/>
        <v>96</v>
      </c>
      <c r="J267" s="9">
        <f t="shared" si="23"/>
        <v>111</v>
      </c>
      <c r="K267" s="29"/>
    </row>
    <row r="268" spans="1:11" ht="15.75" customHeight="1" x14ac:dyDescent="0.3">
      <c r="A268" s="30" t="s">
        <v>1410</v>
      </c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1" ht="15.75" customHeight="1" x14ac:dyDescent="0.3"/>
    <row r="270" spans="1:11" ht="15.75" customHeight="1" x14ac:dyDescent="0.3">
      <c r="A270" s="24" t="s">
        <v>1411</v>
      </c>
      <c r="B270" s="25"/>
      <c r="C270" s="25"/>
      <c r="D270" s="25"/>
      <c r="E270" s="25"/>
      <c r="F270" s="25"/>
      <c r="G270" s="25"/>
      <c r="H270" s="25"/>
      <c r="I270" s="25"/>
      <c r="J270" s="26"/>
      <c r="K270" s="27"/>
    </row>
    <row r="271" spans="1:11" ht="15.75" customHeight="1" x14ac:dyDescent="0.3">
      <c r="A271" s="2"/>
      <c r="B271" s="3"/>
      <c r="C271" s="28" t="s">
        <v>1</v>
      </c>
      <c r="D271" s="26"/>
      <c r="E271" s="28" t="s">
        <v>2</v>
      </c>
      <c r="F271" s="26"/>
      <c r="G271" s="28" t="s">
        <v>3</v>
      </c>
      <c r="H271" s="26"/>
      <c r="I271" s="28" t="s">
        <v>4</v>
      </c>
      <c r="J271" s="26"/>
      <c r="K271" s="27"/>
    </row>
    <row r="272" spans="1:11" ht="15.75" customHeight="1" x14ac:dyDescent="0.3">
      <c r="A272" s="4" t="s">
        <v>5</v>
      </c>
      <c r="B272" s="5" t="s">
        <v>6</v>
      </c>
      <c r="C272" s="6" t="s">
        <v>7</v>
      </c>
      <c r="D272" s="6" t="s">
        <v>8</v>
      </c>
      <c r="E272" s="6" t="s">
        <v>7</v>
      </c>
      <c r="F272" s="6" t="s">
        <v>8</v>
      </c>
      <c r="G272" s="6" t="s">
        <v>7</v>
      </c>
      <c r="H272" s="6" t="s">
        <v>8</v>
      </c>
      <c r="I272" s="6" t="s">
        <v>7</v>
      </c>
      <c r="J272" s="6" t="s">
        <v>8</v>
      </c>
      <c r="K272" s="29"/>
    </row>
    <row r="273" spans="1:11" ht="15.75" customHeight="1" x14ac:dyDescent="0.3">
      <c r="A273" s="7" t="s">
        <v>19</v>
      </c>
      <c r="B273" s="8" t="s">
        <v>372</v>
      </c>
      <c r="C273" s="9">
        <v>6</v>
      </c>
      <c r="D273" s="9">
        <v>9</v>
      </c>
      <c r="E273" s="9">
        <v>5</v>
      </c>
      <c r="F273" s="9">
        <v>5</v>
      </c>
      <c r="G273" s="9">
        <v>0</v>
      </c>
      <c r="H273" s="9">
        <v>1</v>
      </c>
      <c r="I273" s="9">
        <v>6</v>
      </c>
      <c r="J273" s="9">
        <v>10</v>
      </c>
      <c r="K273" s="29"/>
    </row>
    <row r="274" spans="1:11" ht="15.75" customHeight="1" x14ac:dyDescent="0.3">
      <c r="A274" s="7" t="s">
        <v>20</v>
      </c>
      <c r="B274" s="8" t="s">
        <v>372</v>
      </c>
      <c r="C274" s="9">
        <v>9</v>
      </c>
      <c r="D274" s="9">
        <v>7</v>
      </c>
      <c r="E274" s="9">
        <v>3</v>
      </c>
      <c r="F274" s="9">
        <v>7</v>
      </c>
      <c r="G274" s="9">
        <v>2</v>
      </c>
      <c r="H274" s="9">
        <v>1</v>
      </c>
      <c r="I274" s="9">
        <v>11</v>
      </c>
      <c r="J274" s="9">
        <v>8</v>
      </c>
      <c r="K274" s="29"/>
    </row>
    <row r="275" spans="1:11" ht="15.75" customHeight="1" x14ac:dyDescent="0.3">
      <c r="A275" s="7" t="s">
        <v>21</v>
      </c>
      <c r="B275" s="8" t="s">
        <v>372</v>
      </c>
      <c r="C275" s="9">
        <v>13</v>
      </c>
      <c r="D275" s="9">
        <v>3</v>
      </c>
      <c r="E275" s="9">
        <v>8</v>
      </c>
      <c r="F275" s="9">
        <v>2</v>
      </c>
      <c r="G275" s="9">
        <v>2</v>
      </c>
      <c r="H275" s="9">
        <v>1</v>
      </c>
      <c r="I275" s="9">
        <v>15</v>
      </c>
      <c r="J275" s="9">
        <v>4</v>
      </c>
      <c r="K275" s="29"/>
    </row>
    <row r="276" spans="1:11" ht="15.75" customHeight="1" x14ac:dyDescent="0.3">
      <c r="A276" s="7" t="s">
        <v>22</v>
      </c>
      <c r="B276" s="8" t="s">
        <v>372</v>
      </c>
      <c r="C276" s="9">
        <v>2</v>
      </c>
      <c r="D276" s="9">
        <v>14</v>
      </c>
      <c r="E276" s="9">
        <v>0</v>
      </c>
      <c r="F276" s="9">
        <v>8</v>
      </c>
      <c r="G276" s="9">
        <v>3</v>
      </c>
      <c r="H276" s="9">
        <v>1</v>
      </c>
      <c r="I276" s="9">
        <v>5</v>
      </c>
      <c r="J276" s="9">
        <v>15</v>
      </c>
      <c r="K276" s="29"/>
    </row>
    <row r="277" spans="1:11" ht="15.75" customHeight="1" x14ac:dyDescent="0.3">
      <c r="A277" s="10" t="s">
        <v>12</v>
      </c>
      <c r="B277" s="11"/>
      <c r="C277" s="9">
        <f>SUM(C273:C276)</f>
        <v>30</v>
      </c>
      <c r="D277" s="9">
        <f t="shared" ref="D277:J277" si="24">SUM(D273:D276)</f>
        <v>33</v>
      </c>
      <c r="E277" s="9">
        <f t="shared" si="24"/>
        <v>16</v>
      </c>
      <c r="F277" s="9">
        <f t="shared" si="24"/>
        <v>22</v>
      </c>
      <c r="G277" s="9">
        <f t="shared" si="24"/>
        <v>7</v>
      </c>
      <c r="H277" s="9">
        <f t="shared" si="24"/>
        <v>4</v>
      </c>
      <c r="I277" s="9">
        <f t="shared" si="24"/>
        <v>37</v>
      </c>
      <c r="J277" s="9">
        <f t="shared" si="24"/>
        <v>37</v>
      </c>
      <c r="K277" s="29"/>
    </row>
    <row r="278" spans="1:11" ht="15.75" customHeight="1" x14ac:dyDescent="0.3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1" ht="15.75" customHeight="1" x14ac:dyDescent="0.3"/>
    <row r="280" spans="1:11" ht="15.75" customHeight="1" x14ac:dyDescent="0.3">
      <c r="A280" s="24" t="s">
        <v>53</v>
      </c>
      <c r="B280" s="25"/>
      <c r="C280" s="25"/>
      <c r="D280" s="25"/>
      <c r="E280" s="25"/>
      <c r="F280" s="25"/>
      <c r="G280" s="25"/>
      <c r="H280" s="25"/>
      <c r="I280" s="25"/>
      <c r="J280" s="26"/>
      <c r="K280" s="27"/>
    </row>
    <row r="281" spans="1:11" ht="15.75" customHeight="1" x14ac:dyDescent="0.3">
      <c r="A281" s="2"/>
      <c r="B281" s="3"/>
      <c r="C281" s="28" t="s">
        <v>1</v>
      </c>
      <c r="D281" s="26"/>
      <c r="E281" s="28" t="s">
        <v>2</v>
      </c>
      <c r="F281" s="26"/>
      <c r="G281" s="28" t="s">
        <v>3</v>
      </c>
      <c r="H281" s="26"/>
      <c r="I281" s="28" t="s">
        <v>4</v>
      </c>
      <c r="J281" s="26"/>
      <c r="K281" s="27"/>
    </row>
    <row r="282" spans="1:11" ht="15.75" customHeight="1" x14ac:dyDescent="0.3">
      <c r="A282" s="4" t="s">
        <v>5</v>
      </c>
      <c r="B282" s="5" t="s">
        <v>6</v>
      </c>
      <c r="C282" s="6" t="s">
        <v>7</v>
      </c>
      <c r="D282" s="6" t="s">
        <v>8</v>
      </c>
      <c r="E282" s="6" t="s">
        <v>7</v>
      </c>
      <c r="F282" s="6" t="s">
        <v>8</v>
      </c>
      <c r="G282" s="6" t="s">
        <v>7</v>
      </c>
      <c r="H282" s="6" t="s">
        <v>8</v>
      </c>
      <c r="I282" s="6" t="s">
        <v>7</v>
      </c>
      <c r="J282" s="6" t="s">
        <v>8</v>
      </c>
      <c r="K282" s="29"/>
    </row>
    <row r="283" spans="1:11" ht="15.75" customHeight="1" x14ac:dyDescent="0.3">
      <c r="A283" s="7" t="s">
        <v>279</v>
      </c>
      <c r="B283" s="8" t="s">
        <v>54</v>
      </c>
      <c r="C283" s="9"/>
      <c r="D283" s="9"/>
      <c r="E283" s="9" t="s">
        <v>1721</v>
      </c>
      <c r="F283" s="9"/>
      <c r="G283" s="9"/>
      <c r="H283" s="9"/>
      <c r="I283" s="9"/>
      <c r="J283" s="9"/>
      <c r="K283" s="29"/>
    </row>
    <row r="284" spans="1:11" ht="15.75" customHeight="1" x14ac:dyDescent="0.3">
      <c r="A284" s="7" t="s">
        <v>280</v>
      </c>
      <c r="B284" s="8" t="s">
        <v>54</v>
      </c>
      <c r="C284" s="9"/>
      <c r="D284" s="9"/>
      <c r="E284" s="9">
        <v>2</v>
      </c>
      <c r="F284" s="9">
        <v>6</v>
      </c>
      <c r="G284" s="9"/>
      <c r="H284" s="9"/>
      <c r="I284" s="9"/>
      <c r="J284" s="9"/>
      <c r="K284" s="29"/>
    </row>
    <row r="285" spans="1:11" ht="15.75" customHeight="1" x14ac:dyDescent="0.3">
      <c r="A285" s="7" t="s">
        <v>467</v>
      </c>
      <c r="B285" s="8" t="s">
        <v>54</v>
      </c>
      <c r="C285" s="9"/>
      <c r="D285" s="9"/>
      <c r="E285" s="9">
        <v>3</v>
      </c>
      <c r="F285" s="9">
        <v>7</v>
      </c>
      <c r="G285" s="9"/>
      <c r="H285" s="9"/>
      <c r="I285" s="9"/>
      <c r="J285" s="9"/>
      <c r="K285" s="29"/>
    </row>
    <row r="286" spans="1:11" ht="15.75" customHeight="1" x14ac:dyDescent="0.3">
      <c r="A286" s="7" t="s">
        <v>282</v>
      </c>
      <c r="B286" s="8" t="s">
        <v>54</v>
      </c>
      <c r="C286" s="9"/>
      <c r="D286" s="9"/>
      <c r="E286" s="9">
        <v>9</v>
      </c>
      <c r="F286" s="9">
        <v>2</v>
      </c>
      <c r="G286" s="9"/>
      <c r="H286" s="9"/>
      <c r="I286" s="9"/>
      <c r="J286" s="9"/>
      <c r="K286" s="29"/>
    </row>
    <row r="287" spans="1:11" ht="15.75" customHeight="1" x14ac:dyDescent="0.3">
      <c r="A287" s="7" t="s">
        <v>283</v>
      </c>
      <c r="B287" s="8" t="s">
        <v>54</v>
      </c>
      <c r="C287" s="9"/>
      <c r="D287" s="9"/>
      <c r="E287" s="9">
        <v>6</v>
      </c>
      <c r="F287" s="9">
        <v>4</v>
      </c>
      <c r="G287" s="9"/>
      <c r="H287" s="9"/>
      <c r="I287" s="9"/>
      <c r="J287" s="9"/>
      <c r="K287" s="29"/>
    </row>
    <row r="288" spans="1:11" ht="15.75" customHeight="1" x14ac:dyDescent="0.3">
      <c r="A288" s="7" t="s">
        <v>157</v>
      </c>
      <c r="B288" s="8" t="s">
        <v>54</v>
      </c>
      <c r="C288" s="9"/>
      <c r="D288" s="9"/>
      <c r="E288" s="9">
        <v>9</v>
      </c>
      <c r="F288" s="9">
        <v>1</v>
      </c>
      <c r="G288" s="9"/>
      <c r="H288" s="9"/>
      <c r="I288" s="9"/>
      <c r="J288" s="9"/>
      <c r="K288" s="29"/>
    </row>
    <row r="289" spans="1:11" ht="15.75" customHeight="1" x14ac:dyDescent="0.3">
      <c r="A289" s="7" t="s">
        <v>159</v>
      </c>
      <c r="B289" s="8" t="s">
        <v>54</v>
      </c>
      <c r="C289" s="9"/>
      <c r="D289" s="9"/>
      <c r="E289" s="9">
        <v>9</v>
      </c>
      <c r="F289" s="9">
        <v>1</v>
      </c>
      <c r="G289" s="9"/>
      <c r="H289" s="9"/>
      <c r="I289" s="9"/>
      <c r="J289" s="9"/>
      <c r="K289" s="29"/>
    </row>
    <row r="290" spans="1:11" ht="15.75" customHeight="1" x14ac:dyDescent="0.3">
      <c r="A290" s="7" t="s">
        <v>160</v>
      </c>
      <c r="B290" s="8" t="s">
        <v>54</v>
      </c>
      <c r="C290" s="9"/>
      <c r="D290" s="9"/>
      <c r="E290" s="9">
        <v>6</v>
      </c>
      <c r="F290" s="9">
        <v>4</v>
      </c>
      <c r="G290" s="9"/>
      <c r="H290" s="9"/>
      <c r="I290" s="9"/>
      <c r="J290" s="9"/>
      <c r="K290" s="29"/>
    </row>
    <row r="291" spans="1:11" ht="15.75" customHeight="1" x14ac:dyDescent="0.3">
      <c r="A291" s="7" t="s">
        <v>147</v>
      </c>
      <c r="B291" s="8" t="s">
        <v>54</v>
      </c>
      <c r="C291" s="9"/>
      <c r="D291" s="9"/>
      <c r="E291" s="9">
        <v>5</v>
      </c>
      <c r="F291" s="9">
        <v>4</v>
      </c>
      <c r="G291" s="9"/>
      <c r="H291" s="9"/>
      <c r="I291" s="9"/>
      <c r="J291" s="9"/>
      <c r="K291" s="29"/>
    </row>
    <row r="292" spans="1:11" ht="15.75" customHeight="1" x14ac:dyDescent="0.3">
      <c r="A292" s="7" t="s">
        <v>150</v>
      </c>
      <c r="B292" s="8" t="s">
        <v>54</v>
      </c>
      <c r="C292" s="9"/>
      <c r="D292" s="9"/>
      <c r="E292" s="9">
        <v>9</v>
      </c>
      <c r="F292" s="9">
        <v>1</v>
      </c>
      <c r="G292" s="9"/>
      <c r="H292" s="9"/>
      <c r="I292" s="9"/>
      <c r="J292" s="9"/>
      <c r="K292" s="29"/>
    </row>
    <row r="293" spans="1:11" ht="15.75" customHeight="1" x14ac:dyDescent="0.3">
      <c r="A293" s="7" t="s">
        <v>151</v>
      </c>
      <c r="B293" s="8" t="s">
        <v>54</v>
      </c>
      <c r="C293" s="9"/>
      <c r="D293" s="9"/>
      <c r="E293" s="9">
        <v>11</v>
      </c>
      <c r="F293" s="9">
        <v>0</v>
      </c>
      <c r="G293" s="9"/>
      <c r="H293" s="9"/>
      <c r="I293" s="9"/>
      <c r="J293" s="9"/>
      <c r="K293" s="29"/>
    </row>
    <row r="294" spans="1:11" ht="15.75" customHeight="1" x14ac:dyDescent="0.3">
      <c r="A294" s="7" t="s">
        <v>152</v>
      </c>
      <c r="B294" s="8" t="s">
        <v>54</v>
      </c>
      <c r="C294" s="9"/>
      <c r="D294" s="9"/>
      <c r="E294" s="9">
        <v>9</v>
      </c>
      <c r="F294" s="9">
        <v>1</v>
      </c>
      <c r="G294" s="9"/>
      <c r="H294" s="9"/>
      <c r="I294" s="9"/>
      <c r="J294" s="9"/>
      <c r="K294" s="29"/>
    </row>
    <row r="295" spans="1:11" ht="15.75" customHeight="1" x14ac:dyDescent="0.3">
      <c r="A295" s="7" t="s">
        <v>153</v>
      </c>
      <c r="B295" s="8" t="s">
        <v>54</v>
      </c>
      <c r="C295" s="9"/>
      <c r="D295" s="9"/>
      <c r="E295" s="9">
        <v>10</v>
      </c>
      <c r="F295" s="9">
        <v>0</v>
      </c>
      <c r="G295" s="9"/>
      <c r="H295" s="9"/>
      <c r="I295" s="9"/>
      <c r="J295" s="9"/>
      <c r="K295" s="29"/>
    </row>
    <row r="296" spans="1:11" ht="15.75" customHeight="1" x14ac:dyDescent="0.3">
      <c r="A296" s="7" t="s">
        <v>176</v>
      </c>
      <c r="B296" s="8" t="s">
        <v>54</v>
      </c>
      <c r="C296" s="9"/>
      <c r="D296" s="9"/>
      <c r="E296" s="9"/>
      <c r="F296" s="9"/>
      <c r="G296" s="9"/>
      <c r="H296" s="9"/>
      <c r="I296" s="9"/>
      <c r="J296" s="9"/>
      <c r="K296" s="29"/>
    </row>
    <row r="297" spans="1:11" ht="15.75" customHeight="1" x14ac:dyDescent="0.3">
      <c r="A297" s="7"/>
      <c r="B297" s="8"/>
      <c r="C297" s="9"/>
      <c r="D297" s="9"/>
      <c r="E297" s="9"/>
      <c r="F297" s="9"/>
      <c r="G297" s="9"/>
      <c r="H297" s="9"/>
      <c r="I297" s="9"/>
      <c r="J297" s="9"/>
      <c r="K297" s="29"/>
    </row>
    <row r="298" spans="1:11" ht="15.75" customHeight="1" x14ac:dyDescent="0.3">
      <c r="A298" s="7" t="s">
        <v>18</v>
      </c>
      <c r="B298" s="8" t="s">
        <v>54</v>
      </c>
      <c r="C298" s="9">
        <v>15</v>
      </c>
      <c r="D298" s="9">
        <v>2</v>
      </c>
      <c r="E298" s="9">
        <v>10</v>
      </c>
      <c r="F298" s="9">
        <v>0</v>
      </c>
      <c r="G298" s="9">
        <v>3</v>
      </c>
      <c r="H298" s="9">
        <v>2</v>
      </c>
      <c r="I298" s="9">
        <v>18</v>
      </c>
      <c r="J298" s="9">
        <v>4</v>
      </c>
      <c r="K298" s="29" t="s">
        <v>2051</v>
      </c>
    </row>
    <row r="299" spans="1:11" ht="15.75" customHeight="1" x14ac:dyDescent="0.3">
      <c r="A299" s="7" t="s">
        <v>22</v>
      </c>
      <c r="B299" s="8" t="s">
        <v>54</v>
      </c>
      <c r="C299" s="9">
        <v>11</v>
      </c>
      <c r="D299" s="9">
        <v>6</v>
      </c>
      <c r="E299" s="9">
        <v>7</v>
      </c>
      <c r="F299" s="9">
        <v>3</v>
      </c>
      <c r="G299" s="9">
        <v>4</v>
      </c>
      <c r="H299" s="9">
        <v>1</v>
      </c>
      <c r="I299" s="9">
        <v>15</v>
      </c>
      <c r="J299" s="9">
        <v>7</v>
      </c>
      <c r="K299" s="29"/>
    </row>
    <row r="300" spans="1:11" ht="15.75" customHeight="1" x14ac:dyDescent="0.3">
      <c r="A300" s="7" t="s">
        <v>23</v>
      </c>
      <c r="B300" s="8" t="s">
        <v>54</v>
      </c>
      <c r="C300" s="9">
        <v>12</v>
      </c>
      <c r="D300" s="9">
        <v>5</v>
      </c>
      <c r="E300" s="9">
        <v>7</v>
      </c>
      <c r="F300" s="9">
        <v>3</v>
      </c>
      <c r="G300" s="9">
        <v>4</v>
      </c>
      <c r="H300" s="9">
        <v>1</v>
      </c>
      <c r="I300" s="9">
        <v>16</v>
      </c>
      <c r="J300" s="9">
        <v>6</v>
      </c>
      <c r="K300" s="29"/>
    </row>
    <row r="301" spans="1:11" ht="15.75" customHeight="1" x14ac:dyDescent="0.3">
      <c r="A301" s="7" t="s">
        <v>42</v>
      </c>
      <c r="B301" s="8" t="s">
        <v>54</v>
      </c>
      <c r="C301" s="9">
        <v>14</v>
      </c>
      <c r="D301" s="9">
        <v>2</v>
      </c>
      <c r="E301" s="9">
        <v>8</v>
      </c>
      <c r="F301" s="9">
        <v>2</v>
      </c>
      <c r="G301" s="9">
        <v>3</v>
      </c>
      <c r="H301" s="9">
        <v>2</v>
      </c>
      <c r="I301" s="9">
        <v>17</v>
      </c>
      <c r="J301" s="9">
        <v>4</v>
      </c>
      <c r="K301" s="29"/>
    </row>
    <row r="302" spans="1:11" ht="15.75" customHeight="1" x14ac:dyDescent="0.3">
      <c r="A302" s="7" t="s">
        <v>24</v>
      </c>
      <c r="B302" s="8" t="s">
        <v>54</v>
      </c>
      <c r="C302" s="9">
        <v>13</v>
      </c>
      <c r="D302" s="9">
        <v>2</v>
      </c>
      <c r="E302" s="9">
        <v>8</v>
      </c>
      <c r="F302" s="9">
        <v>2</v>
      </c>
      <c r="G302" s="9">
        <v>4</v>
      </c>
      <c r="H302" s="9">
        <v>2</v>
      </c>
      <c r="I302" s="9">
        <v>17</v>
      </c>
      <c r="J302" s="9">
        <v>4</v>
      </c>
      <c r="K302" s="29"/>
    </row>
    <row r="303" spans="1:11" ht="15.75" customHeight="1" x14ac:dyDescent="0.3">
      <c r="A303" s="7" t="s">
        <v>46</v>
      </c>
      <c r="B303" s="8" t="s">
        <v>54</v>
      </c>
      <c r="C303" s="9">
        <v>7</v>
      </c>
      <c r="D303" s="9">
        <v>10</v>
      </c>
      <c r="E303" s="9">
        <v>3</v>
      </c>
      <c r="F303" s="9">
        <v>7</v>
      </c>
      <c r="G303" s="9">
        <v>3</v>
      </c>
      <c r="H303" s="9">
        <v>2</v>
      </c>
      <c r="I303" s="9">
        <v>10</v>
      </c>
      <c r="J303" s="9">
        <v>12</v>
      </c>
      <c r="K303" s="29"/>
    </row>
    <row r="304" spans="1:11" ht="15.75" customHeight="1" x14ac:dyDescent="0.3">
      <c r="A304" s="7" t="s">
        <v>55</v>
      </c>
      <c r="B304" s="8" t="s">
        <v>54</v>
      </c>
      <c r="C304" s="9">
        <v>10</v>
      </c>
      <c r="D304" s="9">
        <v>8</v>
      </c>
      <c r="E304" s="9">
        <v>6</v>
      </c>
      <c r="F304" s="9">
        <v>3</v>
      </c>
      <c r="G304" s="9">
        <v>1</v>
      </c>
      <c r="H304" s="9">
        <v>2</v>
      </c>
      <c r="I304" s="9">
        <v>11</v>
      </c>
      <c r="J304" s="9">
        <v>10</v>
      </c>
      <c r="K304" s="29"/>
    </row>
    <row r="305" spans="1:11" ht="15.75" customHeight="1" x14ac:dyDescent="0.3">
      <c r="A305" s="7" t="s">
        <v>56</v>
      </c>
      <c r="B305" s="8" t="s">
        <v>54</v>
      </c>
      <c r="C305" s="9">
        <v>8</v>
      </c>
      <c r="D305" s="9">
        <v>8</v>
      </c>
      <c r="E305" s="9">
        <v>5</v>
      </c>
      <c r="F305" s="9">
        <v>4</v>
      </c>
      <c r="G305" s="9">
        <v>1</v>
      </c>
      <c r="H305" s="9">
        <v>2</v>
      </c>
      <c r="I305" s="9">
        <v>9</v>
      </c>
      <c r="J305" s="9">
        <v>10</v>
      </c>
      <c r="K305" s="29"/>
    </row>
    <row r="306" spans="1:11" ht="15.75" customHeight="1" x14ac:dyDescent="0.3">
      <c r="A306" s="7" t="s">
        <v>57</v>
      </c>
      <c r="B306" s="8" t="s">
        <v>54</v>
      </c>
      <c r="C306" s="9">
        <v>13</v>
      </c>
      <c r="D306" s="9">
        <v>4</v>
      </c>
      <c r="E306" s="9">
        <v>9</v>
      </c>
      <c r="F306" s="9">
        <v>0</v>
      </c>
      <c r="G306" s="9">
        <v>5</v>
      </c>
      <c r="H306" s="9">
        <v>2</v>
      </c>
      <c r="I306" s="9">
        <v>18</v>
      </c>
      <c r="J306" s="9">
        <v>6</v>
      </c>
      <c r="K306" s="29"/>
    </row>
    <row r="307" spans="1:11" ht="15.75" customHeight="1" x14ac:dyDescent="0.3">
      <c r="A307" s="7" t="s">
        <v>63</v>
      </c>
      <c r="B307" s="8" t="s">
        <v>54</v>
      </c>
      <c r="C307" s="9">
        <v>9</v>
      </c>
      <c r="D307" s="9">
        <v>7</v>
      </c>
      <c r="E307" s="9">
        <v>5</v>
      </c>
      <c r="F307" s="9">
        <v>3</v>
      </c>
      <c r="G307" s="9">
        <v>1</v>
      </c>
      <c r="H307" s="9">
        <v>2</v>
      </c>
      <c r="I307" s="9">
        <v>10</v>
      </c>
      <c r="J307" s="9">
        <v>8</v>
      </c>
      <c r="K307" s="29"/>
    </row>
    <row r="308" spans="1:11" ht="15.75" customHeight="1" x14ac:dyDescent="0.3">
      <c r="A308" s="7" t="s">
        <v>64</v>
      </c>
      <c r="B308" s="8" t="s">
        <v>54</v>
      </c>
      <c r="C308" s="9">
        <v>11</v>
      </c>
      <c r="D308" s="9">
        <v>3</v>
      </c>
      <c r="E308" s="9">
        <v>7</v>
      </c>
      <c r="F308" s="9">
        <v>1</v>
      </c>
      <c r="G308" s="9">
        <v>4</v>
      </c>
      <c r="H308" s="9">
        <v>2</v>
      </c>
      <c r="I308" s="9">
        <v>15</v>
      </c>
      <c r="J308" s="9">
        <v>5</v>
      </c>
      <c r="K308" s="29"/>
    </row>
    <row r="309" spans="1:11" ht="15.75" customHeight="1" x14ac:dyDescent="0.3">
      <c r="A309" s="10" t="s">
        <v>12</v>
      </c>
      <c r="B309" s="11"/>
      <c r="C309" s="9">
        <f>SUM(C283:C308)</f>
        <v>123</v>
      </c>
      <c r="D309" s="9">
        <f t="shared" ref="D309:J309" si="25">SUM(D283:D308)</f>
        <v>57</v>
      </c>
      <c r="E309" s="9">
        <f t="shared" si="25"/>
        <v>163</v>
      </c>
      <c r="F309" s="9">
        <f t="shared" si="25"/>
        <v>59</v>
      </c>
      <c r="G309" s="9">
        <f t="shared" si="25"/>
        <v>33</v>
      </c>
      <c r="H309" s="9">
        <f t="shared" si="25"/>
        <v>20</v>
      </c>
      <c r="I309" s="9">
        <f t="shared" si="25"/>
        <v>156</v>
      </c>
      <c r="J309" s="9">
        <f t="shared" si="25"/>
        <v>76</v>
      </c>
      <c r="K309" s="29"/>
    </row>
    <row r="310" spans="1:11" ht="15.75" customHeight="1" x14ac:dyDescent="0.3">
      <c r="A310" s="1" t="s">
        <v>1471</v>
      </c>
    </row>
    <row r="311" spans="1:11" ht="15.75" customHeight="1" x14ac:dyDescent="0.3">
      <c r="A311" s="1" t="s">
        <v>1472</v>
      </c>
    </row>
    <row r="312" spans="1:11" ht="15.75" customHeight="1" x14ac:dyDescent="0.3"/>
    <row r="313" spans="1:11" ht="15.75" customHeight="1" x14ac:dyDescent="0.3">
      <c r="A313" s="24" t="s">
        <v>1246</v>
      </c>
      <c r="B313" s="25"/>
      <c r="C313" s="25"/>
      <c r="D313" s="25"/>
      <c r="E313" s="25"/>
      <c r="F313" s="25"/>
      <c r="G313" s="25"/>
      <c r="H313" s="25"/>
      <c r="I313" s="25"/>
      <c r="J313" s="26"/>
      <c r="K313" s="27"/>
    </row>
    <row r="314" spans="1:11" ht="15.75" customHeight="1" x14ac:dyDescent="0.3">
      <c r="A314" s="2"/>
      <c r="B314" s="3"/>
      <c r="C314" s="28" t="s">
        <v>1</v>
      </c>
      <c r="D314" s="26"/>
      <c r="E314" s="28" t="s">
        <v>2</v>
      </c>
      <c r="F314" s="26"/>
      <c r="G314" s="28" t="s">
        <v>3</v>
      </c>
      <c r="H314" s="26"/>
      <c r="I314" s="28" t="s">
        <v>4</v>
      </c>
      <c r="J314" s="26"/>
      <c r="K314" s="27"/>
    </row>
    <row r="315" spans="1:11" ht="15.75" customHeight="1" x14ac:dyDescent="0.3">
      <c r="A315" s="4" t="s">
        <v>5</v>
      </c>
      <c r="B315" s="5" t="s">
        <v>6</v>
      </c>
      <c r="C315" s="6" t="s">
        <v>7</v>
      </c>
      <c r="D315" s="6" t="s">
        <v>8</v>
      </c>
      <c r="E315" s="6" t="s">
        <v>7</v>
      </c>
      <c r="F315" s="6" t="s">
        <v>8</v>
      </c>
      <c r="G315" s="6" t="s">
        <v>7</v>
      </c>
      <c r="H315" s="6" t="s">
        <v>8</v>
      </c>
      <c r="I315" s="6" t="s">
        <v>7</v>
      </c>
      <c r="J315" s="6" t="s">
        <v>8</v>
      </c>
      <c r="K315" s="29"/>
    </row>
    <row r="316" spans="1:11" ht="15.75" customHeight="1" x14ac:dyDescent="0.3">
      <c r="A316" s="7" t="s">
        <v>69</v>
      </c>
      <c r="B316" s="8" t="s">
        <v>1248</v>
      </c>
      <c r="C316" s="9"/>
      <c r="D316" s="9"/>
      <c r="E316" s="9"/>
      <c r="F316" s="9"/>
      <c r="G316" s="9"/>
      <c r="H316" s="9"/>
      <c r="I316" s="9"/>
      <c r="J316" s="9"/>
      <c r="K316" s="29"/>
    </row>
    <row r="317" spans="1:11" ht="15.75" customHeight="1" x14ac:dyDescent="0.3">
      <c r="A317" s="7" t="s">
        <v>102</v>
      </c>
      <c r="B317" s="8" t="s">
        <v>1248</v>
      </c>
      <c r="C317" s="9"/>
      <c r="D317" s="9"/>
      <c r="E317" s="9"/>
      <c r="F317" s="9"/>
      <c r="G317" s="9"/>
      <c r="H317" s="9"/>
      <c r="I317" s="9"/>
      <c r="J317" s="9"/>
      <c r="K317" s="29"/>
    </row>
    <row r="318" spans="1:11" ht="15.75" customHeight="1" x14ac:dyDescent="0.3">
      <c r="A318" s="7" t="s">
        <v>25</v>
      </c>
      <c r="B318" s="8" t="s">
        <v>1247</v>
      </c>
      <c r="C318" s="9">
        <v>5</v>
      </c>
      <c r="D318" s="9">
        <v>12</v>
      </c>
      <c r="E318" s="9"/>
      <c r="F318" s="9"/>
      <c r="G318" s="9"/>
      <c r="H318" s="9"/>
      <c r="I318" s="9"/>
      <c r="J318" s="9"/>
      <c r="K318" s="29"/>
    </row>
    <row r="319" spans="1:11" ht="15.75" customHeight="1" x14ac:dyDescent="0.3">
      <c r="A319" s="7" t="s">
        <v>27</v>
      </c>
      <c r="B319" s="8" t="s">
        <v>882</v>
      </c>
      <c r="C319" s="9"/>
      <c r="D319" s="9"/>
      <c r="E319" s="9"/>
      <c r="F319" s="9"/>
      <c r="G319" s="9"/>
      <c r="H319" s="9"/>
      <c r="I319" s="9">
        <v>1</v>
      </c>
      <c r="J319" s="9">
        <v>17</v>
      </c>
      <c r="K319" s="29"/>
    </row>
    <row r="320" spans="1:11" ht="15.75" customHeight="1" x14ac:dyDescent="0.3">
      <c r="A320" s="7" t="s">
        <v>28</v>
      </c>
      <c r="B320" s="8" t="s">
        <v>882</v>
      </c>
      <c r="C320" s="9">
        <v>6</v>
      </c>
      <c r="D320" s="9">
        <v>11</v>
      </c>
      <c r="E320" s="9">
        <v>1</v>
      </c>
      <c r="F320" s="9">
        <v>4</v>
      </c>
      <c r="G320" s="9">
        <v>1</v>
      </c>
      <c r="H320" s="9">
        <v>1</v>
      </c>
      <c r="I320" s="9">
        <v>7</v>
      </c>
      <c r="J320" s="9">
        <v>12</v>
      </c>
      <c r="K320" s="29"/>
    </row>
    <row r="321" spans="1:11" ht="15.75" customHeight="1" x14ac:dyDescent="0.3">
      <c r="A321" s="7" t="s">
        <v>106</v>
      </c>
      <c r="B321" s="8" t="s">
        <v>882</v>
      </c>
      <c r="C321" s="9"/>
      <c r="D321" s="9"/>
      <c r="E321" s="9">
        <v>3</v>
      </c>
      <c r="F321" s="9">
        <v>2</v>
      </c>
      <c r="G321" s="9"/>
      <c r="H321" s="9"/>
      <c r="I321" s="9">
        <v>8</v>
      </c>
      <c r="J321" s="9">
        <v>10</v>
      </c>
      <c r="K321" s="29"/>
    </row>
    <row r="322" spans="1:11" ht="15.75" customHeight="1" x14ac:dyDescent="0.3">
      <c r="A322" s="7" t="s">
        <v>30</v>
      </c>
      <c r="B322" s="8" t="s">
        <v>1412</v>
      </c>
      <c r="C322" s="9"/>
      <c r="D322" s="9"/>
      <c r="E322" s="9"/>
      <c r="F322" s="9"/>
      <c r="G322" s="9"/>
      <c r="H322" s="9"/>
      <c r="I322" s="9">
        <v>6</v>
      </c>
      <c r="J322" s="9">
        <v>12</v>
      </c>
      <c r="K322" s="29"/>
    </row>
    <row r="323" spans="1:11" ht="15.75" customHeight="1" x14ac:dyDescent="0.3">
      <c r="A323" s="7" t="s">
        <v>33</v>
      </c>
      <c r="B323" s="8" t="s">
        <v>268</v>
      </c>
      <c r="C323" s="9">
        <v>18</v>
      </c>
      <c r="D323" s="9">
        <v>2</v>
      </c>
      <c r="E323" s="9">
        <v>11</v>
      </c>
      <c r="F323" s="9">
        <v>2</v>
      </c>
      <c r="G323" s="9">
        <v>1</v>
      </c>
      <c r="H323" s="9">
        <v>1</v>
      </c>
      <c r="I323" s="9">
        <v>19</v>
      </c>
      <c r="J323" s="9">
        <v>3</v>
      </c>
      <c r="K323" s="29"/>
    </row>
    <row r="324" spans="1:11" ht="15.75" customHeight="1" x14ac:dyDescent="0.3">
      <c r="A324" s="7" t="s">
        <v>34</v>
      </c>
      <c r="B324" s="8" t="s">
        <v>268</v>
      </c>
      <c r="C324" s="9">
        <v>19</v>
      </c>
      <c r="D324" s="9">
        <v>1</v>
      </c>
      <c r="E324" s="9">
        <v>13</v>
      </c>
      <c r="F324" s="9">
        <v>0</v>
      </c>
      <c r="G324" s="9">
        <v>8</v>
      </c>
      <c r="H324" s="9">
        <v>0</v>
      </c>
      <c r="I324" s="9">
        <v>27</v>
      </c>
      <c r="J324" s="9">
        <v>1</v>
      </c>
      <c r="K324" s="29"/>
    </row>
    <row r="325" spans="1:11" ht="15.75" customHeight="1" x14ac:dyDescent="0.3">
      <c r="A325" s="10" t="s">
        <v>12</v>
      </c>
      <c r="B325" s="11"/>
      <c r="C325" s="9">
        <f t="shared" ref="C325:J325" si="26">SUM(C316:C324)</f>
        <v>48</v>
      </c>
      <c r="D325" s="9">
        <f t="shared" si="26"/>
        <v>26</v>
      </c>
      <c r="E325" s="9">
        <f t="shared" si="26"/>
        <v>28</v>
      </c>
      <c r="F325" s="9">
        <f t="shared" si="26"/>
        <v>8</v>
      </c>
      <c r="G325" s="9">
        <f t="shared" si="26"/>
        <v>10</v>
      </c>
      <c r="H325" s="9">
        <f t="shared" si="26"/>
        <v>2</v>
      </c>
      <c r="I325" s="9">
        <f t="shared" si="26"/>
        <v>68</v>
      </c>
      <c r="J325" s="9">
        <f t="shared" si="26"/>
        <v>55</v>
      </c>
      <c r="K325" s="29"/>
    </row>
    <row r="326" spans="1:11" ht="15.75" customHeight="1" x14ac:dyDescent="0.3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1" ht="15.75" customHeight="1" x14ac:dyDescent="0.3"/>
    <row r="328" spans="1:11" ht="15.75" customHeight="1" x14ac:dyDescent="0.3">
      <c r="A328" s="24" t="s">
        <v>949</v>
      </c>
      <c r="B328" s="25"/>
      <c r="C328" s="25"/>
      <c r="D328" s="25"/>
      <c r="E328" s="25"/>
      <c r="F328" s="25"/>
      <c r="G328" s="25"/>
      <c r="H328" s="25"/>
      <c r="I328" s="25"/>
      <c r="J328" s="26"/>
      <c r="K328" s="27"/>
    </row>
    <row r="329" spans="1:11" ht="15.75" customHeight="1" x14ac:dyDescent="0.3">
      <c r="A329" s="2"/>
      <c r="B329" s="3"/>
      <c r="C329" s="28" t="s">
        <v>1</v>
      </c>
      <c r="D329" s="26"/>
      <c r="E329" s="28" t="s">
        <v>2</v>
      </c>
      <c r="F329" s="26"/>
      <c r="G329" s="28" t="s">
        <v>3</v>
      </c>
      <c r="H329" s="26"/>
      <c r="I329" s="28" t="s">
        <v>4</v>
      </c>
      <c r="J329" s="26"/>
      <c r="K329" s="27"/>
    </row>
    <row r="330" spans="1:11" ht="15.75" customHeight="1" x14ac:dyDescent="0.3">
      <c r="A330" s="4" t="s">
        <v>5</v>
      </c>
      <c r="B330" s="5" t="s">
        <v>6</v>
      </c>
      <c r="C330" s="6" t="s">
        <v>7</v>
      </c>
      <c r="D330" s="6" t="s">
        <v>8</v>
      </c>
      <c r="E330" s="6" t="s">
        <v>7</v>
      </c>
      <c r="F330" s="6" t="s">
        <v>8</v>
      </c>
      <c r="G330" s="6" t="s">
        <v>7</v>
      </c>
      <c r="H330" s="6" t="s">
        <v>8</v>
      </c>
      <c r="I330" s="6" t="s">
        <v>7</v>
      </c>
      <c r="J330" s="6" t="s">
        <v>8</v>
      </c>
      <c r="K330" s="29"/>
    </row>
    <row r="331" spans="1:11" ht="15.75" customHeight="1" x14ac:dyDescent="0.3">
      <c r="A331" s="7" t="s">
        <v>160</v>
      </c>
      <c r="B331" s="8" t="s">
        <v>234</v>
      </c>
      <c r="C331" s="9"/>
      <c r="D331" s="9"/>
      <c r="E331" s="9"/>
      <c r="F331" s="9"/>
      <c r="G331" s="9"/>
      <c r="H331" s="9"/>
      <c r="I331" s="52"/>
      <c r="J331" s="52"/>
      <c r="K331" s="29"/>
    </row>
    <row r="332" spans="1:11" ht="15.75" customHeight="1" x14ac:dyDescent="0.3">
      <c r="A332" s="7" t="s">
        <v>147</v>
      </c>
      <c r="B332" s="8" t="s">
        <v>234</v>
      </c>
      <c r="C332" s="9"/>
      <c r="D332" s="9"/>
      <c r="E332" s="9"/>
      <c r="F332" s="9"/>
      <c r="G332" s="9"/>
      <c r="H332" s="9"/>
      <c r="I332" s="52"/>
      <c r="J332" s="52"/>
      <c r="K332" s="29"/>
    </row>
    <row r="333" spans="1:11" ht="15.75" customHeight="1" x14ac:dyDescent="0.3">
      <c r="A333" s="7" t="s">
        <v>150</v>
      </c>
      <c r="B333" s="8" t="s">
        <v>234</v>
      </c>
      <c r="C333" s="9"/>
      <c r="D333" s="9"/>
      <c r="E333" s="9"/>
      <c r="F333" s="9"/>
      <c r="G333" s="9"/>
      <c r="H333" s="9"/>
      <c r="I333" s="52">
        <v>51</v>
      </c>
      <c r="J333" s="52">
        <v>7</v>
      </c>
      <c r="K333" s="29"/>
    </row>
    <row r="334" spans="1:11" ht="15.75" customHeight="1" x14ac:dyDescent="0.3">
      <c r="A334" s="7" t="s">
        <v>151</v>
      </c>
      <c r="B334" s="8" t="s">
        <v>234</v>
      </c>
      <c r="C334" s="9">
        <v>15</v>
      </c>
      <c r="D334" s="9">
        <v>3</v>
      </c>
      <c r="E334" s="9"/>
      <c r="F334" s="9"/>
      <c r="G334" s="9">
        <v>5</v>
      </c>
      <c r="H334" s="9">
        <v>3</v>
      </c>
      <c r="I334" s="9">
        <v>20</v>
      </c>
      <c r="J334" s="9">
        <v>6</v>
      </c>
      <c r="K334" s="29"/>
    </row>
    <row r="335" spans="1:11" ht="15.75" customHeight="1" x14ac:dyDescent="0.3">
      <c r="A335" s="7" t="s">
        <v>18</v>
      </c>
      <c r="B335" s="8" t="s">
        <v>275</v>
      </c>
      <c r="C335" s="9">
        <v>15</v>
      </c>
      <c r="D335" s="9">
        <v>6</v>
      </c>
      <c r="E335" s="9">
        <v>5</v>
      </c>
      <c r="F335" s="9">
        <v>2</v>
      </c>
      <c r="G335" s="9">
        <v>4</v>
      </c>
      <c r="H335" s="9">
        <v>1</v>
      </c>
      <c r="I335" s="9">
        <v>19</v>
      </c>
      <c r="J335" s="9">
        <v>7</v>
      </c>
      <c r="K335" s="29"/>
    </row>
    <row r="336" spans="1:11" ht="15.75" customHeight="1" x14ac:dyDescent="0.3">
      <c r="A336" s="7" t="s">
        <v>19</v>
      </c>
      <c r="B336" s="8" t="s">
        <v>275</v>
      </c>
      <c r="C336" s="9">
        <v>7</v>
      </c>
      <c r="D336" s="9">
        <v>12</v>
      </c>
      <c r="E336" s="9">
        <v>3</v>
      </c>
      <c r="F336" s="9">
        <v>4</v>
      </c>
      <c r="G336" s="9">
        <v>3</v>
      </c>
      <c r="H336" s="9">
        <v>1</v>
      </c>
      <c r="I336" s="9">
        <v>10</v>
      </c>
      <c r="J336" s="9">
        <v>13</v>
      </c>
      <c r="K336" s="29"/>
    </row>
    <row r="337" spans="1:11" ht="15.75" customHeight="1" x14ac:dyDescent="0.3">
      <c r="A337" s="7" t="s">
        <v>20</v>
      </c>
      <c r="B337" s="8" t="s">
        <v>275</v>
      </c>
      <c r="C337" s="9">
        <v>11</v>
      </c>
      <c r="D337" s="9">
        <v>8</v>
      </c>
      <c r="E337" s="9">
        <v>4</v>
      </c>
      <c r="F337" s="9">
        <v>3</v>
      </c>
      <c r="G337" s="9">
        <v>1</v>
      </c>
      <c r="H337" s="9">
        <v>1</v>
      </c>
      <c r="I337" s="9">
        <v>12</v>
      </c>
      <c r="J337" s="9">
        <v>9</v>
      </c>
      <c r="K337" s="29"/>
    </row>
    <row r="338" spans="1:11" ht="15.75" customHeight="1" x14ac:dyDescent="0.3">
      <c r="A338" s="7" t="s">
        <v>21</v>
      </c>
      <c r="B338" s="8" t="s">
        <v>275</v>
      </c>
      <c r="C338" s="9">
        <v>13</v>
      </c>
      <c r="D338" s="9">
        <v>6</v>
      </c>
      <c r="E338" s="9">
        <v>6</v>
      </c>
      <c r="F338" s="9">
        <v>1</v>
      </c>
      <c r="G338" s="9">
        <v>1</v>
      </c>
      <c r="H338" s="9">
        <v>1</v>
      </c>
      <c r="I338" s="9">
        <v>14</v>
      </c>
      <c r="J338" s="9">
        <v>7</v>
      </c>
      <c r="K338" s="29"/>
    </row>
    <row r="339" spans="1:11" ht="15.75" customHeight="1" x14ac:dyDescent="0.3">
      <c r="A339" s="10" t="s">
        <v>12</v>
      </c>
      <c r="B339" s="11"/>
      <c r="C339" s="9">
        <f>SUM(C331:C338)</f>
        <v>61</v>
      </c>
      <c r="D339" s="9">
        <f t="shared" ref="D339:J339" si="27">SUM(D331:D338)</f>
        <v>35</v>
      </c>
      <c r="E339" s="9">
        <f t="shared" si="27"/>
        <v>18</v>
      </c>
      <c r="F339" s="9">
        <f t="shared" si="27"/>
        <v>10</v>
      </c>
      <c r="G339" s="9">
        <f t="shared" si="27"/>
        <v>14</v>
      </c>
      <c r="H339" s="9">
        <f t="shared" si="27"/>
        <v>7</v>
      </c>
      <c r="I339" s="9">
        <f t="shared" si="27"/>
        <v>126</v>
      </c>
      <c r="J339" s="9">
        <f t="shared" si="27"/>
        <v>49</v>
      </c>
      <c r="K339" s="29"/>
    </row>
    <row r="340" spans="1:11" ht="15.75" customHeight="1" x14ac:dyDescent="0.3">
      <c r="A340" s="1" t="s">
        <v>1560</v>
      </c>
    </row>
  </sheetData>
  <phoneticPr fontId="4" type="noConversion"/>
  <pageMargins left="0.75" right="0.75" top="1" bottom="1" header="0.5" footer="0.5"/>
  <pageSetup scale="49" fitToHeight="1000" orientation="portrait" r:id="rId1"/>
  <headerFooter alignWithMargins="0"/>
  <webPublishItems count="1">
    <webPublishItem id="32333" divId="coaches_32333" sourceType="sheet" destinationFile="C:\Documents and Settings\ebbeska6321\Desktop\Andrew Backup\Basketball\New Web Page\coaches.html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212"/>
  <sheetViews>
    <sheetView topLeftCell="A190" workbookViewId="0">
      <selection activeCell="G210" sqref="G210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952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103</v>
      </c>
      <c r="B6" s="8" t="s">
        <v>195</v>
      </c>
      <c r="C6" s="12">
        <v>4</v>
      </c>
      <c r="D6" s="13">
        <v>13</v>
      </c>
      <c r="E6" s="13">
        <v>0</v>
      </c>
      <c r="F6" s="13">
        <v>7</v>
      </c>
      <c r="G6" s="13">
        <v>1</v>
      </c>
      <c r="H6" s="13">
        <v>1</v>
      </c>
      <c r="I6" s="13">
        <v>5</v>
      </c>
      <c r="J6" s="13">
        <v>14</v>
      </c>
    </row>
    <row r="7" spans="1:11" ht="15.75" customHeight="1" x14ac:dyDescent="0.3">
      <c r="A7" s="7" t="s">
        <v>104</v>
      </c>
      <c r="B7" s="8" t="s">
        <v>195</v>
      </c>
      <c r="C7" s="12">
        <v>1</v>
      </c>
      <c r="D7" s="13">
        <v>16</v>
      </c>
      <c r="E7" s="13">
        <v>0</v>
      </c>
      <c r="F7" s="13">
        <v>7</v>
      </c>
      <c r="G7" s="13">
        <v>0</v>
      </c>
      <c r="H7" s="13">
        <v>1</v>
      </c>
      <c r="I7" s="13">
        <v>1</v>
      </c>
      <c r="J7" s="13">
        <v>17</v>
      </c>
    </row>
    <row r="8" spans="1:11" ht="15.75" customHeight="1" x14ac:dyDescent="0.3">
      <c r="A8" s="7" t="s">
        <v>105</v>
      </c>
      <c r="B8" s="8" t="s">
        <v>195</v>
      </c>
      <c r="C8" s="12">
        <v>4</v>
      </c>
      <c r="D8" s="13">
        <v>14</v>
      </c>
      <c r="E8" s="13">
        <v>2</v>
      </c>
      <c r="F8" s="13">
        <v>5</v>
      </c>
      <c r="G8" s="13">
        <v>1</v>
      </c>
      <c r="H8" s="13">
        <v>1</v>
      </c>
      <c r="I8" s="13">
        <v>5</v>
      </c>
      <c r="J8" s="13">
        <v>15</v>
      </c>
    </row>
    <row r="9" spans="1:11" ht="15.75" customHeight="1" x14ac:dyDescent="0.3">
      <c r="A9" s="7" t="s">
        <v>25</v>
      </c>
      <c r="B9" s="8" t="s">
        <v>195</v>
      </c>
      <c r="C9" s="12">
        <v>10</v>
      </c>
      <c r="D9" s="13">
        <v>8</v>
      </c>
      <c r="E9" s="13">
        <v>4</v>
      </c>
      <c r="F9" s="13">
        <v>3</v>
      </c>
      <c r="G9" s="13">
        <v>0</v>
      </c>
      <c r="H9" s="13">
        <v>1</v>
      </c>
      <c r="I9" s="13">
        <v>10</v>
      </c>
      <c r="J9" s="13">
        <v>9</v>
      </c>
    </row>
    <row r="10" spans="1:11" ht="15.75" customHeight="1" x14ac:dyDescent="0.3">
      <c r="A10" s="7" t="s">
        <v>27</v>
      </c>
      <c r="B10" s="8" t="s">
        <v>195</v>
      </c>
      <c r="C10" s="12">
        <v>8</v>
      </c>
      <c r="D10" s="13">
        <v>10</v>
      </c>
      <c r="E10" s="13">
        <v>3</v>
      </c>
      <c r="F10" s="13">
        <v>4</v>
      </c>
      <c r="G10" s="13">
        <v>1</v>
      </c>
      <c r="H10" s="13">
        <v>1</v>
      </c>
      <c r="I10" s="13">
        <v>9</v>
      </c>
      <c r="J10" s="13">
        <v>11</v>
      </c>
      <c r="K10" s="27"/>
    </row>
    <row r="11" spans="1:11" ht="15.75" customHeight="1" x14ac:dyDescent="0.3">
      <c r="A11" s="10" t="s">
        <v>12</v>
      </c>
      <c r="B11" s="11"/>
      <c r="C11" s="9">
        <f t="shared" ref="C11:J11" si="0">SUM(C6:C10)</f>
        <v>27</v>
      </c>
      <c r="D11" s="9">
        <f t="shared" si="0"/>
        <v>61</v>
      </c>
      <c r="E11" s="9">
        <f t="shared" si="0"/>
        <v>9</v>
      </c>
      <c r="F11" s="9">
        <f t="shared" si="0"/>
        <v>26</v>
      </c>
      <c r="G11" s="9">
        <f t="shared" si="0"/>
        <v>3</v>
      </c>
      <c r="H11" s="9">
        <f t="shared" si="0"/>
        <v>5</v>
      </c>
      <c r="I11" s="9">
        <f t="shared" si="0"/>
        <v>30</v>
      </c>
      <c r="J11" s="9">
        <f t="shared" si="0"/>
        <v>66</v>
      </c>
      <c r="K11" s="29"/>
    </row>
    <row r="12" spans="1:11" ht="15.75" customHeight="1" x14ac:dyDescent="0.3"/>
    <row r="13" spans="1:11" ht="15.75" customHeight="1" x14ac:dyDescent="0.3"/>
    <row r="14" spans="1:11" ht="15.75" customHeight="1" x14ac:dyDescent="0.3">
      <c r="A14" s="24" t="s">
        <v>1894</v>
      </c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1" ht="15.75" customHeight="1" x14ac:dyDescent="0.3">
      <c r="A15" s="2"/>
      <c r="B15" s="3"/>
      <c r="C15" s="28" t="s">
        <v>1</v>
      </c>
      <c r="D15" s="26"/>
      <c r="E15" s="28" t="s">
        <v>2</v>
      </c>
      <c r="F15" s="26"/>
      <c r="G15" s="28" t="s">
        <v>3</v>
      </c>
      <c r="H15" s="26"/>
      <c r="I15" s="28" t="s">
        <v>4</v>
      </c>
      <c r="J15" s="26"/>
      <c r="K15" s="27"/>
    </row>
    <row r="16" spans="1:11" ht="15.75" customHeight="1" x14ac:dyDescent="0.3">
      <c r="A16" s="4" t="s">
        <v>5</v>
      </c>
      <c r="B16" s="5" t="s">
        <v>6</v>
      </c>
      <c r="C16" s="6" t="s">
        <v>7</v>
      </c>
      <c r="D16" s="6" t="s">
        <v>8</v>
      </c>
      <c r="E16" s="6" t="s">
        <v>7</v>
      </c>
      <c r="F16" s="6" t="s">
        <v>8</v>
      </c>
      <c r="G16" s="6" t="s">
        <v>7</v>
      </c>
      <c r="H16" s="6" t="s">
        <v>8</v>
      </c>
      <c r="I16" s="6" t="s">
        <v>7</v>
      </c>
      <c r="J16" s="6" t="s">
        <v>8</v>
      </c>
      <c r="K16" s="29"/>
    </row>
    <row r="17" spans="1:11" ht="15.75" customHeight="1" x14ac:dyDescent="0.3">
      <c r="A17" s="7" t="s">
        <v>1475</v>
      </c>
      <c r="B17" s="8" t="s">
        <v>136</v>
      </c>
      <c r="C17" s="12">
        <v>14</v>
      </c>
      <c r="D17" s="13">
        <v>8</v>
      </c>
      <c r="E17" s="13">
        <v>8</v>
      </c>
      <c r="F17" s="13">
        <v>0</v>
      </c>
      <c r="G17" s="13">
        <v>2</v>
      </c>
      <c r="H17" s="13">
        <v>1</v>
      </c>
      <c r="I17" s="13">
        <v>16</v>
      </c>
      <c r="J17" s="13">
        <v>9</v>
      </c>
    </row>
    <row r="18" spans="1:11" ht="15.75" customHeight="1" x14ac:dyDescent="0.3">
      <c r="A18" s="7" t="s">
        <v>1614</v>
      </c>
      <c r="B18" s="8" t="s">
        <v>136</v>
      </c>
      <c r="C18" s="12">
        <v>19</v>
      </c>
      <c r="D18" s="13">
        <v>3</v>
      </c>
      <c r="E18" s="13">
        <v>11</v>
      </c>
      <c r="F18" s="13">
        <v>1</v>
      </c>
      <c r="G18" s="13">
        <v>5</v>
      </c>
      <c r="H18" s="13">
        <v>1</v>
      </c>
      <c r="I18" s="13">
        <v>24</v>
      </c>
      <c r="J18" s="13">
        <v>4</v>
      </c>
    </row>
    <row r="19" spans="1:11" ht="15.75" customHeight="1" x14ac:dyDescent="0.3">
      <c r="A19" s="7" t="s">
        <v>1852</v>
      </c>
      <c r="B19" s="8" t="s">
        <v>136</v>
      </c>
      <c r="C19" s="12">
        <v>20</v>
      </c>
      <c r="D19" s="13">
        <v>2</v>
      </c>
      <c r="E19" s="13">
        <v>12</v>
      </c>
      <c r="F19" s="13">
        <v>0</v>
      </c>
      <c r="G19" s="13">
        <v>5</v>
      </c>
      <c r="H19" s="13">
        <v>1</v>
      </c>
      <c r="I19" s="13">
        <v>25</v>
      </c>
      <c r="J19" s="13">
        <v>3</v>
      </c>
    </row>
    <row r="20" spans="1:11" ht="15.75" customHeight="1" x14ac:dyDescent="0.3">
      <c r="A20" s="7" t="s">
        <v>1883</v>
      </c>
      <c r="B20" s="8" t="s">
        <v>136</v>
      </c>
      <c r="C20" s="12">
        <v>22</v>
      </c>
      <c r="D20" s="13">
        <v>0</v>
      </c>
      <c r="E20" s="13">
        <v>10</v>
      </c>
      <c r="F20" s="13">
        <v>0</v>
      </c>
      <c r="G20" s="13">
        <v>5</v>
      </c>
      <c r="H20" s="13">
        <v>1</v>
      </c>
      <c r="I20" s="13">
        <v>27</v>
      </c>
      <c r="J20" s="13">
        <v>1</v>
      </c>
    </row>
    <row r="21" spans="1:11" ht="15.75" customHeight="1" x14ac:dyDescent="0.3">
      <c r="A21" s="7" t="s">
        <v>1947</v>
      </c>
      <c r="B21" s="8" t="s">
        <v>136</v>
      </c>
      <c r="C21" s="12">
        <v>13</v>
      </c>
      <c r="D21" s="13">
        <v>8</v>
      </c>
      <c r="E21" s="13">
        <v>8</v>
      </c>
      <c r="F21" s="13">
        <v>2</v>
      </c>
      <c r="G21" s="13">
        <v>1</v>
      </c>
      <c r="H21" s="13">
        <v>1</v>
      </c>
      <c r="I21" s="13">
        <v>14</v>
      </c>
      <c r="J21" s="13">
        <v>9</v>
      </c>
    </row>
    <row r="22" spans="1:11" ht="15.75" customHeight="1" x14ac:dyDescent="0.3">
      <c r="A22" s="7" t="s">
        <v>1965</v>
      </c>
      <c r="B22" s="8" t="s">
        <v>136</v>
      </c>
      <c r="C22" s="12">
        <v>7</v>
      </c>
      <c r="D22" s="13">
        <v>15</v>
      </c>
      <c r="E22" s="13">
        <v>5</v>
      </c>
      <c r="F22" s="13">
        <v>5</v>
      </c>
      <c r="G22" s="13">
        <v>0</v>
      </c>
      <c r="H22" s="13">
        <v>1</v>
      </c>
      <c r="I22" s="13">
        <v>7</v>
      </c>
      <c r="J22" s="13">
        <v>16</v>
      </c>
    </row>
    <row r="23" spans="1:11" ht="15.75" customHeight="1" x14ac:dyDescent="0.3">
      <c r="A23" s="10" t="s">
        <v>12</v>
      </c>
      <c r="B23" s="11"/>
      <c r="C23" s="9">
        <f>SUM(C17:C22)</f>
        <v>95</v>
      </c>
      <c r="D23" s="9">
        <f t="shared" ref="D23:J23" si="1">SUM(D17:D22)</f>
        <v>36</v>
      </c>
      <c r="E23" s="9">
        <f t="shared" si="1"/>
        <v>54</v>
      </c>
      <c r="F23" s="9">
        <f t="shared" si="1"/>
        <v>8</v>
      </c>
      <c r="G23" s="9">
        <f t="shared" si="1"/>
        <v>18</v>
      </c>
      <c r="H23" s="9">
        <f t="shared" si="1"/>
        <v>6</v>
      </c>
      <c r="I23" s="9">
        <f t="shared" si="1"/>
        <v>113</v>
      </c>
      <c r="J23" s="9">
        <f t="shared" si="1"/>
        <v>42</v>
      </c>
      <c r="K23" s="29"/>
    </row>
    <row r="24" spans="1:11" ht="15.75" customHeight="1" x14ac:dyDescent="0.3">
      <c r="A24" s="1" t="s">
        <v>1478</v>
      </c>
    </row>
    <row r="25" spans="1:11" ht="15.75" customHeight="1" x14ac:dyDescent="0.3"/>
    <row r="26" spans="1:11" ht="15.75" customHeight="1" x14ac:dyDescent="0.3">
      <c r="A26" s="24" t="s">
        <v>1420</v>
      </c>
      <c r="B26" s="25"/>
      <c r="C26" s="25"/>
      <c r="D26" s="25"/>
      <c r="E26" s="25"/>
      <c r="F26" s="25"/>
      <c r="G26" s="25"/>
      <c r="H26" s="25"/>
      <c r="I26" s="25"/>
      <c r="J26" s="26"/>
      <c r="K26" s="27"/>
    </row>
    <row r="27" spans="1:11" ht="15.75" customHeight="1" x14ac:dyDescent="0.3">
      <c r="A27" s="2"/>
      <c r="B27" s="3"/>
      <c r="C27" s="28" t="s">
        <v>1</v>
      </c>
      <c r="D27" s="26"/>
      <c r="E27" s="28" t="s">
        <v>2</v>
      </c>
      <c r="F27" s="26"/>
      <c r="G27" s="28" t="s">
        <v>3</v>
      </c>
      <c r="H27" s="26"/>
      <c r="I27" s="28" t="s">
        <v>4</v>
      </c>
      <c r="J27" s="26"/>
      <c r="K27" s="27"/>
    </row>
    <row r="28" spans="1:11" ht="15.75" customHeight="1" x14ac:dyDescent="0.3">
      <c r="A28" s="4" t="s">
        <v>5</v>
      </c>
      <c r="B28" s="5" t="s">
        <v>6</v>
      </c>
      <c r="C28" s="6" t="s">
        <v>7</v>
      </c>
      <c r="D28" s="6" t="s">
        <v>8</v>
      </c>
      <c r="E28" s="6" t="s">
        <v>7</v>
      </c>
      <c r="F28" s="6" t="s">
        <v>8</v>
      </c>
      <c r="G28" s="6" t="s">
        <v>7</v>
      </c>
      <c r="H28" s="6" t="s">
        <v>8</v>
      </c>
      <c r="I28" s="6" t="s">
        <v>7</v>
      </c>
      <c r="J28" s="6" t="s">
        <v>8</v>
      </c>
      <c r="K28" s="29"/>
    </row>
    <row r="29" spans="1:11" ht="15.75" customHeight="1" x14ac:dyDescent="0.3">
      <c r="A29" s="7" t="s">
        <v>686</v>
      </c>
      <c r="B29" s="8" t="s">
        <v>212</v>
      </c>
      <c r="C29" s="12">
        <v>14</v>
      </c>
      <c r="D29" s="13">
        <v>6</v>
      </c>
      <c r="E29" s="13">
        <v>11</v>
      </c>
      <c r="F29" s="13">
        <v>3</v>
      </c>
      <c r="G29" s="13">
        <v>1</v>
      </c>
      <c r="H29" s="13">
        <v>1</v>
      </c>
      <c r="I29" s="13">
        <v>15</v>
      </c>
      <c r="J29" s="13">
        <v>7</v>
      </c>
      <c r="K29" s="27"/>
    </row>
    <row r="30" spans="1:11" ht="15.75" customHeight="1" x14ac:dyDescent="0.3">
      <c r="A30" s="7" t="s">
        <v>729</v>
      </c>
      <c r="B30" s="8" t="s">
        <v>212</v>
      </c>
      <c r="C30" s="12">
        <v>19</v>
      </c>
      <c r="D30" s="13">
        <v>1</v>
      </c>
      <c r="E30" s="13">
        <v>14</v>
      </c>
      <c r="F30" s="13">
        <v>0</v>
      </c>
      <c r="G30" s="13">
        <v>2</v>
      </c>
      <c r="H30" s="13">
        <v>1</v>
      </c>
      <c r="I30" s="13">
        <v>21</v>
      </c>
      <c r="J30" s="13">
        <v>2</v>
      </c>
    </row>
    <row r="31" spans="1:11" ht="15.75" customHeight="1" x14ac:dyDescent="0.3">
      <c r="A31" s="7" t="s">
        <v>984</v>
      </c>
      <c r="B31" s="8" t="s">
        <v>212</v>
      </c>
      <c r="C31" s="12">
        <v>13</v>
      </c>
      <c r="D31" s="13">
        <v>7</v>
      </c>
      <c r="E31" s="13">
        <v>11</v>
      </c>
      <c r="F31" s="13">
        <v>3</v>
      </c>
      <c r="G31" s="13">
        <v>2</v>
      </c>
      <c r="H31" s="13">
        <v>1</v>
      </c>
      <c r="I31" s="13">
        <v>15</v>
      </c>
      <c r="J31" s="13">
        <v>8</v>
      </c>
    </row>
    <row r="32" spans="1:11" ht="15.75" customHeight="1" x14ac:dyDescent="0.3">
      <c r="A32" s="7" t="s">
        <v>1189</v>
      </c>
      <c r="B32" s="8" t="s">
        <v>212</v>
      </c>
      <c r="C32" s="12">
        <v>17</v>
      </c>
      <c r="D32" s="13">
        <v>3</v>
      </c>
      <c r="E32" s="13">
        <v>11</v>
      </c>
      <c r="F32" s="13">
        <v>3</v>
      </c>
      <c r="G32" s="13">
        <v>1</v>
      </c>
      <c r="H32" s="13">
        <v>1</v>
      </c>
      <c r="I32" s="13">
        <v>18</v>
      </c>
      <c r="J32" s="13">
        <v>4</v>
      </c>
    </row>
    <row r="33" spans="1:11" ht="15.75" customHeight="1" x14ac:dyDescent="0.3">
      <c r="A33" s="10" t="s">
        <v>12</v>
      </c>
      <c r="B33" s="11"/>
      <c r="C33" s="9">
        <f>SUM(C29:C32)</f>
        <v>63</v>
      </c>
      <c r="D33" s="9">
        <f t="shared" ref="D33:J33" si="2">SUM(D29:D32)</f>
        <v>17</v>
      </c>
      <c r="E33" s="9">
        <f t="shared" si="2"/>
        <v>47</v>
      </c>
      <c r="F33" s="9">
        <f t="shared" si="2"/>
        <v>9</v>
      </c>
      <c r="G33" s="9">
        <f t="shared" si="2"/>
        <v>6</v>
      </c>
      <c r="H33" s="9">
        <f t="shared" si="2"/>
        <v>4</v>
      </c>
      <c r="I33" s="9">
        <f t="shared" si="2"/>
        <v>69</v>
      </c>
      <c r="J33" s="9">
        <f t="shared" si="2"/>
        <v>21</v>
      </c>
      <c r="K33" s="29"/>
    </row>
    <row r="34" spans="1:11" ht="15.75" customHeight="1" x14ac:dyDescent="0.3"/>
    <row r="35" spans="1:11" ht="15.75" customHeight="1" x14ac:dyDescent="0.3"/>
    <row r="36" spans="1:11" ht="15.75" customHeight="1" x14ac:dyDescent="0.3">
      <c r="A36" s="24" t="s">
        <v>946</v>
      </c>
      <c r="B36" s="25"/>
      <c r="C36" s="25"/>
      <c r="D36" s="25"/>
      <c r="E36" s="25"/>
      <c r="F36" s="25"/>
      <c r="G36" s="25"/>
      <c r="H36" s="25"/>
      <c r="I36" s="25"/>
      <c r="J36" s="26"/>
      <c r="K36" s="27"/>
    </row>
    <row r="37" spans="1:11" ht="15.75" customHeight="1" x14ac:dyDescent="0.3">
      <c r="A37" s="2"/>
      <c r="B37" s="3"/>
      <c r="C37" s="28" t="s">
        <v>1</v>
      </c>
      <c r="D37" s="26"/>
      <c r="E37" s="28" t="s">
        <v>2</v>
      </c>
      <c r="F37" s="26"/>
      <c r="G37" s="28" t="s">
        <v>3</v>
      </c>
      <c r="H37" s="26"/>
      <c r="I37" s="28" t="s">
        <v>4</v>
      </c>
      <c r="J37" s="26"/>
      <c r="K37" s="27"/>
    </row>
    <row r="38" spans="1:11" ht="15.75" customHeight="1" x14ac:dyDescent="0.3">
      <c r="A38" s="4" t="s">
        <v>5</v>
      </c>
      <c r="B38" s="5" t="s">
        <v>6</v>
      </c>
      <c r="C38" s="6" t="s">
        <v>7</v>
      </c>
      <c r="D38" s="6" t="s">
        <v>8</v>
      </c>
      <c r="E38" s="6" t="s">
        <v>7</v>
      </c>
      <c r="F38" s="6" t="s">
        <v>8</v>
      </c>
      <c r="G38" s="6" t="s">
        <v>7</v>
      </c>
      <c r="H38" s="6" t="s">
        <v>8</v>
      </c>
      <c r="I38" s="6" t="s">
        <v>7</v>
      </c>
      <c r="J38" s="6" t="s">
        <v>8</v>
      </c>
      <c r="K38" s="29"/>
    </row>
    <row r="39" spans="1:11" ht="15.75" customHeight="1" x14ac:dyDescent="0.3">
      <c r="A39" s="7" t="s">
        <v>21</v>
      </c>
      <c r="B39" s="8" t="s">
        <v>371</v>
      </c>
      <c r="C39" s="12"/>
      <c r="D39" s="13"/>
      <c r="E39" s="13"/>
      <c r="F39" s="13"/>
      <c r="G39" s="13"/>
      <c r="H39" s="13"/>
      <c r="I39" s="13"/>
      <c r="J39" s="13"/>
      <c r="K39" s="27"/>
    </row>
    <row r="40" spans="1:11" ht="15.75" customHeight="1" x14ac:dyDescent="0.3">
      <c r="A40" s="7" t="s">
        <v>23</v>
      </c>
      <c r="B40" s="8" t="s">
        <v>372</v>
      </c>
      <c r="C40" s="22">
        <v>4</v>
      </c>
      <c r="D40" s="14">
        <v>12</v>
      </c>
      <c r="E40" s="14">
        <v>1</v>
      </c>
      <c r="F40" s="14">
        <v>9</v>
      </c>
      <c r="G40" s="14">
        <v>2</v>
      </c>
      <c r="H40" s="14">
        <v>1</v>
      </c>
      <c r="I40" s="14">
        <v>6</v>
      </c>
      <c r="J40" s="14">
        <v>13</v>
      </c>
      <c r="K40" s="27"/>
    </row>
    <row r="41" spans="1:11" ht="15.75" customHeight="1" x14ac:dyDescent="0.3">
      <c r="A41" s="7" t="s">
        <v>42</v>
      </c>
      <c r="B41" s="8" t="s">
        <v>372</v>
      </c>
      <c r="C41" s="22">
        <v>13</v>
      </c>
      <c r="D41" s="14">
        <v>3</v>
      </c>
      <c r="E41" s="14">
        <v>5</v>
      </c>
      <c r="F41" s="14">
        <v>2</v>
      </c>
      <c r="G41" s="14">
        <v>0</v>
      </c>
      <c r="H41" s="14">
        <v>1</v>
      </c>
      <c r="I41" s="14">
        <v>13</v>
      </c>
      <c r="J41" s="14">
        <v>4</v>
      </c>
      <c r="K41" s="27"/>
    </row>
    <row r="42" spans="1:11" ht="15.75" customHeight="1" x14ac:dyDescent="0.3">
      <c r="A42" s="7" t="s">
        <v>24</v>
      </c>
      <c r="B42" s="8" t="s">
        <v>372</v>
      </c>
      <c r="C42" s="22">
        <v>12</v>
      </c>
      <c r="D42" s="14">
        <v>4</v>
      </c>
      <c r="E42" s="14">
        <v>6</v>
      </c>
      <c r="F42" s="14">
        <v>1</v>
      </c>
      <c r="G42" s="14">
        <v>4</v>
      </c>
      <c r="H42" s="14">
        <v>1</v>
      </c>
      <c r="I42" s="14">
        <v>16</v>
      </c>
      <c r="J42" s="14">
        <v>5</v>
      </c>
      <c r="K42" s="27"/>
    </row>
    <row r="43" spans="1:11" ht="15.75" customHeight="1" x14ac:dyDescent="0.3">
      <c r="A43" s="7" t="s">
        <v>46</v>
      </c>
      <c r="B43" s="8" t="s">
        <v>372</v>
      </c>
      <c r="C43" s="22">
        <v>15</v>
      </c>
      <c r="D43" s="14">
        <v>1</v>
      </c>
      <c r="E43" s="14">
        <v>6</v>
      </c>
      <c r="F43" s="14">
        <v>1</v>
      </c>
      <c r="G43" s="14">
        <v>2</v>
      </c>
      <c r="H43" s="14">
        <v>1</v>
      </c>
      <c r="I43" s="14">
        <v>17</v>
      </c>
      <c r="J43" s="14">
        <v>2</v>
      </c>
      <c r="K43" s="27"/>
    </row>
    <row r="44" spans="1:11" ht="15.75" customHeight="1" x14ac:dyDescent="0.3">
      <c r="A44" s="7" t="s">
        <v>55</v>
      </c>
      <c r="B44" s="8" t="s">
        <v>372</v>
      </c>
      <c r="C44" s="22">
        <v>11</v>
      </c>
      <c r="D44" s="14">
        <v>5</v>
      </c>
      <c r="E44" s="14">
        <v>5</v>
      </c>
      <c r="F44" s="14">
        <v>2</v>
      </c>
      <c r="G44" s="14">
        <v>0</v>
      </c>
      <c r="H44" s="14">
        <v>1</v>
      </c>
      <c r="I44" s="14">
        <v>11</v>
      </c>
      <c r="J44" s="14">
        <v>6</v>
      </c>
      <c r="K44" s="27"/>
    </row>
    <row r="45" spans="1:11" ht="15.75" customHeight="1" x14ac:dyDescent="0.3">
      <c r="A45" s="7" t="s">
        <v>56</v>
      </c>
      <c r="B45" s="8" t="s">
        <v>372</v>
      </c>
      <c r="C45" s="22">
        <v>8</v>
      </c>
      <c r="D45" s="14">
        <v>8</v>
      </c>
      <c r="E45" s="14">
        <v>3</v>
      </c>
      <c r="F45" s="14">
        <v>4</v>
      </c>
      <c r="G45" s="14">
        <v>0</v>
      </c>
      <c r="H45" s="14">
        <v>1</v>
      </c>
      <c r="I45" s="14">
        <v>8</v>
      </c>
      <c r="J45" s="14">
        <v>9</v>
      </c>
      <c r="K45" s="27"/>
    </row>
    <row r="46" spans="1:11" ht="15.75" customHeight="1" x14ac:dyDescent="0.3">
      <c r="A46" s="7" t="s">
        <v>57</v>
      </c>
      <c r="B46" s="8" t="s">
        <v>372</v>
      </c>
      <c r="C46" s="22">
        <v>4</v>
      </c>
      <c r="D46" s="14">
        <v>13</v>
      </c>
      <c r="E46" s="14">
        <v>2</v>
      </c>
      <c r="F46" s="14">
        <v>5</v>
      </c>
      <c r="G46" s="14">
        <v>0</v>
      </c>
      <c r="H46" s="14">
        <v>1</v>
      </c>
      <c r="I46" s="14">
        <v>4</v>
      </c>
      <c r="J46" s="14">
        <v>14</v>
      </c>
      <c r="K46" s="27"/>
    </row>
    <row r="47" spans="1:11" ht="15.75" customHeight="1" x14ac:dyDescent="0.3">
      <c r="A47" s="10" t="s">
        <v>12</v>
      </c>
      <c r="B47" s="11"/>
      <c r="C47" s="9">
        <f>SUM(C39:C46)</f>
        <v>67</v>
      </c>
      <c r="D47" s="9">
        <f t="shared" ref="D47:J47" si="3">SUM(D39:D46)</f>
        <v>46</v>
      </c>
      <c r="E47" s="9">
        <f t="shared" si="3"/>
        <v>28</v>
      </c>
      <c r="F47" s="9">
        <f t="shared" si="3"/>
        <v>24</v>
      </c>
      <c r="G47" s="9">
        <f t="shared" si="3"/>
        <v>8</v>
      </c>
      <c r="H47" s="9">
        <f t="shared" si="3"/>
        <v>7</v>
      </c>
      <c r="I47" s="9">
        <f t="shared" si="3"/>
        <v>75</v>
      </c>
      <c r="J47" s="9">
        <f t="shared" si="3"/>
        <v>53</v>
      </c>
      <c r="K47" s="29"/>
    </row>
    <row r="48" spans="1:11" ht="15.75" customHeight="1" x14ac:dyDescent="0.3">
      <c r="A48" s="18" t="s">
        <v>945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1" ht="15.75" customHeight="1" x14ac:dyDescent="0.3"/>
    <row r="50" spans="1:11" ht="15.75" customHeight="1" x14ac:dyDescent="0.3">
      <c r="A50" s="24" t="s">
        <v>370</v>
      </c>
      <c r="B50" s="25"/>
      <c r="C50" s="25"/>
      <c r="D50" s="25"/>
      <c r="E50" s="25"/>
      <c r="F50" s="25"/>
      <c r="G50" s="25"/>
      <c r="H50" s="25"/>
      <c r="I50" s="25"/>
      <c r="J50" s="26"/>
      <c r="K50" s="27"/>
    </row>
    <row r="51" spans="1:11" ht="15.75" customHeight="1" x14ac:dyDescent="0.3">
      <c r="A51" s="2"/>
      <c r="B51" s="3"/>
      <c r="C51" s="28" t="s">
        <v>1</v>
      </c>
      <c r="D51" s="26"/>
      <c r="E51" s="28" t="s">
        <v>2</v>
      </c>
      <c r="F51" s="26"/>
      <c r="G51" s="28" t="s">
        <v>3</v>
      </c>
      <c r="H51" s="26"/>
      <c r="I51" s="28" t="s">
        <v>4</v>
      </c>
      <c r="J51" s="26"/>
      <c r="K51" s="27"/>
    </row>
    <row r="52" spans="1:11" ht="15.75" customHeight="1" x14ac:dyDescent="0.3">
      <c r="A52" s="4" t="s">
        <v>5</v>
      </c>
      <c r="B52" s="5" t="s">
        <v>6</v>
      </c>
      <c r="C52" s="6" t="s">
        <v>7</v>
      </c>
      <c r="D52" s="6" t="s">
        <v>8</v>
      </c>
      <c r="E52" s="6" t="s">
        <v>7</v>
      </c>
      <c r="F52" s="6" t="s">
        <v>8</v>
      </c>
      <c r="G52" s="6" t="s">
        <v>7</v>
      </c>
      <c r="H52" s="6" t="s">
        <v>8</v>
      </c>
      <c r="I52" s="6" t="s">
        <v>7</v>
      </c>
      <c r="J52" s="6" t="s">
        <v>8</v>
      </c>
      <c r="K52" s="29"/>
    </row>
    <row r="53" spans="1:11" ht="15.75" customHeight="1" x14ac:dyDescent="0.3">
      <c r="A53" s="7" t="s">
        <v>34</v>
      </c>
      <c r="B53" s="8" t="s">
        <v>120</v>
      </c>
      <c r="C53" s="22">
        <v>14</v>
      </c>
      <c r="D53" s="14">
        <v>6</v>
      </c>
      <c r="E53" s="14">
        <v>5</v>
      </c>
      <c r="F53" s="14">
        <v>4</v>
      </c>
      <c r="G53" s="14">
        <v>1</v>
      </c>
      <c r="H53" s="14">
        <v>1</v>
      </c>
      <c r="I53" s="14">
        <v>15</v>
      </c>
      <c r="J53" s="14">
        <v>7</v>
      </c>
      <c r="K53" s="27"/>
    </row>
    <row r="54" spans="1:11" ht="15.75" customHeight="1" x14ac:dyDescent="0.3">
      <c r="A54" s="7" t="s">
        <v>35</v>
      </c>
      <c r="B54" s="8" t="s">
        <v>120</v>
      </c>
      <c r="C54" s="22">
        <v>5</v>
      </c>
      <c r="D54" s="14">
        <v>15</v>
      </c>
      <c r="E54" s="14">
        <v>0</v>
      </c>
      <c r="F54" s="14">
        <v>9</v>
      </c>
      <c r="G54" s="14">
        <v>2</v>
      </c>
      <c r="H54" s="14">
        <v>1</v>
      </c>
      <c r="I54" s="14">
        <v>7</v>
      </c>
      <c r="J54" s="14">
        <v>16</v>
      </c>
      <c r="K54" s="27"/>
    </row>
    <row r="55" spans="1:11" ht="15.75" customHeight="1" x14ac:dyDescent="0.3">
      <c r="A55" s="10" t="s">
        <v>12</v>
      </c>
      <c r="B55" s="11"/>
      <c r="C55" s="9">
        <v>19</v>
      </c>
      <c r="D55" s="9">
        <v>21</v>
      </c>
      <c r="E55" s="9">
        <v>5</v>
      </c>
      <c r="F55" s="9">
        <v>13</v>
      </c>
      <c r="G55" s="9">
        <v>3</v>
      </c>
      <c r="H55" s="9">
        <v>2</v>
      </c>
      <c r="I55" s="9">
        <v>22</v>
      </c>
      <c r="J55" s="9">
        <v>23</v>
      </c>
      <c r="K55" s="29"/>
    </row>
    <row r="56" spans="1:11" ht="15.75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1" ht="15.75" customHeight="1" x14ac:dyDescent="0.3"/>
    <row r="58" spans="1:11" ht="15.75" customHeight="1" x14ac:dyDescent="0.3">
      <c r="A58" s="24" t="s">
        <v>1052</v>
      </c>
      <c r="B58" s="25"/>
      <c r="C58" s="25"/>
      <c r="D58" s="25"/>
      <c r="E58" s="25"/>
      <c r="F58" s="25"/>
      <c r="G58" s="25"/>
      <c r="H58" s="25"/>
      <c r="I58" s="25"/>
      <c r="J58" s="26"/>
      <c r="K58" s="27"/>
    </row>
    <row r="59" spans="1:11" ht="15.75" customHeight="1" x14ac:dyDescent="0.3">
      <c r="A59" s="2"/>
      <c r="B59" s="3"/>
      <c r="C59" s="28" t="s">
        <v>1</v>
      </c>
      <c r="D59" s="26"/>
      <c r="E59" s="28" t="s">
        <v>2</v>
      </c>
      <c r="F59" s="26"/>
      <c r="G59" s="28" t="s">
        <v>3</v>
      </c>
      <c r="H59" s="26"/>
      <c r="I59" s="28" t="s">
        <v>4</v>
      </c>
      <c r="J59" s="26"/>
      <c r="K59" s="27"/>
    </row>
    <row r="60" spans="1:11" ht="15.75" customHeight="1" x14ac:dyDescent="0.3">
      <c r="A60" s="4" t="s">
        <v>5</v>
      </c>
      <c r="B60" s="5" t="s">
        <v>6</v>
      </c>
      <c r="C60" s="6" t="s">
        <v>7</v>
      </c>
      <c r="D60" s="6" t="s">
        <v>8</v>
      </c>
      <c r="E60" s="6" t="s">
        <v>7</v>
      </c>
      <c r="F60" s="6" t="s">
        <v>8</v>
      </c>
      <c r="G60" s="6" t="s">
        <v>7</v>
      </c>
      <c r="H60" s="6" t="s">
        <v>8</v>
      </c>
      <c r="I60" s="6" t="s">
        <v>7</v>
      </c>
      <c r="J60" s="6" t="s">
        <v>8</v>
      </c>
      <c r="K60" s="29"/>
    </row>
    <row r="61" spans="1:11" ht="15.75" customHeight="1" x14ac:dyDescent="0.3">
      <c r="A61" s="7" t="s">
        <v>55</v>
      </c>
      <c r="B61" s="8" t="s">
        <v>250</v>
      </c>
      <c r="C61" s="12">
        <v>16</v>
      </c>
      <c r="D61" s="13">
        <v>3</v>
      </c>
      <c r="E61" s="13">
        <v>9</v>
      </c>
      <c r="F61" s="13">
        <v>3</v>
      </c>
      <c r="G61" s="13">
        <v>3</v>
      </c>
      <c r="H61" s="13">
        <v>2</v>
      </c>
      <c r="I61" s="13">
        <v>19</v>
      </c>
      <c r="J61" s="13">
        <v>5</v>
      </c>
      <c r="K61" s="27"/>
    </row>
    <row r="62" spans="1:11" ht="15.75" customHeight="1" x14ac:dyDescent="0.3">
      <c r="A62" s="7" t="s">
        <v>56</v>
      </c>
      <c r="B62" s="8" t="s">
        <v>250</v>
      </c>
      <c r="C62" s="22">
        <v>6</v>
      </c>
      <c r="D62" s="14">
        <v>13</v>
      </c>
      <c r="E62" s="14">
        <v>4</v>
      </c>
      <c r="F62" s="14">
        <v>6</v>
      </c>
      <c r="G62" s="14">
        <v>2</v>
      </c>
      <c r="H62" s="14">
        <v>2</v>
      </c>
      <c r="I62" s="14">
        <v>8</v>
      </c>
      <c r="J62" s="14">
        <v>15</v>
      </c>
      <c r="K62" s="27"/>
    </row>
    <row r="63" spans="1:11" ht="15.75" customHeight="1" x14ac:dyDescent="0.3">
      <c r="A63" s="7" t="s">
        <v>57</v>
      </c>
      <c r="B63" s="8" t="s">
        <v>250</v>
      </c>
      <c r="C63" s="22">
        <v>9</v>
      </c>
      <c r="D63" s="14">
        <v>11</v>
      </c>
      <c r="E63" s="14">
        <v>5</v>
      </c>
      <c r="F63" s="14">
        <v>5</v>
      </c>
      <c r="G63" s="14">
        <v>3</v>
      </c>
      <c r="H63" s="14">
        <v>2</v>
      </c>
      <c r="I63" s="14">
        <v>12</v>
      </c>
      <c r="J63" s="14">
        <v>13</v>
      </c>
      <c r="K63" s="27"/>
    </row>
    <row r="64" spans="1:11" ht="15.75" customHeight="1" x14ac:dyDescent="0.3">
      <c r="A64" s="7" t="s">
        <v>63</v>
      </c>
      <c r="B64" s="8" t="s">
        <v>250</v>
      </c>
      <c r="C64" s="22">
        <v>10</v>
      </c>
      <c r="D64" s="14">
        <v>8</v>
      </c>
      <c r="E64" s="14">
        <v>6</v>
      </c>
      <c r="F64" s="14">
        <v>2</v>
      </c>
      <c r="G64" s="14">
        <v>0</v>
      </c>
      <c r="H64" s="14">
        <v>1</v>
      </c>
      <c r="I64" s="14">
        <v>10</v>
      </c>
      <c r="J64" s="14">
        <v>9</v>
      </c>
      <c r="K64" s="27"/>
    </row>
    <row r="65" spans="1:11" ht="15.75" customHeight="1" x14ac:dyDescent="0.3">
      <c r="A65" s="7" t="s">
        <v>64</v>
      </c>
      <c r="B65" s="8" t="s">
        <v>250</v>
      </c>
      <c r="C65" s="22">
        <v>8</v>
      </c>
      <c r="D65" s="14">
        <v>12</v>
      </c>
      <c r="E65" s="14">
        <v>3</v>
      </c>
      <c r="F65" s="14">
        <v>5</v>
      </c>
      <c r="G65" s="14">
        <v>0</v>
      </c>
      <c r="H65" s="14">
        <v>1</v>
      </c>
      <c r="I65" s="14">
        <v>8</v>
      </c>
      <c r="J65" s="14">
        <v>13</v>
      </c>
      <c r="K65" s="27"/>
    </row>
    <row r="66" spans="1:11" ht="15.75" customHeight="1" x14ac:dyDescent="0.3">
      <c r="A66" s="7" t="s">
        <v>102</v>
      </c>
      <c r="B66" s="8" t="s">
        <v>205</v>
      </c>
      <c r="C66" s="22">
        <v>8</v>
      </c>
      <c r="D66" s="14">
        <v>10</v>
      </c>
      <c r="E66" s="14">
        <v>4</v>
      </c>
      <c r="F66" s="14">
        <v>5</v>
      </c>
      <c r="G66" s="14">
        <v>1</v>
      </c>
      <c r="H66" s="14">
        <v>1</v>
      </c>
      <c r="I66" s="14">
        <v>9</v>
      </c>
      <c r="J66" s="14">
        <v>11</v>
      </c>
      <c r="K66" s="27"/>
    </row>
    <row r="67" spans="1:11" ht="15.75" customHeight="1" x14ac:dyDescent="0.3">
      <c r="A67" s="7" t="s">
        <v>103</v>
      </c>
      <c r="B67" s="8" t="s">
        <v>205</v>
      </c>
      <c r="C67" s="22">
        <v>6</v>
      </c>
      <c r="D67" s="14">
        <v>12</v>
      </c>
      <c r="E67" s="14">
        <v>4</v>
      </c>
      <c r="F67" s="14">
        <v>5</v>
      </c>
      <c r="G67" s="14">
        <v>4</v>
      </c>
      <c r="H67" s="14">
        <v>1</v>
      </c>
      <c r="I67" s="14">
        <v>10</v>
      </c>
      <c r="J67" s="14">
        <v>13</v>
      </c>
      <c r="K67" s="27"/>
    </row>
    <row r="68" spans="1:11" ht="15.75" customHeight="1" x14ac:dyDescent="0.3">
      <c r="A68" s="7" t="s">
        <v>104</v>
      </c>
      <c r="B68" s="8" t="s">
        <v>205</v>
      </c>
      <c r="C68" s="22">
        <v>9</v>
      </c>
      <c r="D68" s="14">
        <v>9</v>
      </c>
      <c r="E68" s="14">
        <v>3</v>
      </c>
      <c r="F68" s="14">
        <v>6</v>
      </c>
      <c r="G68" s="14">
        <v>4</v>
      </c>
      <c r="H68" s="14">
        <v>1</v>
      </c>
      <c r="I68" s="14">
        <v>13</v>
      </c>
      <c r="J68" s="14">
        <v>10</v>
      </c>
      <c r="K68" s="27"/>
    </row>
    <row r="69" spans="1:11" ht="15.75" customHeight="1" x14ac:dyDescent="0.3">
      <c r="A69" s="7" t="s">
        <v>105</v>
      </c>
      <c r="B69" s="8" t="s">
        <v>205</v>
      </c>
      <c r="C69" s="22">
        <v>5</v>
      </c>
      <c r="D69" s="14">
        <v>12</v>
      </c>
      <c r="E69" s="14">
        <v>3</v>
      </c>
      <c r="F69" s="14">
        <v>6</v>
      </c>
      <c r="G69" s="14">
        <v>2</v>
      </c>
      <c r="H69" s="14">
        <v>1</v>
      </c>
      <c r="I69" s="14">
        <v>7</v>
      </c>
      <c r="J69" s="14">
        <v>13</v>
      </c>
      <c r="K69" s="27"/>
    </row>
    <row r="70" spans="1:11" ht="15.75" customHeight="1" x14ac:dyDescent="0.3">
      <c r="A70" s="7" t="s">
        <v>25</v>
      </c>
      <c r="B70" s="8" t="s">
        <v>205</v>
      </c>
      <c r="C70" s="22">
        <v>6</v>
      </c>
      <c r="D70" s="14">
        <v>11</v>
      </c>
      <c r="E70" s="14">
        <v>3</v>
      </c>
      <c r="F70" s="14">
        <v>6</v>
      </c>
      <c r="G70" s="14">
        <v>0</v>
      </c>
      <c r="H70" s="14">
        <v>1</v>
      </c>
      <c r="I70" s="14">
        <v>6</v>
      </c>
      <c r="J70" s="14">
        <v>12</v>
      </c>
      <c r="K70" s="27"/>
    </row>
    <row r="71" spans="1:11" ht="15.75" customHeight="1" x14ac:dyDescent="0.3">
      <c r="A71" s="10" t="s">
        <v>12</v>
      </c>
      <c r="B71" s="11"/>
      <c r="C71" s="9">
        <v>83</v>
      </c>
      <c r="D71" s="9">
        <v>101</v>
      </c>
      <c r="E71" s="9">
        <v>44</v>
      </c>
      <c r="F71" s="9">
        <v>49</v>
      </c>
      <c r="G71" s="9">
        <v>19</v>
      </c>
      <c r="H71" s="9">
        <v>13</v>
      </c>
      <c r="I71" s="9">
        <v>102</v>
      </c>
      <c r="J71" s="9">
        <v>114</v>
      </c>
      <c r="K71" s="29"/>
    </row>
    <row r="72" spans="1:11" ht="15.75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1" ht="15.75" customHeight="1" x14ac:dyDescent="0.3"/>
    <row r="74" spans="1:11" ht="15.75" customHeight="1" x14ac:dyDescent="0.3">
      <c r="A74" s="24" t="s">
        <v>373</v>
      </c>
      <c r="B74" s="25"/>
      <c r="C74" s="25"/>
      <c r="D74" s="25"/>
      <c r="E74" s="25"/>
      <c r="F74" s="25"/>
      <c r="G74" s="25"/>
      <c r="H74" s="25"/>
      <c r="I74" s="25"/>
      <c r="J74" s="26"/>
      <c r="K74" s="27"/>
    </row>
    <row r="75" spans="1:11" ht="15.75" customHeight="1" x14ac:dyDescent="0.3">
      <c r="A75" s="2"/>
      <c r="B75" s="3"/>
      <c r="C75" s="28" t="s">
        <v>1</v>
      </c>
      <c r="D75" s="26"/>
      <c r="E75" s="28" t="s">
        <v>2</v>
      </c>
      <c r="F75" s="26"/>
      <c r="G75" s="28" t="s">
        <v>3</v>
      </c>
      <c r="H75" s="26"/>
      <c r="I75" s="28" t="s">
        <v>4</v>
      </c>
      <c r="J75" s="26"/>
      <c r="K75" s="27"/>
    </row>
    <row r="76" spans="1:11" ht="15.75" customHeight="1" x14ac:dyDescent="0.3">
      <c r="A76" s="4" t="s">
        <v>5</v>
      </c>
      <c r="B76" s="5" t="s">
        <v>6</v>
      </c>
      <c r="C76" s="6" t="s">
        <v>7</v>
      </c>
      <c r="D76" s="6" t="s">
        <v>8</v>
      </c>
      <c r="E76" s="6" t="s">
        <v>7</v>
      </c>
      <c r="F76" s="6" t="s">
        <v>8</v>
      </c>
      <c r="G76" s="6" t="s">
        <v>7</v>
      </c>
      <c r="H76" s="6" t="s">
        <v>8</v>
      </c>
      <c r="I76" s="6" t="s">
        <v>7</v>
      </c>
      <c r="J76" s="6" t="s">
        <v>8</v>
      </c>
      <c r="K76" s="29"/>
    </row>
    <row r="77" spans="1:11" ht="15.75" customHeight="1" x14ac:dyDescent="0.3">
      <c r="A77" s="7" t="s">
        <v>42</v>
      </c>
      <c r="B77" s="8" t="s">
        <v>98</v>
      </c>
      <c r="C77" s="12">
        <v>9</v>
      </c>
      <c r="D77" s="13">
        <v>6</v>
      </c>
      <c r="E77" s="13">
        <v>5</v>
      </c>
      <c r="F77" s="13">
        <v>4</v>
      </c>
      <c r="G77" s="13">
        <v>2</v>
      </c>
      <c r="H77" s="13">
        <v>2</v>
      </c>
      <c r="I77" s="13">
        <v>11</v>
      </c>
      <c r="J77" s="13">
        <v>8</v>
      </c>
      <c r="K77" s="27"/>
    </row>
    <row r="78" spans="1:11" ht="15.75" customHeight="1" x14ac:dyDescent="0.3">
      <c r="A78" s="7" t="s">
        <v>24</v>
      </c>
      <c r="B78" s="8" t="s">
        <v>98</v>
      </c>
      <c r="C78" s="22">
        <v>14</v>
      </c>
      <c r="D78" s="14">
        <v>2</v>
      </c>
      <c r="E78" s="14">
        <v>7</v>
      </c>
      <c r="F78" s="14">
        <v>2</v>
      </c>
      <c r="G78" s="14">
        <v>5</v>
      </c>
      <c r="H78" s="14">
        <v>2</v>
      </c>
      <c r="I78" s="14">
        <v>19</v>
      </c>
      <c r="J78" s="14">
        <v>4</v>
      </c>
      <c r="K78" s="27"/>
    </row>
    <row r="79" spans="1:11" ht="15.75" customHeight="1" x14ac:dyDescent="0.3">
      <c r="A79" s="7" t="s">
        <v>46</v>
      </c>
      <c r="B79" s="8" t="s">
        <v>98</v>
      </c>
      <c r="C79" s="22">
        <v>15</v>
      </c>
      <c r="D79" s="14">
        <v>1</v>
      </c>
      <c r="E79" s="14">
        <v>14</v>
      </c>
      <c r="F79" s="14">
        <v>1</v>
      </c>
      <c r="G79" s="14">
        <v>7</v>
      </c>
      <c r="H79" s="14">
        <v>1</v>
      </c>
      <c r="I79" s="14">
        <v>22</v>
      </c>
      <c r="J79" s="14">
        <v>2</v>
      </c>
      <c r="K79" s="27"/>
    </row>
    <row r="80" spans="1:11" ht="15.75" customHeight="1" x14ac:dyDescent="0.3">
      <c r="A80" s="7" t="s">
        <v>55</v>
      </c>
      <c r="B80" s="8" t="s">
        <v>98</v>
      </c>
      <c r="C80" s="22">
        <v>16</v>
      </c>
      <c r="D80" s="14">
        <v>0</v>
      </c>
      <c r="E80" s="14">
        <v>15</v>
      </c>
      <c r="F80" s="14">
        <v>0</v>
      </c>
      <c r="G80" s="14">
        <v>9</v>
      </c>
      <c r="H80" s="14">
        <v>1</v>
      </c>
      <c r="I80" s="14">
        <v>25</v>
      </c>
      <c r="J80" s="14">
        <v>1</v>
      </c>
      <c r="K80" s="27"/>
    </row>
    <row r="81" spans="1:11" ht="15.75" customHeight="1" x14ac:dyDescent="0.3">
      <c r="A81" s="7" t="s">
        <v>56</v>
      </c>
      <c r="B81" s="8" t="s">
        <v>165</v>
      </c>
      <c r="C81" s="22">
        <v>9</v>
      </c>
      <c r="D81" s="14">
        <v>6</v>
      </c>
      <c r="E81" s="14">
        <v>7</v>
      </c>
      <c r="F81" s="14">
        <v>3</v>
      </c>
      <c r="G81" s="14">
        <v>3</v>
      </c>
      <c r="H81" s="14">
        <v>2</v>
      </c>
      <c r="I81" s="14">
        <v>12</v>
      </c>
      <c r="J81" s="14">
        <v>8</v>
      </c>
      <c r="K81" s="27"/>
    </row>
    <row r="82" spans="1:11" ht="15.75" customHeight="1" x14ac:dyDescent="0.3">
      <c r="A82" s="10" t="s">
        <v>12</v>
      </c>
      <c r="B82" s="11"/>
      <c r="C82" s="9">
        <v>63</v>
      </c>
      <c r="D82" s="9">
        <v>15</v>
      </c>
      <c r="E82" s="9">
        <v>48</v>
      </c>
      <c r="F82" s="9">
        <v>10</v>
      </c>
      <c r="G82" s="9">
        <v>26</v>
      </c>
      <c r="H82" s="9">
        <v>8</v>
      </c>
      <c r="I82" s="9">
        <v>89</v>
      </c>
      <c r="J82" s="9">
        <v>23</v>
      </c>
      <c r="K82" s="29"/>
    </row>
    <row r="83" spans="1:11" ht="15.75" customHeight="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1" ht="15.75" customHeight="1" x14ac:dyDescent="0.3"/>
    <row r="85" spans="1:11" ht="15.75" customHeight="1" x14ac:dyDescent="0.3">
      <c r="A85" s="24" t="s">
        <v>1854</v>
      </c>
      <c r="B85" s="25"/>
      <c r="C85" s="25"/>
      <c r="D85" s="25"/>
      <c r="E85" s="25"/>
      <c r="F85" s="25"/>
      <c r="G85" s="25"/>
      <c r="H85" s="25"/>
      <c r="I85" s="25"/>
      <c r="J85" s="26"/>
      <c r="K85" s="27"/>
    </row>
    <row r="86" spans="1:11" ht="15.75" customHeight="1" x14ac:dyDescent="0.3">
      <c r="A86" s="2"/>
      <c r="B86" s="3"/>
      <c r="C86" s="28" t="s">
        <v>1</v>
      </c>
      <c r="D86" s="26"/>
      <c r="E86" s="28" t="s">
        <v>2</v>
      </c>
      <c r="F86" s="26"/>
      <c r="G86" s="28" t="s">
        <v>3</v>
      </c>
      <c r="H86" s="26"/>
      <c r="I86" s="28" t="s">
        <v>4</v>
      </c>
      <c r="J86" s="26"/>
      <c r="K86" s="27"/>
    </row>
    <row r="87" spans="1:11" ht="15.75" customHeight="1" x14ac:dyDescent="0.3">
      <c r="A87" s="4" t="s">
        <v>5</v>
      </c>
      <c r="B87" s="5" t="s">
        <v>6</v>
      </c>
      <c r="C87" s="6" t="s">
        <v>7</v>
      </c>
      <c r="D87" s="6" t="s">
        <v>8</v>
      </c>
      <c r="E87" s="6" t="s">
        <v>7</v>
      </c>
      <c r="F87" s="6" t="s">
        <v>8</v>
      </c>
      <c r="G87" s="6" t="s">
        <v>7</v>
      </c>
      <c r="H87" s="6" t="s">
        <v>8</v>
      </c>
      <c r="I87" s="6" t="s">
        <v>7</v>
      </c>
      <c r="J87" s="6" t="s">
        <v>8</v>
      </c>
      <c r="K87" s="29"/>
    </row>
    <row r="88" spans="1:11" ht="15.75" customHeight="1" x14ac:dyDescent="0.3">
      <c r="A88" s="7" t="s">
        <v>24</v>
      </c>
      <c r="B88" s="8" t="s">
        <v>50</v>
      </c>
      <c r="C88" s="12">
        <v>3</v>
      </c>
      <c r="D88" s="13">
        <v>12</v>
      </c>
      <c r="E88" s="13">
        <v>1</v>
      </c>
      <c r="F88" s="13">
        <v>8</v>
      </c>
      <c r="G88" s="13">
        <v>0</v>
      </c>
      <c r="H88" s="13">
        <v>2</v>
      </c>
      <c r="I88" s="13">
        <v>3</v>
      </c>
      <c r="J88" s="13">
        <v>14</v>
      </c>
      <c r="K88" s="27"/>
    </row>
    <row r="89" spans="1:11" ht="15.75" customHeight="1" x14ac:dyDescent="0.3">
      <c r="A89" s="7" t="s">
        <v>46</v>
      </c>
      <c r="B89" s="8" t="s">
        <v>50</v>
      </c>
      <c r="C89" s="22">
        <v>4</v>
      </c>
      <c r="D89" s="14">
        <v>14</v>
      </c>
      <c r="E89" s="14">
        <v>4</v>
      </c>
      <c r="F89" s="14">
        <v>11</v>
      </c>
      <c r="G89" s="14">
        <v>1</v>
      </c>
      <c r="H89" s="14">
        <v>2</v>
      </c>
      <c r="I89" s="14">
        <v>5</v>
      </c>
      <c r="J89" s="14">
        <v>16</v>
      </c>
      <c r="K89" s="27"/>
    </row>
    <row r="90" spans="1:11" ht="15.75" customHeight="1" x14ac:dyDescent="0.3">
      <c r="A90" s="7" t="s">
        <v>55</v>
      </c>
      <c r="B90" s="8" t="s">
        <v>50</v>
      </c>
      <c r="C90" s="22">
        <v>12</v>
      </c>
      <c r="D90" s="14">
        <v>6</v>
      </c>
      <c r="E90" s="14">
        <v>10</v>
      </c>
      <c r="F90" s="14">
        <v>5</v>
      </c>
      <c r="G90" s="14">
        <v>1</v>
      </c>
      <c r="H90" s="14">
        <v>2</v>
      </c>
      <c r="I90" s="14">
        <v>13</v>
      </c>
      <c r="J90" s="14">
        <v>8</v>
      </c>
      <c r="K90" s="27"/>
    </row>
    <row r="91" spans="1:11" ht="15.75" customHeight="1" x14ac:dyDescent="0.3">
      <c r="A91" s="7" t="s">
        <v>56</v>
      </c>
      <c r="B91" s="8" t="s">
        <v>50</v>
      </c>
      <c r="C91" s="22">
        <v>5</v>
      </c>
      <c r="D91" s="14">
        <v>13</v>
      </c>
      <c r="E91" s="14">
        <v>5</v>
      </c>
      <c r="F91" s="14">
        <v>11</v>
      </c>
      <c r="G91" s="14">
        <v>2</v>
      </c>
      <c r="H91" s="14">
        <v>2</v>
      </c>
      <c r="I91" s="14">
        <v>7</v>
      </c>
      <c r="J91" s="14">
        <v>15</v>
      </c>
      <c r="K91" s="27"/>
    </row>
    <row r="92" spans="1:11" ht="15.75" customHeight="1" x14ac:dyDescent="0.3">
      <c r="A92" s="10" t="s">
        <v>12</v>
      </c>
      <c r="B92" s="11"/>
      <c r="C92" s="9">
        <v>24</v>
      </c>
      <c r="D92" s="9">
        <v>45</v>
      </c>
      <c r="E92" s="9">
        <v>20</v>
      </c>
      <c r="F92" s="9">
        <v>35</v>
      </c>
      <c r="G92" s="9">
        <v>4</v>
      </c>
      <c r="H92" s="9">
        <v>8</v>
      </c>
      <c r="I92" s="9">
        <v>28</v>
      </c>
      <c r="J92" s="9">
        <v>53</v>
      </c>
      <c r="K92" s="29"/>
    </row>
    <row r="93" spans="1:11" ht="15.75" customHeight="1" x14ac:dyDescent="0.3"/>
    <row r="94" spans="1:11" ht="15.75" customHeight="1" x14ac:dyDescent="0.3"/>
    <row r="95" spans="1:11" ht="15.75" customHeight="1" x14ac:dyDescent="0.3">
      <c r="A95" s="24" t="s">
        <v>374</v>
      </c>
      <c r="B95" s="25"/>
      <c r="C95" s="25"/>
      <c r="D95" s="25"/>
      <c r="E95" s="25"/>
      <c r="F95" s="25"/>
      <c r="G95" s="25"/>
      <c r="H95" s="25"/>
      <c r="I95" s="25"/>
      <c r="J95" s="26"/>
      <c r="K95" s="27"/>
    </row>
    <row r="96" spans="1:11" ht="15.75" customHeight="1" x14ac:dyDescent="0.3">
      <c r="A96" s="2"/>
      <c r="B96" s="3"/>
      <c r="C96" s="28" t="s">
        <v>1</v>
      </c>
      <c r="D96" s="26"/>
      <c r="E96" s="28" t="s">
        <v>2</v>
      </c>
      <c r="F96" s="26"/>
      <c r="G96" s="28" t="s">
        <v>3</v>
      </c>
      <c r="H96" s="26"/>
      <c r="I96" s="28" t="s">
        <v>4</v>
      </c>
      <c r="J96" s="26"/>
      <c r="K96" s="27"/>
    </row>
    <row r="97" spans="1:11" ht="15.75" customHeight="1" x14ac:dyDescent="0.3">
      <c r="A97" s="4" t="s">
        <v>5</v>
      </c>
      <c r="B97" s="5" t="s">
        <v>6</v>
      </c>
      <c r="C97" s="6" t="s">
        <v>7</v>
      </c>
      <c r="D97" s="6" t="s">
        <v>8</v>
      </c>
      <c r="E97" s="6" t="s">
        <v>7</v>
      </c>
      <c r="F97" s="6" t="s">
        <v>8</v>
      </c>
      <c r="G97" s="6" t="s">
        <v>7</v>
      </c>
      <c r="H97" s="6" t="s">
        <v>8</v>
      </c>
      <c r="I97" s="6" t="s">
        <v>7</v>
      </c>
      <c r="J97" s="6" t="s">
        <v>8</v>
      </c>
      <c r="K97" s="29"/>
    </row>
    <row r="98" spans="1:11" ht="15.75" customHeight="1" x14ac:dyDescent="0.3">
      <c r="A98" s="7" t="s">
        <v>103</v>
      </c>
      <c r="B98" s="8" t="s">
        <v>234</v>
      </c>
      <c r="C98" s="12">
        <v>1</v>
      </c>
      <c r="D98" s="13">
        <v>17</v>
      </c>
      <c r="E98" s="13">
        <v>1</v>
      </c>
      <c r="F98" s="13">
        <v>13</v>
      </c>
      <c r="G98" s="13">
        <v>0</v>
      </c>
      <c r="H98" s="13">
        <v>1</v>
      </c>
      <c r="I98" s="13">
        <v>1</v>
      </c>
      <c r="J98" s="13">
        <v>18</v>
      </c>
      <c r="K98" s="27"/>
    </row>
    <row r="99" spans="1:11" ht="15.75" customHeight="1" x14ac:dyDescent="0.3">
      <c r="A99" s="10" t="s">
        <v>12</v>
      </c>
      <c r="B99" s="11"/>
      <c r="C99" s="9">
        <f>SUM(C98)</f>
        <v>1</v>
      </c>
      <c r="D99" s="9">
        <f t="shared" ref="D99:J99" si="4">SUM(D98)</f>
        <v>17</v>
      </c>
      <c r="E99" s="9">
        <f t="shared" si="4"/>
        <v>1</v>
      </c>
      <c r="F99" s="9">
        <f t="shared" si="4"/>
        <v>13</v>
      </c>
      <c r="G99" s="9">
        <f t="shared" si="4"/>
        <v>0</v>
      </c>
      <c r="H99" s="9">
        <f t="shared" si="4"/>
        <v>1</v>
      </c>
      <c r="I99" s="9">
        <f t="shared" si="4"/>
        <v>1</v>
      </c>
      <c r="J99" s="9">
        <f t="shared" si="4"/>
        <v>18</v>
      </c>
      <c r="K99" s="29"/>
    </row>
    <row r="100" spans="1:11" ht="15.75" customHeight="1" x14ac:dyDescent="0.3"/>
    <row r="101" spans="1:11" ht="15.75" customHeight="1" x14ac:dyDescent="0.3"/>
    <row r="102" spans="1:11" ht="15.75" customHeight="1" x14ac:dyDescent="0.3">
      <c r="A102" s="24" t="s">
        <v>1636</v>
      </c>
      <c r="B102" s="25"/>
      <c r="C102" s="25"/>
      <c r="D102" s="25"/>
      <c r="E102" s="25"/>
      <c r="F102" s="25"/>
      <c r="G102" s="25"/>
      <c r="H102" s="25"/>
      <c r="I102" s="25"/>
      <c r="J102" s="26"/>
      <c r="K102" s="27"/>
    </row>
    <row r="103" spans="1:11" ht="15.75" customHeight="1" x14ac:dyDescent="0.3">
      <c r="A103" s="2"/>
      <c r="B103" s="3"/>
      <c r="C103" s="28" t="s">
        <v>1</v>
      </c>
      <c r="D103" s="26"/>
      <c r="E103" s="28" t="s">
        <v>2</v>
      </c>
      <c r="F103" s="26"/>
      <c r="G103" s="28" t="s">
        <v>3</v>
      </c>
      <c r="H103" s="26"/>
      <c r="I103" s="28" t="s">
        <v>4</v>
      </c>
      <c r="J103" s="26"/>
      <c r="K103" s="27"/>
    </row>
    <row r="104" spans="1:11" ht="15.75" customHeight="1" x14ac:dyDescent="0.3">
      <c r="A104" s="4" t="s">
        <v>5</v>
      </c>
      <c r="B104" s="5" t="s">
        <v>6</v>
      </c>
      <c r="C104" s="6" t="s">
        <v>7</v>
      </c>
      <c r="D104" s="6" t="s">
        <v>8</v>
      </c>
      <c r="E104" s="6" t="s">
        <v>7</v>
      </c>
      <c r="F104" s="6" t="s">
        <v>8</v>
      </c>
      <c r="G104" s="6" t="s">
        <v>7</v>
      </c>
      <c r="H104" s="6" t="s">
        <v>8</v>
      </c>
      <c r="I104" s="6" t="s">
        <v>7</v>
      </c>
      <c r="J104" s="6" t="s">
        <v>8</v>
      </c>
      <c r="K104" s="29"/>
    </row>
    <row r="105" spans="1:11" ht="15.75" customHeight="1" x14ac:dyDescent="0.3">
      <c r="A105" s="7" t="s">
        <v>150</v>
      </c>
      <c r="B105" s="8" t="s">
        <v>199</v>
      </c>
      <c r="C105" s="12">
        <v>7</v>
      </c>
      <c r="D105" s="13">
        <v>5</v>
      </c>
      <c r="E105" s="13">
        <v>4</v>
      </c>
      <c r="F105" s="13">
        <v>5</v>
      </c>
      <c r="G105" s="13">
        <v>1</v>
      </c>
      <c r="H105" s="13">
        <v>2</v>
      </c>
      <c r="I105" s="13">
        <v>8</v>
      </c>
      <c r="J105" s="13">
        <v>7</v>
      </c>
      <c r="K105" s="27"/>
    </row>
    <row r="106" spans="1:11" ht="15.75" customHeight="1" x14ac:dyDescent="0.3">
      <c r="A106" s="10" t="s">
        <v>12</v>
      </c>
      <c r="B106" s="11"/>
      <c r="C106" s="9">
        <v>7</v>
      </c>
      <c r="D106" s="9">
        <v>5</v>
      </c>
      <c r="E106" s="9">
        <v>4</v>
      </c>
      <c r="F106" s="9">
        <v>5</v>
      </c>
      <c r="G106" s="9">
        <v>1</v>
      </c>
      <c r="H106" s="9">
        <v>2</v>
      </c>
      <c r="I106" s="9">
        <v>8</v>
      </c>
      <c r="J106" s="9">
        <v>7</v>
      </c>
      <c r="K106" s="29"/>
    </row>
    <row r="107" spans="1:11" ht="15.75" customHeight="1" x14ac:dyDescent="0.3">
      <c r="A107" s="30" t="s">
        <v>375</v>
      </c>
      <c r="B107" s="30"/>
      <c r="C107" s="30"/>
      <c r="D107" s="30"/>
    </row>
    <row r="108" spans="1:11" ht="15.75" customHeight="1" x14ac:dyDescent="0.3"/>
    <row r="109" spans="1:11" ht="15.75" customHeight="1" x14ac:dyDescent="0.3">
      <c r="A109" s="24" t="s">
        <v>744</v>
      </c>
      <c r="B109" s="25"/>
      <c r="C109" s="25"/>
      <c r="D109" s="25"/>
      <c r="E109" s="25"/>
      <c r="F109" s="25"/>
      <c r="G109" s="25"/>
      <c r="H109" s="25"/>
      <c r="I109" s="25"/>
      <c r="J109" s="26"/>
      <c r="K109" s="27"/>
    </row>
    <row r="110" spans="1:11" ht="15.75" customHeight="1" x14ac:dyDescent="0.3">
      <c r="A110" s="2"/>
      <c r="B110" s="3"/>
      <c r="C110" s="28" t="s">
        <v>1</v>
      </c>
      <c r="D110" s="26"/>
      <c r="E110" s="28" t="s">
        <v>2</v>
      </c>
      <c r="F110" s="26"/>
      <c r="G110" s="28" t="s">
        <v>3</v>
      </c>
      <c r="H110" s="26"/>
      <c r="I110" s="28" t="s">
        <v>4</v>
      </c>
      <c r="J110" s="26"/>
      <c r="K110" s="27"/>
    </row>
    <row r="111" spans="1:11" ht="15.75" customHeight="1" x14ac:dyDescent="0.3">
      <c r="A111" s="4" t="s">
        <v>5</v>
      </c>
      <c r="B111" s="5" t="s">
        <v>6</v>
      </c>
      <c r="C111" s="6" t="s">
        <v>7</v>
      </c>
      <c r="D111" s="6" t="s">
        <v>8</v>
      </c>
      <c r="E111" s="6" t="s">
        <v>7</v>
      </c>
      <c r="F111" s="6" t="s">
        <v>8</v>
      </c>
      <c r="G111" s="6" t="s">
        <v>7</v>
      </c>
      <c r="H111" s="6" t="s">
        <v>8</v>
      </c>
      <c r="I111" s="6" t="s">
        <v>7</v>
      </c>
      <c r="J111" s="6" t="s">
        <v>8</v>
      </c>
      <c r="K111" s="29"/>
    </row>
    <row r="112" spans="1:11" ht="15.75" customHeight="1" x14ac:dyDescent="0.3">
      <c r="A112" s="7" t="s">
        <v>103</v>
      </c>
      <c r="B112" s="8" t="s">
        <v>91</v>
      </c>
      <c r="C112" s="12">
        <v>4</v>
      </c>
      <c r="D112" s="13">
        <v>14</v>
      </c>
      <c r="E112" s="13">
        <v>0</v>
      </c>
      <c r="F112" s="13">
        <v>0</v>
      </c>
      <c r="G112" s="13">
        <v>0</v>
      </c>
      <c r="H112" s="13">
        <v>1</v>
      </c>
      <c r="I112" s="13">
        <v>4</v>
      </c>
      <c r="J112" s="13">
        <v>15</v>
      </c>
      <c r="K112" s="27"/>
    </row>
    <row r="113" spans="1:11" ht="15.75" customHeight="1" x14ac:dyDescent="0.3">
      <c r="A113" s="10" t="s">
        <v>12</v>
      </c>
      <c r="B113" s="11"/>
      <c r="C113" s="9">
        <f>SUM(C112)</f>
        <v>4</v>
      </c>
      <c r="D113" s="9">
        <f t="shared" ref="D113:J113" si="5">SUM(D112)</f>
        <v>14</v>
      </c>
      <c r="E113" s="9">
        <f t="shared" si="5"/>
        <v>0</v>
      </c>
      <c r="F113" s="9">
        <f t="shared" si="5"/>
        <v>0</v>
      </c>
      <c r="G113" s="9">
        <f t="shared" si="5"/>
        <v>0</v>
      </c>
      <c r="H113" s="9">
        <f t="shared" si="5"/>
        <v>1</v>
      </c>
      <c r="I113" s="9">
        <f t="shared" si="5"/>
        <v>4</v>
      </c>
      <c r="J113" s="9">
        <f t="shared" si="5"/>
        <v>15</v>
      </c>
      <c r="K113" s="29"/>
    </row>
    <row r="114" spans="1:11" ht="15.75" customHeight="1" x14ac:dyDescent="0.3">
      <c r="A114" s="30"/>
      <c r="B114" s="30"/>
      <c r="C114" s="30"/>
      <c r="D114" s="30"/>
    </row>
    <row r="115" spans="1:11" ht="15.75" customHeight="1" x14ac:dyDescent="0.3"/>
    <row r="116" spans="1:11" ht="15.75" customHeight="1" x14ac:dyDescent="0.3">
      <c r="A116" s="24" t="s">
        <v>376</v>
      </c>
      <c r="B116" s="25"/>
      <c r="C116" s="25"/>
      <c r="D116" s="25"/>
      <c r="E116" s="25"/>
      <c r="F116" s="25"/>
      <c r="G116" s="25"/>
      <c r="H116" s="25"/>
      <c r="I116" s="25"/>
      <c r="J116" s="26"/>
      <c r="K116" s="27"/>
    </row>
    <row r="117" spans="1:11" ht="15.75" customHeight="1" x14ac:dyDescent="0.3">
      <c r="A117" s="2"/>
      <c r="B117" s="3"/>
      <c r="C117" s="28" t="s">
        <v>1</v>
      </c>
      <c r="D117" s="26"/>
      <c r="E117" s="28" t="s">
        <v>2</v>
      </c>
      <c r="F117" s="26"/>
      <c r="G117" s="28" t="s">
        <v>3</v>
      </c>
      <c r="H117" s="26"/>
      <c r="I117" s="28" t="s">
        <v>4</v>
      </c>
      <c r="J117" s="26"/>
      <c r="K117" s="27"/>
    </row>
    <row r="118" spans="1:11" ht="15.75" customHeight="1" x14ac:dyDescent="0.3">
      <c r="A118" s="4" t="s">
        <v>5</v>
      </c>
      <c r="B118" s="5" t="s">
        <v>6</v>
      </c>
      <c r="C118" s="6" t="s">
        <v>7</v>
      </c>
      <c r="D118" s="6" t="s">
        <v>8</v>
      </c>
      <c r="E118" s="6" t="s">
        <v>7</v>
      </c>
      <c r="F118" s="6" t="s">
        <v>8</v>
      </c>
      <c r="G118" s="6" t="s">
        <v>7</v>
      </c>
      <c r="H118" s="6" t="s">
        <v>8</v>
      </c>
      <c r="I118" s="6" t="s">
        <v>7</v>
      </c>
      <c r="J118" s="6" t="s">
        <v>8</v>
      </c>
      <c r="K118" s="29"/>
    </row>
    <row r="119" spans="1:11" ht="15.75" customHeight="1" x14ac:dyDescent="0.3">
      <c r="A119" s="7" t="s">
        <v>55</v>
      </c>
      <c r="B119" s="8" t="s">
        <v>312</v>
      </c>
      <c r="C119" s="12">
        <v>2</v>
      </c>
      <c r="D119" s="13">
        <v>15</v>
      </c>
      <c r="E119" s="13">
        <v>2</v>
      </c>
      <c r="F119" s="13">
        <v>10</v>
      </c>
      <c r="G119" s="13">
        <v>1</v>
      </c>
      <c r="H119" s="13">
        <v>2</v>
      </c>
      <c r="I119" s="13">
        <v>3</v>
      </c>
      <c r="J119" s="13">
        <v>17</v>
      </c>
      <c r="K119" s="27"/>
    </row>
    <row r="120" spans="1:11" ht="15.75" customHeight="1" x14ac:dyDescent="0.3">
      <c r="A120" s="7" t="s">
        <v>56</v>
      </c>
      <c r="B120" s="8" t="s">
        <v>312</v>
      </c>
      <c r="C120" s="22">
        <v>11</v>
      </c>
      <c r="D120" s="14">
        <v>7</v>
      </c>
      <c r="E120" s="14">
        <v>7</v>
      </c>
      <c r="F120" s="14">
        <v>3</v>
      </c>
      <c r="G120" s="14">
        <v>1</v>
      </c>
      <c r="H120" s="14">
        <v>2</v>
      </c>
      <c r="I120" s="14">
        <v>12</v>
      </c>
      <c r="J120" s="14">
        <v>9</v>
      </c>
      <c r="K120" s="27"/>
    </row>
    <row r="121" spans="1:11" ht="15.75" customHeight="1" x14ac:dyDescent="0.3">
      <c r="A121" s="10" t="s">
        <v>12</v>
      </c>
      <c r="B121" s="11"/>
      <c r="C121" s="9">
        <v>13</v>
      </c>
      <c r="D121" s="9">
        <v>22</v>
      </c>
      <c r="E121" s="9">
        <v>9</v>
      </c>
      <c r="F121" s="9">
        <v>13</v>
      </c>
      <c r="G121" s="9">
        <v>2</v>
      </c>
      <c r="H121" s="9">
        <v>4</v>
      </c>
      <c r="I121" s="9">
        <v>15</v>
      </c>
      <c r="J121" s="9">
        <v>26</v>
      </c>
      <c r="K121" s="29"/>
    </row>
    <row r="122" spans="1:11" ht="15.75" customHeight="1" x14ac:dyDescent="0.3"/>
    <row r="123" spans="1:11" ht="15.75" customHeight="1" x14ac:dyDescent="0.3"/>
    <row r="124" spans="1:11" ht="15.75" customHeight="1" x14ac:dyDescent="0.3">
      <c r="A124" s="24" t="s">
        <v>377</v>
      </c>
      <c r="B124" s="25"/>
      <c r="C124" s="25"/>
      <c r="D124" s="25"/>
      <c r="E124" s="25"/>
      <c r="F124" s="25"/>
      <c r="G124" s="25"/>
      <c r="H124" s="25"/>
      <c r="I124" s="25"/>
      <c r="J124" s="26"/>
      <c r="K124" s="27"/>
    </row>
    <row r="125" spans="1:11" ht="15.75" customHeight="1" x14ac:dyDescent="0.3">
      <c r="A125" s="2"/>
      <c r="B125" s="3"/>
      <c r="C125" s="28" t="s">
        <v>1</v>
      </c>
      <c r="D125" s="26"/>
      <c r="E125" s="28" t="s">
        <v>2</v>
      </c>
      <c r="F125" s="26"/>
      <c r="G125" s="28" t="s">
        <v>3</v>
      </c>
      <c r="H125" s="26"/>
      <c r="I125" s="28" t="s">
        <v>4</v>
      </c>
      <c r="J125" s="26"/>
      <c r="K125" s="27"/>
    </row>
    <row r="126" spans="1:11" ht="15.75" customHeight="1" x14ac:dyDescent="0.3">
      <c r="A126" s="4" t="s">
        <v>5</v>
      </c>
      <c r="B126" s="5" t="s">
        <v>6</v>
      </c>
      <c r="C126" s="6" t="s">
        <v>7</v>
      </c>
      <c r="D126" s="6" t="s">
        <v>8</v>
      </c>
      <c r="E126" s="6" t="s">
        <v>7</v>
      </c>
      <c r="F126" s="6" t="s">
        <v>8</v>
      </c>
      <c r="G126" s="6" t="s">
        <v>7</v>
      </c>
      <c r="H126" s="6" t="s">
        <v>8</v>
      </c>
      <c r="I126" s="6" t="s">
        <v>7</v>
      </c>
      <c r="J126" s="6" t="s">
        <v>8</v>
      </c>
      <c r="K126" s="29"/>
    </row>
    <row r="127" spans="1:11" ht="15.75" customHeight="1" x14ac:dyDescent="0.3">
      <c r="A127" s="7" t="s">
        <v>75</v>
      </c>
      <c r="B127" s="8" t="s">
        <v>52</v>
      </c>
      <c r="C127" s="12">
        <v>6</v>
      </c>
      <c r="D127" s="13">
        <v>14</v>
      </c>
      <c r="E127" s="13">
        <v>4</v>
      </c>
      <c r="F127" s="13">
        <v>6</v>
      </c>
      <c r="G127" s="13">
        <v>0</v>
      </c>
      <c r="H127" s="13">
        <v>1</v>
      </c>
      <c r="I127" s="13">
        <v>6</v>
      </c>
      <c r="J127" s="13">
        <v>15</v>
      </c>
      <c r="K127" s="27"/>
    </row>
    <row r="128" spans="1:11" ht="15.75" customHeight="1" x14ac:dyDescent="0.3">
      <c r="A128" s="10" t="s">
        <v>12</v>
      </c>
      <c r="B128" s="11"/>
      <c r="C128" s="9">
        <v>6</v>
      </c>
      <c r="D128" s="9">
        <v>14</v>
      </c>
      <c r="E128" s="9">
        <v>4</v>
      </c>
      <c r="F128" s="9">
        <v>6</v>
      </c>
      <c r="G128" s="9">
        <v>0</v>
      </c>
      <c r="H128" s="9">
        <v>1</v>
      </c>
      <c r="I128" s="9">
        <v>6</v>
      </c>
      <c r="J128" s="9">
        <v>15</v>
      </c>
      <c r="K128" s="29"/>
    </row>
    <row r="129" spans="1:11" ht="15.75" customHeight="1" x14ac:dyDescent="0.3"/>
    <row r="130" spans="1:11" ht="15.75" customHeight="1" x14ac:dyDescent="0.3"/>
    <row r="131" spans="1:11" ht="15.75" customHeight="1" x14ac:dyDescent="0.3">
      <c r="A131" s="24" t="s">
        <v>1409</v>
      </c>
      <c r="B131" s="25"/>
      <c r="C131" s="25"/>
      <c r="D131" s="25"/>
      <c r="E131" s="25"/>
      <c r="F131" s="25"/>
      <c r="G131" s="25"/>
      <c r="H131" s="25"/>
      <c r="I131" s="25"/>
      <c r="J131" s="26"/>
      <c r="K131" s="27"/>
    </row>
    <row r="132" spans="1:11" ht="15.75" customHeight="1" x14ac:dyDescent="0.3">
      <c r="A132" s="2"/>
      <c r="B132" s="3"/>
      <c r="C132" s="28" t="s">
        <v>1</v>
      </c>
      <c r="D132" s="26"/>
      <c r="E132" s="28" t="s">
        <v>2</v>
      </c>
      <c r="F132" s="26"/>
      <c r="G132" s="28" t="s">
        <v>3</v>
      </c>
      <c r="H132" s="26"/>
      <c r="I132" s="28" t="s">
        <v>4</v>
      </c>
      <c r="J132" s="26"/>
      <c r="K132" s="27"/>
    </row>
    <row r="133" spans="1:11" ht="15.75" customHeight="1" x14ac:dyDescent="0.3">
      <c r="A133" s="4" t="s">
        <v>5</v>
      </c>
      <c r="B133" s="5" t="s">
        <v>6</v>
      </c>
      <c r="C133" s="6" t="s">
        <v>7</v>
      </c>
      <c r="D133" s="6" t="s">
        <v>8</v>
      </c>
      <c r="E133" s="6" t="s">
        <v>7</v>
      </c>
      <c r="F133" s="6" t="s">
        <v>8</v>
      </c>
      <c r="G133" s="6" t="s">
        <v>7</v>
      </c>
      <c r="H133" s="6" t="s">
        <v>8</v>
      </c>
      <c r="I133" s="6" t="s">
        <v>7</v>
      </c>
      <c r="J133" s="6" t="s">
        <v>8</v>
      </c>
      <c r="K133" s="29"/>
    </row>
    <row r="134" spans="1:11" ht="15.75" customHeight="1" x14ac:dyDescent="0.3">
      <c r="A134" s="7" t="s">
        <v>28</v>
      </c>
      <c r="B134" s="8" t="s">
        <v>378</v>
      </c>
      <c r="C134" s="22">
        <v>10</v>
      </c>
      <c r="D134" s="14">
        <v>8</v>
      </c>
      <c r="E134" s="14">
        <v>10</v>
      </c>
      <c r="F134" s="14">
        <v>6</v>
      </c>
      <c r="G134" s="14">
        <v>0</v>
      </c>
      <c r="H134" s="14">
        <v>1</v>
      </c>
      <c r="I134" s="14">
        <v>10</v>
      </c>
      <c r="J134" s="14">
        <v>9</v>
      </c>
      <c r="K134" s="27"/>
    </row>
    <row r="135" spans="1:11" ht="15.75" customHeight="1" x14ac:dyDescent="0.3">
      <c r="A135" s="7" t="s">
        <v>106</v>
      </c>
      <c r="B135" s="8" t="s">
        <v>378</v>
      </c>
      <c r="C135" s="22">
        <v>13</v>
      </c>
      <c r="D135" s="14">
        <v>5</v>
      </c>
      <c r="E135" s="14"/>
      <c r="F135" s="14"/>
      <c r="G135" s="14">
        <v>1</v>
      </c>
      <c r="H135" s="14">
        <v>1</v>
      </c>
      <c r="I135" s="14">
        <v>14</v>
      </c>
      <c r="J135" s="14">
        <v>6</v>
      </c>
      <c r="K135" s="27"/>
    </row>
    <row r="136" spans="1:11" ht="15.75" customHeight="1" x14ac:dyDescent="0.3">
      <c r="A136" s="7" t="s">
        <v>30</v>
      </c>
      <c r="B136" s="8" t="s">
        <v>379</v>
      </c>
      <c r="C136" s="22">
        <v>9</v>
      </c>
      <c r="D136" s="14">
        <v>9</v>
      </c>
      <c r="E136" s="14"/>
      <c r="F136" s="14"/>
      <c r="G136" s="14">
        <v>1</v>
      </c>
      <c r="H136" s="14">
        <v>1</v>
      </c>
      <c r="I136" s="14">
        <v>10</v>
      </c>
      <c r="J136" s="14">
        <v>10</v>
      </c>
      <c r="K136" s="27"/>
    </row>
    <row r="137" spans="1:11" ht="15.75" customHeight="1" x14ac:dyDescent="0.3">
      <c r="A137" s="7" t="s">
        <v>107</v>
      </c>
      <c r="B137" s="8" t="s">
        <v>379</v>
      </c>
      <c r="C137" s="22">
        <v>16</v>
      </c>
      <c r="D137" s="14">
        <v>2</v>
      </c>
      <c r="E137" s="14"/>
      <c r="F137" s="14"/>
      <c r="G137" s="14">
        <v>4</v>
      </c>
      <c r="H137" s="14">
        <v>1</v>
      </c>
      <c r="I137" s="14">
        <v>20</v>
      </c>
      <c r="J137" s="14">
        <v>3</v>
      </c>
      <c r="K137" s="27"/>
    </row>
    <row r="138" spans="1:11" ht="15.75" customHeight="1" x14ac:dyDescent="0.3">
      <c r="A138" s="7" t="s">
        <v>109</v>
      </c>
      <c r="B138" s="8" t="s">
        <v>379</v>
      </c>
      <c r="C138" s="22">
        <v>13</v>
      </c>
      <c r="D138" s="14">
        <v>5</v>
      </c>
      <c r="E138" s="14"/>
      <c r="F138" s="14"/>
      <c r="G138" s="14">
        <v>0</v>
      </c>
      <c r="H138" s="14">
        <v>1</v>
      </c>
      <c r="I138" s="14">
        <v>13</v>
      </c>
      <c r="J138" s="14">
        <v>6</v>
      </c>
      <c r="K138" s="27"/>
    </row>
    <row r="139" spans="1:11" ht="15.75" customHeight="1" x14ac:dyDescent="0.3">
      <c r="A139" s="7" t="s">
        <v>110</v>
      </c>
      <c r="B139" s="8" t="s">
        <v>379</v>
      </c>
      <c r="C139" s="22">
        <v>14</v>
      </c>
      <c r="D139" s="14">
        <v>4</v>
      </c>
      <c r="E139" s="14"/>
      <c r="F139" s="14"/>
      <c r="G139" s="14">
        <v>1</v>
      </c>
      <c r="H139" s="14">
        <v>1</v>
      </c>
      <c r="I139" s="14">
        <v>15</v>
      </c>
      <c r="J139" s="14">
        <v>5</v>
      </c>
      <c r="K139" s="27"/>
    </row>
    <row r="140" spans="1:11" ht="15.75" customHeight="1" x14ac:dyDescent="0.3">
      <c r="A140" s="7" t="s">
        <v>112</v>
      </c>
      <c r="B140" s="8" t="s">
        <v>379</v>
      </c>
      <c r="C140" s="22">
        <v>12</v>
      </c>
      <c r="D140" s="14">
        <v>7</v>
      </c>
      <c r="E140" s="14"/>
      <c r="F140" s="14"/>
      <c r="G140" s="14">
        <v>3</v>
      </c>
      <c r="H140" s="14">
        <v>1</v>
      </c>
      <c r="I140" s="14">
        <v>15</v>
      </c>
      <c r="J140" s="14">
        <v>8</v>
      </c>
      <c r="K140" s="27"/>
    </row>
    <row r="141" spans="1:11" ht="15.75" customHeight="1" x14ac:dyDescent="0.3">
      <c r="A141" s="7" t="s">
        <v>113</v>
      </c>
      <c r="B141" s="8" t="s">
        <v>379</v>
      </c>
      <c r="C141" s="22">
        <v>13</v>
      </c>
      <c r="D141" s="14">
        <v>7</v>
      </c>
      <c r="E141" s="14"/>
      <c r="F141" s="14"/>
      <c r="G141" s="14">
        <v>0</v>
      </c>
      <c r="H141" s="14">
        <v>1</v>
      </c>
      <c r="I141" s="14">
        <v>13</v>
      </c>
      <c r="J141" s="14">
        <v>8</v>
      </c>
      <c r="K141" s="27"/>
    </row>
    <row r="142" spans="1:11" ht="15.75" customHeight="1" x14ac:dyDescent="0.3">
      <c r="A142" s="7" t="s">
        <v>171</v>
      </c>
      <c r="B142" s="8" t="s">
        <v>111</v>
      </c>
      <c r="C142" s="22">
        <v>2</v>
      </c>
      <c r="D142" s="14">
        <v>18</v>
      </c>
      <c r="E142" s="14">
        <v>1</v>
      </c>
      <c r="F142" s="14">
        <v>13</v>
      </c>
      <c r="G142" s="14">
        <v>0</v>
      </c>
      <c r="H142" s="14">
        <v>1</v>
      </c>
      <c r="I142" s="14">
        <v>2</v>
      </c>
      <c r="J142" s="14">
        <v>19</v>
      </c>
      <c r="K142" s="27"/>
    </row>
    <row r="143" spans="1:11" ht="15.75" customHeight="1" x14ac:dyDescent="0.3">
      <c r="A143" s="7" t="s">
        <v>32</v>
      </c>
      <c r="B143" s="8" t="s">
        <v>111</v>
      </c>
      <c r="C143" s="22">
        <v>7</v>
      </c>
      <c r="D143" s="14">
        <v>13</v>
      </c>
      <c r="E143" s="14">
        <v>3</v>
      </c>
      <c r="F143" s="14">
        <v>11</v>
      </c>
      <c r="G143" s="14">
        <v>1</v>
      </c>
      <c r="H143" s="14">
        <v>1</v>
      </c>
      <c r="I143" s="14">
        <v>8</v>
      </c>
      <c r="J143" s="14">
        <v>14</v>
      </c>
      <c r="K143" s="27"/>
    </row>
    <row r="144" spans="1:11" ht="15.75" customHeight="1" x14ac:dyDescent="0.3">
      <c r="A144" s="7" t="s">
        <v>33</v>
      </c>
      <c r="B144" s="8" t="s">
        <v>111</v>
      </c>
      <c r="C144" s="22">
        <v>5</v>
      </c>
      <c r="D144" s="14">
        <v>15</v>
      </c>
      <c r="E144" s="14">
        <v>3</v>
      </c>
      <c r="F144" s="14">
        <v>11</v>
      </c>
      <c r="G144" s="14">
        <v>0</v>
      </c>
      <c r="H144" s="14">
        <v>1</v>
      </c>
      <c r="I144" s="14">
        <v>5</v>
      </c>
      <c r="J144" s="14">
        <v>16</v>
      </c>
      <c r="K144" s="27"/>
    </row>
    <row r="145" spans="1:11" ht="15.75" customHeight="1" x14ac:dyDescent="0.3">
      <c r="A145" s="7" t="s">
        <v>34</v>
      </c>
      <c r="B145" s="8" t="s">
        <v>111</v>
      </c>
      <c r="C145" s="22">
        <v>12</v>
      </c>
      <c r="D145" s="14">
        <v>8</v>
      </c>
      <c r="E145" s="14">
        <v>9</v>
      </c>
      <c r="F145" s="14">
        <v>5</v>
      </c>
      <c r="G145" s="14">
        <v>0</v>
      </c>
      <c r="H145" s="14">
        <v>1</v>
      </c>
      <c r="I145" s="14">
        <v>12</v>
      </c>
      <c r="J145" s="14">
        <v>9</v>
      </c>
      <c r="K145" s="27"/>
    </row>
    <row r="146" spans="1:11" ht="15.75" customHeight="1" x14ac:dyDescent="0.3">
      <c r="A146" s="7" t="s">
        <v>35</v>
      </c>
      <c r="B146" s="8" t="s">
        <v>111</v>
      </c>
      <c r="C146" s="22">
        <v>8</v>
      </c>
      <c r="D146" s="14">
        <v>12</v>
      </c>
      <c r="E146" s="14">
        <v>6</v>
      </c>
      <c r="F146" s="14">
        <v>8</v>
      </c>
      <c r="G146" s="14">
        <v>1</v>
      </c>
      <c r="H146" s="14">
        <v>1</v>
      </c>
      <c r="I146" s="14">
        <v>9</v>
      </c>
      <c r="J146" s="14">
        <v>13</v>
      </c>
      <c r="K146" s="27"/>
    </row>
    <row r="147" spans="1:11" ht="15.75" customHeight="1" x14ac:dyDescent="0.3">
      <c r="A147" s="10" t="s">
        <v>12</v>
      </c>
      <c r="B147" s="11"/>
      <c r="C147" s="9">
        <f>SUM(C134:C146)</f>
        <v>134</v>
      </c>
      <c r="D147" s="9">
        <f t="shared" ref="D147:J147" si="6">SUM(D134:D146)</f>
        <v>113</v>
      </c>
      <c r="E147" s="9">
        <f t="shared" si="6"/>
        <v>32</v>
      </c>
      <c r="F147" s="9">
        <f t="shared" si="6"/>
        <v>54</v>
      </c>
      <c r="G147" s="9">
        <f t="shared" si="6"/>
        <v>12</v>
      </c>
      <c r="H147" s="9">
        <f t="shared" si="6"/>
        <v>13</v>
      </c>
      <c r="I147" s="9">
        <f t="shared" si="6"/>
        <v>146</v>
      </c>
      <c r="J147" s="9">
        <f t="shared" si="6"/>
        <v>126</v>
      </c>
      <c r="K147" s="29"/>
    </row>
    <row r="148" spans="1:11" ht="15.75" customHeight="1" x14ac:dyDescent="0.3">
      <c r="A148" s="18"/>
      <c r="B148" s="18"/>
    </row>
    <row r="149" spans="1:11" ht="15.75" customHeight="1" x14ac:dyDescent="0.3"/>
    <row r="150" spans="1:11" ht="15.75" customHeight="1" x14ac:dyDescent="0.3">
      <c r="A150" s="24" t="s">
        <v>380</v>
      </c>
      <c r="B150" s="25"/>
      <c r="C150" s="25"/>
      <c r="D150" s="25"/>
      <c r="E150" s="25"/>
      <c r="F150" s="25"/>
      <c r="G150" s="25"/>
      <c r="H150" s="25"/>
      <c r="I150" s="25"/>
      <c r="J150" s="26"/>
      <c r="K150" s="27"/>
    </row>
    <row r="151" spans="1:11" ht="15.75" customHeight="1" x14ac:dyDescent="0.3">
      <c r="A151" s="2"/>
      <c r="B151" s="3"/>
      <c r="C151" s="28" t="s">
        <v>1</v>
      </c>
      <c r="D151" s="26"/>
      <c r="E151" s="28" t="s">
        <v>2</v>
      </c>
      <c r="F151" s="26"/>
      <c r="G151" s="28" t="s">
        <v>3</v>
      </c>
      <c r="H151" s="26"/>
      <c r="I151" s="28" t="s">
        <v>4</v>
      </c>
      <c r="J151" s="26"/>
      <c r="K151" s="27"/>
    </row>
    <row r="152" spans="1:11" ht="15.75" customHeight="1" x14ac:dyDescent="0.3">
      <c r="A152" s="4" t="s">
        <v>5</v>
      </c>
      <c r="B152" s="5" t="s">
        <v>6</v>
      </c>
      <c r="C152" s="6" t="s">
        <v>7</v>
      </c>
      <c r="D152" s="6" t="s">
        <v>8</v>
      </c>
      <c r="E152" s="6" t="s">
        <v>7</v>
      </c>
      <c r="F152" s="6" t="s">
        <v>8</v>
      </c>
      <c r="G152" s="6" t="s">
        <v>7</v>
      </c>
      <c r="H152" s="6" t="s">
        <v>8</v>
      </c>
      <c r="I152" s="6" t="s">
        <v>7</v>
      </c>
      <c r="J152" s="6" t="s">
        <v>8</v>
      </c>
      <c r="K152" s="29"/>
    </row>
    <row r="153" spans="1:11" ht="15.75" customHeight="1" x14ac:dyDescent="0.3">
      <c r="A153" s="7" t="s">
        <v>104</v>
      </c>
      <c r="B153" s="8" t="s">
        <v>93</v>
      </c>
      <c r="C153" s="9">
        <v>5</v>
      </c>
      <c r="D153" s="9">
        <v>11</v>
      </c>
      <c r="E153" s="9">
        <v>4</v>
      </c>
      <c r="F153" s="9">
        <v>10</v>
      </c>
      <c r="G153" s="9">
        <v>2</v>
      </c>
      <c r="H153" s="9">
        <v>1</v>
      </c>
      <c r="I153" s="9">
        <v>7</v>
      </c>
      <c r="J153" s="9">
        <v>12</v>
      </c>
      <c r="K153" s="29"/>
    </row>
    <row r="154" spans="1:11" ht="15.75" customHeight="1" x14ac:dyDescent="0.3">
      <c r="A154" s="7" t="s">
        <v>105</v>
      </c>
      <c r="B154" s="8" t="s">
        <v>93</v>
      </c>
      <c r="C154" s="9">
        <v>7</v>
      </c>
      <c r="D154" s="9">
        <v>10</v>
      </c>
      <c r="E154" s="9">
        <v>7</v>
      </c>
      <c r="F154" s="9">
        <v>7</v>
      </c>
      <c r="G154" s="9">
        <v>1</v>
      </c>
      <c r="H154" s="9">
        <v>1</v>
      </c>
      <c r="I154" s="9">
        <v>8</v>
      </c>
      <c r="J154" s="9">
        <v>11</v>
      </c>
      <c r="K154" s="29"/>
    </row>
    <row r="155" spans="1:11" ht="15.75" customHeight="1" x14ac:dyDescent="0.3">
      <c r="A155" s="7" t="s">
        <v>25</v>
      </c>
      <c r="B155" s="8" t="s">
        <v>93</v>
      </c>
      <c r="C155" s="9">
        <v>10</v>
      </c>
      <c r="D155" s="9">
        <v>7</v>
      </c>
      <c r="E155" s="9">
        <v>9</v>
      </c>
      <c r="F155" s="9">
        <v>5</v>
      </c>
      <c r="G155" s="9">
        <v>1</v>
      </c>
      <c r="H155" s="9">
        <v>1</v>
      </c>
      <c r="I155" s="9">
        <v>11</v>
      </c>
      <c r="J155" s="9">
        <v>8</v>
      </c>
      <c r="K155" s="29"/>
    </row>
    <row r="156" spans="1:11" ht="15.75" customHeight="1" x14ac:dyDescent="0.3">
      <c r="A156" s="7" t="s">
        <v>27</v>
      </c>
      <c r="B156" s="8" t="s">
        <v>93</v>
      </c>
      <c r="C156" s="12">
        <v>6</v>
      </c>
      <c r="D156" s="13">
        <v>11</v>
      </c>
      <c r="E156" s="13">
        <v>5</v>
      </c>
      <c r="F156" s="13">
        <v>9</v>
      </c>
      <c r="G156" s="13">
        <v>0</v>
      </c>
      <c r="H156" s="13">
        <v>1</v>
      </c>
      <c r="I156" s="13">
        <v>6</v>
      </c>
      <c r="J156" s="13">
        <v>12</v>
      </c>
      <c r="K156" s="27"/>
    </row>
    <row r="157" spans="1:11" ht="15.75" customHeight="1" x14ac:dyDescent="0.3">
      <c r="A157" s="7" t="s">
        <v>28</v>
      </c>
      <c r="B157" s="8" t="s">
        <v>93</v>
      </c>
      <c r="C157" s="22">
        <v>15</v>
      </c>
      <c r="D157" s="14">
        <v>3</v>
      </c>
      <c r="E157" s="14">
        <v>11</v>
      </c>
      <c r="F157" s="14">
        <v>3</v>
      </c>
      <c r="G157" s="14">
        <v>1</v>
      </c>
      <c r="H157" s="14">
        <v>1</v>
      </c>
      <c r="I157" s="14">
        <v>16</v>
      </c>
      <c r="J157" s="14">
        <v>4</v>
      </c>
      <c r="K157" s="27"/>
    </row>
    <row r="158" spans="1:11" ht="15.75" customHeight="1" x14ac:dyDescent="0.3">
      <c r="A158" s="7" t="s">
        <v>106</v>
      </c>
      <c r="B158" s="8" t="s">
        <v>93</v>
      </c>
      <c r="C158" s="22">
        <v>9</v>
      </c>
      <c r="D158" s="14">
        <v>9</v>
      </c>
      <c r="E158" s="14">
        <v>6</v>
      </c>
      <c r="F158" s="14">
        <v>8</v>
      </c>
      <c r="G158" s="14">
        <v>1</v>
      </c>
      <c r="H158" s="14">
        <v>1</v>
      </c>
      <c r="I158" s="14">
        <v>10</v>
      </c>
      <c r="J158" s="14">
        <v>10</v>
      </c>
      <c r="K158" s="27"/>
    </row>
    <row r="159" spans="1:11" ht="15.75" customHeight="1" x14ac:dyDescent="0.3">
      <c r="A159" s="7" t="s">
        <v>30</v>
      </c>
      <c r="B159" s="8" t="s">
        <v>93</v>
      </c>
      <c r="C159" s="22">
        <v>4</v>
      </c>
      <c r="D159" s="14">
        <v>14</v>
      </c>
      <c r="E159" s="14">
        <v>2</v>
      </c>
      <c r="F159" s="14">
        <v>12</v>
      </c>
      <c r="G159" s="14">
        <v>1</v>
      </c>
      <c r="H159" s="14">
        <v>1</v>
      </c>
      <c r="I159" s="14">
        <v>5</v>
      </c>
      <c r="J159" s="14">
        <v>15</v>
      </c>
      <c r="K159" s="27"/>
    </row>
    <row r="160" spans="1:11" ht="15.75" customHeight="1" x14ac:dyDescent="0.3">
      <c r="A160" s="7" t="s">
        <v>107</v>
      </c>
      <c r="B160" s="8" t="s">
        <v>179</v>
      </c>
      <c r="C160" s="22">
        <v>6</v>
      </c>
      <c r="D160" s="14">
        <v>12</v>
      </c>
      <c r="E160" s="14">
        <v>3</v>
      </c>
      <c r="F160" s="14">
        <v>11</v>
      </c>
      <c r="G160" s="14">
        <v>1</v>
      </c>
      <c r="H160" s="14">
        <v>1</v>
      </c>
      <c r="I160" s="14">
        <v>7</v>
      </c>
      <c r="J160" s="14">
        <v>13</v>
      </c>
      <c r="K160" s="45" t="s">
        <v>1568</v>
      </c>
    </row>
    <row r="161" spans="1:11" ht="15.75" customHeight="1" x14ac:dyDescent="0.3">
      <c r="A161" s="7" t="s">
        <v>109</v>
      </c>
      <c r="B161" s="8" t="s">
        <v>179</v>
      </c>
      <c r="C161" s="22">
        <v>6</v>
      </c>
      <c r="D161" s="14">
        <v>12</v>
      </c>
      <c r="E161" s="14">
        <v>4</v>
      </c>
      <c r="F161" s="14">
        <v>10</v>
      </c>
      <c r="G161" s="14">
        <v>0</v>
      </c>
      <c r="H161" s="14">
        <v>1</v>
      </c>
      <c r="I161" s="14">
        <v>6</v>
      </c>
      <c r="J161" s="14">
        <v>13</v>
      </c>
      <c r="K161" s="45" t="s">
        <v>1792</v>
      </c>
    </row>
    <row r="162" spans="1:11" ht="15.75" customHeight="1" x14ac:dyDescent="0.3">
      <c r="A162" s="7" t="s">
        <v>110</v>
      </c>
      <c r="B162" s="8" t="s">
        <v>179</v>
      </c>
      <c r="C162" s="22">
        <v>16</v>
      </c>
      <c r="D162" s="14">
        <v>2</v>
      </c>
      <c r="E162" s="14">
        <v>13</v>
      </c>
      <c r="F162" s="14">
        <v>1</v>
      </c>
      <c r="G162" s="14">
        <v>2</v>
      </c>
      <c r="H162" s="14">
        <v>1</v>
      </c>
      <c r="I162" s="14">
        <v>18</v>
      </c>
      <c r="J162" s="14">
        <v>7</v>
      </c>
      <c r="K162" s="45" t="s">
        <v>1602</v>
      </c>
    </row>
    <row r="163" spans="1:11" ht="15.75" customHeight="1" x14ac:dyDescent="0.3">
      <c r="A163" s="7" t="s">
        <v>112</v>
      </c>
      <c r="B163" s="8" t="s">
        <v>179</v>
      </c>
      <c r="C163" s="22">
        <v>12</v>
      </c>
      <c r="D163" s="14">
        <v>6</v>
      </c>
      <c r="E163" s="14">
        <v>10</v>
      </c>
      <c r="F163" s="14">
        <v>4</v>
      </c>
      <c r="G163" s="14">
        <v>3</v>
      </c>
      <c r="H163" s="14">
        <v>1</v>
      </c>
      <c r="I163" s="14">
        <v>15</v>
      </c>
      <c r="J163" s="14">
        <v>7</v>
      </c>
      <c r="K163" s="45" t="s">
        <v>1793</v>
      </c>
    </row>
    <row r="164" spans="1:11" ht="15.75" customHeight="1" x14ac:dyDescent="0.3">
      <c r="A164" s="7" t="s">
        <v>113</v>
      </c>
      <c r="B164" s="8" t="s">
        <v>179</v>
      </c>
      <c r="C164" s="22">
        <v>14</v>
      </c>
      <c r="D164" s="14">
        <v>6</v>
      </c>
      <c r="E164" s="14">
        <v>12</v>
      </c>
      <c r="F164" s="14">
        <v>4</v>
      </c>
      <c r="G164" s="14">
        <v>2</v>
      </c>
      <c r="H164" s="14">
        <v>1</v>
      </c>
      <c r="I164" s="14">
        <v>16</v>
      </c>
      <c r="J164" s="14">
        <v>7</v>
      </c>
      <c r="K164" s="45" t="s">
        <v>1794</v>
      </c>
    </row>
    <row r="165" spans="1:11" ht="15.75" customHeight="1" x14ac:dyDescent="0.3">
      <c r="A165" s="7" t="s">
        <v>171</v>
      </c>
      <c r="B165" s="8" t="s">
        <v>179</v>
      </c>
      <c r="C165" s="22">
        <v>14</v>
      </c>
      <c r="D165" s="14">
        <v>6</v>
      </c>
      <c r="E165" s="14">
        <v>12</v>
      </c>
      <c r="F165" s="14">
        <v>6</v>
      </c>
      <c r="G165" s="14">
        <v>0</v>
      </c>
      <c r="H165" s="14">
        <v>1</v>
      </c>
      <c r="I165" s="14">
        <v>14</v>
      </c>
      <c r="J165" s="14">
        <v>7</v>
      </c>
      <c r="K165" s="45" t="s">
        <v>1795</v>
      </c>
    </row>
    <row r="166" spans="1:11" ht="15.75" customHeight="1" x14ac:dyDescent="0.3">
      <c r="A166" s="7" t="s">
        <v>32</v>
      </c>
      <c r="B166" s="8" t="s">
        <v>179</v>
      </c>
      <c r="C166" s="22">
        <v>18</v>
      </c>
      <c r="D166" s="14">
        <v>2</v>
      </c>
      <c r="E166" s="14">
        <v>16</v>
      </c>
      <c r="F166" s="14">
        <v>2</v>
      </c>
      <c r="G166" s="14">
        <v>3</v>
      </c>
      <c r="H166" s="14">
        <v>1</v>
      </c>
      <c r="I166" s="14">
        <v>21</v>
      </c>
      <c r="J166" s="14">
        <v>3</v>
      </c>
      <c r="K166" s="45" t="s">
        <v>1362</v>
      </c>
    </row>
    <row r="167" spans="1:11" ht="15.75" customHeight="1" x14ac:dyDescent="0.3">
      <c r="A167" s="7" t="s">
        <v>33</v>
      </c>
      <c r="B167" s="8" t="s">
        <v>179</v>
      </c>
      <c r="C167" s="22">
        <v>17</v>
      </c>
      <c r="D167" s="14">
        <v>3</v>
      </c>
      <c r="E167" s="14">
        <v>16</v>
      </c>
      <c r="F167" s="14">
        <v>2</v>
      </c>
      <c r="G167" s="14">
        <v>2</v>
      </c>
      <c r="H167" s="14">
        <v>1</v>
      </c>
      <c r="I167" s="14">
        <v>19</v>
      </c>
      <c r="J167" s="14">
        <v>4</v>
      </c>
      <c r="K167" s="45" t="s">
        <v>1571</v>
      </c>
    </row>
    <row r="168" spans="1:11" ht="15.75" customHeight="1" x14ac:dyDescent="0.3">
      <c r="A168" s="7" t="s">
        <v>34</v>
      </c>
      <c r="B168" s="8" t="s">
        <v>211</v>
      </c>
      <c r="C168" s="22"/>
      <c r="D168" s="14"/>
      <c r="E168" s="14"/>
      <c r="F168" s="14"/>
      <c r="G168" s="14"/>
      <c r="H168" s="14"/>
      <c r="I168" s="14"/>
      <c r="J168" s="14"/>
      <c r="K168" s="27"/>
    </row>
    <row r="169" spans="1:11" ht="15.75" customHeight="1" x14ac:dyDescent="0.3">
      <c r="A169" s="7" t="s">
        <v>35</v>
      </c>
      <c r="B169" s="8" t="s">
        <v>211</v>
      </c>
      <c r="C169" s="22"/>
      <c r="D169" s="14"/>
      <c r="E169" s="14"/>
      <c r="F169" s="14"/>
      <c r="G169" s="14"/>
      <c r="H169" s="14"/>
      <c r="I169" s="14"/>
      <c r="J169" s="14"/>
      <c r="K169" s="27"/>
    </row>
    <row r="170" spans="1:11" ht="15.75" customHeight="1" x14ac:dyDescent="0.3">
      <c r="A170" s="7" t="s">
        <v>36</v>
      </c>
      <c r="B170" s="8" t="s">
        <v>179</v>
      </c>
      <c r="C170" s="22">
        <v>8</v>
      </c>
      <c r="D170" s="14">
        <v>12</v>
      </c>
      <c r="E170" s="14">
        <v>3</v>
      </c>
      <c r="F170" s="14">
        <v>3</v>
      </c>
      <c r="G170" s="14">
        <v>2</v>
      </c>
      <c r="H170" s="14">
        <v>1</v>
      </c>
      <c r="I170" s="14">
        <v>10</v>
      </c>
      <c r="J170" s="14">
        <v>13</v>
      </c>
      <c r="K170" s="27"/>
    </row>
    <row r="171" spans="1:11" ht="15.75" customHeight="1" x14ac:dyDescent="0.3">
      <c r="A171" s="7" t="s">
        <v>37</v>
      </c>
      <c r="B171" s="8" t="s">
        <v>179</v>
      </c>
      <c r="C171" s="22">
        <v>14</v>
      </c>
      <c r="D171" s="14">
        <v>6</v>
      </c>
      <c r="E171" s="14">
        <v>6</v>
      </c>
      <c r="F171" s="14">
        <v>2</v>
      </c>
      <c r="G171" s="14">
        <v>0</v>
      </c>
      <c r="H171" s="14">
        <v>1</v>
      </c>
      <c r="I171" s="14">
        <v>14</v>
      </c>
      <c r="J171" s="14">
        <v>7</v>
      </c>
      <c r="K171" s="27"/>
    </row>
    <row r="172" spans="1:11" ht="15.75" customHeight="1" x14ac:dyDescent="0.3">
      <c r="A172" s="7" t="s">
        <v>38</v>
      </c>
      <c r="B172" s="8" t="s">
        <v>179</v>
      </c>
      <c r="C172" s="22">
        <v>6</v>
      </c>
      <c r="D172" s="14">
        <v>14</v>
      </c>
      <c r="E172" s="14">
        <v>4</v>
      </c>
      <c r="F172" s="14">
        <v>4</v>
      </c>
      <c r="G172" s="14">
        <v>2</v>
      </c>
      <c r="H172" s="14">
        <v>1</v>
      </c>
      <c r="I172" s="14">
        <v>8</v>
      </c>
      <c r="J172" s="14">
        <v>15</v>
      </c>
      <c r="K172" s="27"/>
    </row>
    <row r="173" spans="1:11" ht="15.75" customHeight="1" x14ac:dyDescent="0.3">
      <c r="A173" s="7" t="s">
        <v>81</v>
      </c>
      <c r="B173" s="8" t="s">
        <v>179</v>
      </c>
      <c r="C173" s="22">
        <v>12</v>
      </c>
      <c r="D173" s="14">
        <v>8</v>
      </c>
      <c r="E173" s="14">
        <v>11</v>
      </c>
      <c r="F173" s="14">
        <v>5</v>
      </c>
      <c r="G173" s="14">
        <v>1</v>
      </c>
      <c r="H173" s="14">
        <v>1</v>
      </c>
      <c r="I173" s="14">
        <v>13</v>
      </c>
      <c r="J173" s="14">
        <v>9</v>
      </c>
      <c r="K173" s="27"/>
    </row>
    <row r="174" spans="1:11" ht="15.75" customHeight="1" x14ac:dyDescent="0.3">
      <c r="A174" s="7" t="s">
        <v>82</v>
      </c>
      <c r="B174" s="8" t="s">
        <v>179</v>
      </c>
      <c r="C174" s="22">
        <v>11</v>
      </c>
      <c r="D174" s="14">
        <v>9</v>
      </c>
      <c r="E174" s="14">
        <v>8</v>
      </c>
      <c r="F174" s="14">
        <v>8</v>
      </c>
      <c r="G174" s="14">
        <v>2</v>
      </c>
      <c r="H174" s="14">
        <v>1</v>
      </c>
      <c r="I174" s="14">
        <v>13</v>
      </c>
      <c r="J174" s="14">
        <v>10</v>
      </c>
      <c r="K174" s="27"/>
    </row>
    <row r="175" spans="1:11" ht="15.75" customHeight="1" x14ac:dyDescent="0.3">
      <c r="A175" s="10" t="s">
        <v>12</v>
      </c>
      <c r="B175" s="11"/>
      <c r="C175" s="9">
        <f>SUM(C153:C174)</f>
        <v>210</v>
      </c>
      <c r="D175" s="9">
        <f t="shared" ref="D175:J175" si="7">SUM(D153:D174)</f>
        <v>163</v>
      </c>
      <c r="E175" s="9">
        <f t="shared" si="7"/>
        <v>162</v>
      </c>
      <c r="F175" s="9">
        <f t="shared" si="7"/>
        <v>116</v>
      </c>
      <c r="G175" s="9">
        <f t="shared" si="7"/>
        <v>27</v>
      </c>
      <c r="H175" s="9">
        <f t="shared" si="7"/>
        <v>20</v>
      </c>
      <c r="I175" s="9">
        <f t="shared" si="7"/>
        <v>237</v>
      </c>
      <c r="J175" s="9">
        <f t="shared" si="7"/>
        <v>187</v>
      </c>
      <c r="K175" s="29"/>
    </row>
    <row r="176" spans="1:11" ht="15.75" customHeight="1" x14ac:dyDescent="0.3">
      <c r="A176" s="30" t="s">
        <v>1363</v>
      </c>
      <c r="B176" s="30"/>
    </row>
    <row r="177" spans="1:11" ht="15.75" customHeight="1" x14ac:dyDescent="0.3"/>
    <row r="178" spans="1:11" ht="15.75" customHeight="1" x14ac:dyDescent="0.3">
      <c r="A178" s="24" t="s">
        <v>1884</v>
      </c>
      <c r="B178" s="25"/>
      <c r="C178" s="25"/>
      <c r="D178" s="25"/>
      <c r="E178" s="25"/>
      <c r="F178" s="25"/>
      <c r="G178" s="25"/>
      <c r="H178" s="25"/>
      <c r="I178" s="25"/>
      <c r="J178" s="26"/>
      <c r="K178" s="27"/>
    </row>
    <row r="179" spans="1:11" ht="15.75" customHeight="1" x14ac:dyDescent="0.3">
      <c r="A179" s="2"/>
      <c r="B179" s="3"/>
      <c r="C179" s="28" t="s">
        <v>1</v>
      </c>
      <c r="D179" s="26"/>
      <c r="E179" s="28" t="s">
        <v>2</v>
      </c>
      <c r="F179" s="26"/>
      <c r="G179" s="28" t="s">
        <v>3</v>
      </c>
      <c r="H179" s="26"/>
      <c r="I179" s="28" t="s">
        <v>4</v>
      </c>
      <c r="J179" s="26"/>
      <c r="K179" s="27"/>
    </row>
    <row r="180" spans="1:11" ht="15.75" customHeight="1" x14ac:dyDescent="0.3">
      <c r="A180" s="4" t="s">
        <v>5</v>
      </c>
      <c r="B180" s="5" t="s">
        <v>6</v>
      </c>
      <c r="C180" s="6" t="s">
        <v>7</v>
      </c>
      <c r="D180" s="6" t="s">
        <v>8</v>
      </c>
      <c r="E180" s="6" t="s">
        <v>7</v>
      </c>
      <c r="F180" s="6" t="s">
        <v>8</v>
      </c>
      <c r="G180" s="6" t="s">
        <v>7</v>
      </c>
      <c r="H180" s="6" t="s">
        <v>8</v>
      </c>
      <c r="I180" s="6" t="s">
        <v>7</v>
      </c>
      <c r="J180" s="6" t="s">
        <v>8</v>
      </c>
      <c r="K180" s="29"/>
    </row>
    <row r="181" spans="1:11" ht="15.75" customHeight="1" x14ac:dyDescent="0.3">
      <c r="A181" s="7" t="s">
        <v>87</v>
      </c>
      <c r="B181" s="8" t="s">
        <v>115</v>
      </c>
      <c r="C181" s="22">
        <v>18</v>
      </c>
      <c r="D181" s="14">
        <v>2</v>
      </c>
      <c r="E181" s="14">
        <v>11</v>
      </c>
      <c r="F181" s="14">
        <v>2</v>
      </c>
      <c r="G181" s="14">
        <v>6</v>
      </c>
      <c r="H181" s="14">
        <v>1</v>
      </c>
      <c r="I181" s="14">
        <v>24</v>
      </c>
      <c r="J181" s="14">
        <v>3</v>
      </c>
      <c r="K181" s="27"/>
    </row>
    <row r="182" spans="1:11" ht="15.75" customHeight="1" x14ac:dyDescent="0.3">
      <c r="A182" s="7" t="s">
        <v>88</v>
      </c>
      <c r="B182" s="8" t="s">
        <v>115</v>
      </c>
      <c r="C182" s="9">
        <v>16</v>
      </c>
      <c r="D182" s="9">
        <v>4</v>
      </c>
      <c r="E182" s="9">
        <v>11</v>
      </c>
      <c r="F182" s="9">
        <v>2</v>
      </c>
      <c r="G182" s="9">
        <v>3</v>
      </c>
      <c r="H182" s="9">
        <v>1</v>
      </c>
      <c r="I182" s="9">
        <v>19</v>
      </c>
      <c r="J182" s="9">
        <v>5</v>
      </c>
      <c r="K182" s="29"/>
    </row>
    <row r="183" spans="1:11" ht="15.75" customHeight="1" x14ac:dyDescent="0.3">
      <c r="A183" s="7" t="s">
        <v>89</v>
      </c>
      <c r="B183" s="8" t="s">
        <v>115</v>
      </c>
      <c r="C183" s="9">
        <v>12</v>
      </c>
      <c r="D183" s="9">
        <v>8</v>
      </c>
      <c r="E183" s="9">
        <v>8</v>
      </c>
      <c r="F183" s="9">
        <v>5</v>
      </c>
      <c r="G183" s="9">
        <v>1</v>
      </c>
      <c r="H183" s="9">
        <v>1</v>
      </c>
      <c r="I183" s="9">
        <v>13</v>
      </c>
      <c r="J183" s="9">
        <v>9</v>
      </c>
      <c r="K183" s="29"/>
    </row>
    <row r="184" spans="1:11" ht="15.75" customHeight="1" x14ac:dyDescent="0.3">
      <c r="A184" s="7" t="s">
        <v>90</v>
      </c>
      <c r="B184" s="8" t="s">
        <v>115</v>
      </c>
      <c r="C184" s="9">
        <v>15</v>
      </c>
      <c r="D184" s="9">
        <v>5</v>
      </c>
      <c r="E184" s="9">
        <v>8</v>
      </c>
      <c r="F184" s="9">
        <v>5</v>
      </c>
      <c r="G184" s="9">
        <v>4</v>
      </c>
      <c r="H184" s="9">
        <v>1</v>
      </c>
      <c r="I184" s="9">
        <v>19</v>
      </c>
      <c r="J184" s="9">
        <v>6</v>
      </c>
      <c r="K184" s="29"/>
    </row>
    <row r="185" spans="1:11" ht="15.75" customHeight="1" x14ac:dyDescent="0.3">
      <c r="A185" s="7" t="s">
        <v>73</v>
      </c>
      <c r="B185" s="8" t="s">
        <v>115</v>
      </c>
      <c r="C185" s="9">
        <v>14</v>
      </c>
      <c r="D185" s="9">
        <v>6</v>
      </c>
      <c r="E185" s="9">
        <v>9</v>
      </c>
      <c r="F185" s="9">
        <v>4</v>
      </c>
      <c r="G185" s="9">
        <v>1</v>
      </c>
      <c r="H185" s="9">
        <v>1</v>
      </c>
      <c r="I185" s="9">
        <v>15</v>
      </c>
      <c r="J185" s="9">
        <v>7</v>
      </c>
      <c r="K185" s="29"/>
    </row>
    <row r="186" spans="1:11" ht="15.75" customHeight="1" x14ac:dyDescent="0.3">
      <c r="A186" s="7" t="s">
        <v>75</v>
      </c>
      <c r="B186" s="8" t="s">
        <v>115</v>
      </c>
      <c r="C186" s="9">
        <v>14</v>
      </c>
      <c r="D186" s="9">
        <v>6</v>
      </c>
      <c r="E186" s="9">
        <v>8</v>
      </c>
      <c r="F186" s="9">
        <v>5</v>
      </c>
      <c r="G186" s="9">
        <v>2</v>
      </c>
      <c r="H186" s="9">
        <v>1</v>
      </c>
      <c r="I186" s="9">
        <v>16</v>
      </c>
      <c r="J186" s="9">
        <v>7</v>
      </c>
      <c r="K186" s="29"/>
    </row>
    <row r="187" spans="1:11" ht="15.75" customHeight="1" x14ac:dyDescent="0.3">
      <c r="A187" s="7" t="s">
        <v>76</v>
      </c>
      <c r="B187" s="8" t="s">
        <v>115</v>
      </c>
      <c r="C187" s="9">
        <v>14</v>
      </c>
      <c r="D187" s="9">
        <v>6</v>
      </c>
      <c r="E187" s="9">
        <v>7</v>
      </c>
      <c r="F187" s="9">
        <v>6</v>
      </c>
      <c r="G187" s="9">
        <v>1</v>
      </c>
      <c r="H187" s="9">
        <v>1</v>
      </c>
      <c r="I187" s="9">
        <v>15</v>
      </c>
      <c r="J187" s="9">
        <v>7</v>
      </c>
      <c r="K187" s="29"/>
    </row>
    <row r="188" spans="1:11" ht="15.75" customHeight="1" x14ac:dyDescent="0.3">
      <c r="A188" s="7" t="s">
        <v>77</v>
      </c>
      <c r="B188" s="8" t="s">
        <v>115</v>
      </c>
      <c r="C188" s="9">
        <v>11</v>
      </c>
      <c r="D188" s="9">
        <v>9</v>
      </c>
      <c r="E188" s="9">
        <v>5</v>
      </c>
      <c r="F188" s="9">
        <v>8</v>
      </c>
      <c r="G188" s="9">
        <v>2</v>
      </c>
      <c r="H188" s="9">
        <v>1</v>
      </c>
      <c r="I188" s="9">
        <v>13</v>
      </c>
      <c r="J188" s="9">
        <v>10</v>
      </c>
      <c r="K188" s="29"/>
    </row>
    <row r="189" spans="1:11" ht="15.75" customHeight="1" x14ac:dyDescent="0.3">
      <c r="A189" s="7" t="s">
        <v>78</v>
      </c>
      <c r="B189" s="8" t="s">
        <v>115</v>
      </c>
      <c r="C189" s="9">
        <v>9</v>
      </c>
      <c r="D189" s="9">
        <v>11</v>
      </c>
      <c r="E189" s="9">
        <v>6</v>
      </c>
      <c r="F189" s="9">
        <v>7</v>
      </c>
      <c r="G189" s="9">
        <v>1</v>
      </c>
      <c r="H189" s="9">
        <v>1</v>
      </c>
      <c r="I189" s="9">
        <v>10</v>
      </c>
      <c r="J189" s="9">
        <v>12</v>
      </c>
      <c r="K189" s="29"/>
    </row>
    <row r="190" spans="1:11" ht="15.75" customHeight="1" x14ac:dyDescent="0.3">
      <c r="A190" s="7" t="s">
        <v>79</v>
      </c>
      <c r="B190" s="8" t="s">
        <v>115</v>
      </c>
      <c r="C190" s="9">
        <v>8</v>
      </c>
      <c r="D190" s="9">
        <v>12</v>
      </c>
      <c r="E190" s="9">
        <v>5</v>
      </c>
      <c r="F190" s="9">
        <v>8</v>
      </c>
      <c r="G190" s="9">
        <v>0</v>
      </c>
      <c r="H190" s="9">
        <v>1</v>
      </c>
      <c r="I190" s="9">
        <v>8</v>
      </c>
      <c r="J190" s="9">
        <v>13</v>
      </c>
      <c r="K190" s="29"/>
    </row>
    <row r="191" spans="1:11" ht="15.75" customHeight="1" x14ac:dyDescent="0.3">
      <c r="A191" s="7" t="s">
        <v>9</v>
      </c>
      <c r="B191" s="8" t="s">
        <v>115</v>
      </c>
      <c r="C191" s="9">
        <v>8</v>
      </c>
      <c r="D191" s="9">
        <v>12</v>
      </c>
      <c r="E191" s="9">
        <v>4</v>
      </c>
      <c r="F191" s="9">
        <v>9</v>
      </c>
      <c r="G191" s="9">
        <v>0</v>
      </c>
      <c r="H191" s="9">
        <v>1</v>
      </c>
      <c r="I191" s="9">
        <v>8</v>
      </c>
      <c r="J191" s="9">
        <v>13</v>
      </c>
      <c r="K191" s="29"/>
    </row>
    <row r="192" spans="1:11" ht="15.75" customHeight="1" x14ac:dyDescent="0.3">
      <c r="A192" s="7" t="s">
        <v>11</v>
      </c>
      <c r="B192" s="8" t="s">
        <v>65</v>
      </c>
      <c r="C192" s="9">
        <v>4</v>
      </c>
      <c r="D192" s="9">
        <v>16</v>
      </c>
      <c r="E192" s="9">
        <v>2</v>
      </c>
      <c r="F192" s="9">
        <v>8</v>
      </c>
      <c r="G192" s="9">
        <v>0</v>
      </c>
      <c r="H192" s="9">
        <v>1</v>
      </c>
      <c r="I192" s="9">
        <v>4</v>
      </c>
      <c r="J192" s="9">
        <v>17</v>
      </c>
      <c r="K192" s="29"/>
    </row>
    <row r="193" spans="1:11" ht="15.75" customHeight="1" x14ac:dyDescent="0.3">
      <c r="A193" s="7" t="s">
        <v>630</v>
      </c>
      <c r="B193" s="8" t="s">
        <v>65</v>
      </c>
      <c r="C193" s="9">
        <v>5</v>
      </c>
      <c r="D193" s="9">
        <v>15</v>
      </c>
      <c r="E193" s="9">
        <v>2</v>
      </c>
      <c r="F193" s="9">
        <v>8</v>
      </c>
      <c r="G193" s="9">
        <v>1</v>
      </c>
      <c r="H193" s="9">
        <v>1</v>
      </c>
      <c r="I193" s="9">
        <v>6</v>
      </c>
      <c r="J193" s="9">
        <v>16</v>
      </c>
      <c r="K193" s="29"/>
    </row>
    <row r="194" spans="1:11" ht="15.75" customHeight="1" x14ac:dyDescent="0.3">
      <c r="A194" s="7" t="s">
        <v>686</v>
      </c>
      <c r="B194" s="8" t="s">
        <v>65</v>
      </c>
      <c r="C194" s="9">
        <v>7</v>
      </c>
      <c r="D194" s="9">
        <v>13</v>
      </c>
      <c r="E194" s="9">
        <v>3</v>
      </c>
      <c r="F194" s="9">
        <v>7</v>
      </c>
      <c r="G194" s="9">
        <v>0</v>
      </c>
      <c r="H194" s="9">
        <v>1</v>
      </c>
      <c r="I194" s="9">
        <v>7</v>
      </c>
      <c r="J194" s="9">
        <v>14</v>
      </c>
      <c r="K194" s="29"/>
    </row>
    <row r="195" spans="1:11" ht="15.75" customHeight="1" x14ac:dyDescent="0.3">
      <c r="A195" s="7" t="s">
        <v>729</v>
      </c>
      <c r="B195" s="8" t="s">
        <v>65</v>
      </c>
      <c r="C195" s="9">
        <v>19</v>
      </c>
      <c r="D195" s="9">
        <v>1</v>
      </c>
      <c r="E195" s="9">
        <v>10</v>
      </c>
      <c r="F195" s="9">
        <v>0</v>
      </c>
      <c r="G195" s="9">
        <v>1</v>
      </c>
      <c r="H195" s="9">
        <v>1</v>
      </c>
      <c r="I195" s="9">
        <v>20</v>
      </c>
      <c r="J195" s="9">
        <v>2</v>
      </c>
      <c r="K195" s="29"/>
    </row>
    <row r="196" spans="1:11" ht="15.75" customHeight="1" x14ac:dyDescent="0.3">
      <c r="A196" s="7" t="s">
        <v>984</v>
      </c>
      <c r="B196" s="8" t="s">
        <v>65</v>
      </c>
      <c r="C196" s="9">
        <v>4</v>
      </c>
      <c r="D196" s="9">
        <v>16</v>
      </c>
      <c r="E196" s="9">
        <v>0</v>
      </c>
      <c r="F196" s="9">
        <v>10</v>
      </c>
      <c r="G196" s="9">
        <v>1</v>
      </c>
      <c r="H196" s="9">
        <v>1</v>
      </c>
      <c r="I196" s="9">
        <v>5</v>
      </c>
      <c r="J196" s="9">
        <v>17</v>
      </c>
      <c r="K196" s="29"/>
    </row>
    <row r="197" spans="1:11" ht="15.75" customHeight="1" x14ac:dyDescent="0.3">
      <c r="A197" s="7" t="s">
        <v>1189</v>
      </c>
      <c r="B197" s="8" t="s">
        <v>65</v>
      </c>
      <c r="C197" s="9">
        <v>7</v>
      </c>
      <c r="D197" s="9">
        <v>13</v>
      </c>
      <c r="E197" s="9">
        <v>0</v>
      </c>
      <c r="F197" s="9">
        <v>0</v>
      </c>
      <c r="G197" s="9">
        <v>0</v>
      </c>
      <c r="H197" s="9">
        <v>1</v>
      </c>
      <c r="I197" s="9">
        <v>7</v>
      </c>
      <c r="J197" s="9">
        <v>14</v>
      </c>
      <c r="K197" s="29"/>
    </row>
    <row r="198" spans="1:11" ht="15.75" customHeight="1" x14ac:dyDescent="0.3">
      <c r="A198" s="7" t="s">
        <v>1267</v>
      </c>
      <c r="B198" s="8" t="s">
        <v>65</v>
      </c>
      <c r="C198" s="9">
        <v>11</v>
      </c>
      <c r="D198" s="9">
        <v>11</v>
      </c>
      <c r="E198" s="9">
        <v>0</v>
      </c>
      <c r="F198" s="9">
        <v>0</v>
      </c>
      <c r="G198" s="9">
        <v>0</v>
      </c>
      <c r="H198" s="9">
        <v>1</v>
      </c>
      <c r="I198" s="9">
        <v>11</v>
      </c>
      <c r="J198" s="9">
        <v>12</v>
      </c>
      <c r="K198" s="29"/>
    </row>
    <row r="199" spans="1:11" ht="15.75" customHeight="1" x14ac:dyDescent="0.3">
      <c r="A199" s="7" t="s">
        <v>1374</v>
      </c>
      <c r="B199" s="8" t="s">
        <v>65</v>
      </c>
      <c r="C199" s="9">
        <v>3</v>
      </c>
      <c r="D199" s="9">
        <v>19</v>
      </c>
      <c r="E199" s="9">
        <v>0</v>
      </c>
      <c r="F199" s="9">
        <v>0</v>
      </c>
      <c r="G199" s="9">
        <v>0</v>
      </c>
      <c r="H199" s="9">
        <v>1</v>
      </c>
      <c r="I199" s="9">
        <v>3</v>
      </c>
      <c r="J199" s="9">
        <v>20</v>
      </c>
      <c r="K199" s="29"/>
    </row>
    <row r="200" spans="1:11" ht="15.75" customHeight="1" x14ac:dyDescent="0.3">
      <c r="A200" s="7" t="s">
        <v>1475</v>
      </c>
      <c r="B200" s="8" t="s">
        <v>211</v>
      </c>
      <c r="C200" s="9"/>
      <c r="D200" s="9"/>
      <c r="E200" s="9"/>
      <c r="F200" s="9"/>
      <c r="G200" s="9"/>
      <c r="H200" s="9"/>
      <c r="I200" s="9"/>
      <c r="J200" s="9"/>
      <c r="K200" s="29"/>
    </row>
    <row r="201" spans="1:11" ht="15.75" customHeight="1" x14ac:dyDescent="0.3">
      <c r="A201" s="7" t="s">
        <v>1614</v>
      </c>
      <c r="B201" s="8" t="s">
        <v>179</v>
      </c>
      <c r="C201" s="9">
        <v>7</v>
      </c>
      <c r="D201" s="9">
        <v>15</v>
      </c>
      <c r="E201" s="9">
        <v>4</v>
      </c>
      <c r="F201" s="9">
        <v>7</v>
      </c>
      <c r="G201" s="9">
        <v>1</v>
      </c>
      <c r="H201" s="9">
        <v>1</v>
      </c>
      <c r="I201" s="9">
        <v>8</v>
      </c>
      <c r="J201" s="9">
        <v>16</v>
      </c>
      <c r="K201" s="29"/>
    </row>
    <row r="202" spans="1:11" ht="15.75" customHeight="1" x14ac:dyDescent="0.3">
      <c r="A202" s="7" t="s">
        <v>1852</v>
      </c>
      <c r="B202" s="8" t="s">
        <v>179</v>
      </c>
      <c r="C202" s="9">
        <v>14</v>
      </c>
      <c r="D202" s="9">
        <v>8</v>
      </c>
      <c r="E202" s="9">
        <v>5</v>
      </c>
      <c r="F202" s="9">
        <v>6</v>
      </c>
      <c r="G202" s="9">
        <v>0</v>
      </c>
      <c r="H202" s="9">
        <v>1</v>
      </c>
      <c r="I202" s="9">
        <v>14</v>
      </c>
      <c r="J202" s="9">
        <v>9</v>
      </c>
      <c r="K202" s="29"/>
    </row>
    <row r="203" spans="1:11" ht="15.75" customHeight="1" x14ac:dyDescent="0.3">
      <c r="A203" s="7" t="s">
        <v>1883</v>
      </c>
      <c r="B203" s="8" t="s">
        <v>179</v>
      </c>
      <c r="C203" s="9">
        <v>15</v>
      </c>
      <c r="D203" s="9">
        <v>7</v>
      </c>
      <c r="E203" s="9">
        <v>8</v>
      </c>
      <c r="F203" s="9">
        <v>3</v>
      </c>
      <c r="G203" s="9">
        <v>0</v>
      </c>
      <c r="H203" s="9">
        <v>1</v>
      </c>
      <c r="I203" s="9">
        <v>15</v>
      </c>
      <c r="J203" s="9">
        <v>8</v>
      </c>
      <c r="K203" s="29"/>
    </row>
    <row r="204" spans="1:11" ht="15.75" customHeight="1" x14ac:dyDescent="0.3">
      <c r="A204" s="7" t="s">
        <v>1947</v>
      </c>
      <c r="B204" s="8" t="s">
        <v>179</v>
      </c>
      <c r="C204" s="9">
        <v>13</v>
      </c>
      <c r="D204" s="9">
        <v>9</v>
      </c>
      <c r="E204" s="9">
        <v>6</v>
      </c>
      <c r="F204" s="9">
        <v>5</v>
      </c>
      <c r="G204" s="9">
        <v>1</v>
      </c>
      <c r="H204" s="9">
        <v>1</v>
      </c>
      <c r="I204" s="9">
        <v>14</v>
      </c>
      <c r="J204" s="9">
        <v>10</v>
      </c>
      <c r="K204" s="29"/>
    </row>
    <row r="205" spans="1:11" ht="15.75" customHeight="1" x14ac:dyDescent="0.3">
      <c r="A205" s="7" t="s">
        <v>1965</v>
      </c>
      <c r="B205" s="8" t="s">
        <v>179</v>
      </c>
      <c r="C205" s="9">
        <v>16</v>
      </c>
      <c r="D205" s="9">
        <v>6</v>
      </c>
      <c r="E205" s="9">
        <v>11</v>
      </c>
      <c r="F205" s="9">
        <v>5</v>
      </c>
      <c r="G205" s="9">
        <v>2</v>
      </c>
      <c r="H205" s="9">
        <v>1</v>
      </c>
      <c r="I205" s="9">
        <v>18</v>
      </c>
      <c r="J205" s="9">
        <v>7</v>
      </c>
      <c r="K205" s="29"/>
    </row>
    <row r="206" spans="1:11" ht="15.75" customHeight="1" x14ac:dyDescent="0.3">
      <c r="A206" s="7" t="s">
        <v>2031</v>
      </c>
      <c r="B206" s="8" t="s">
        <v>179</v>
      </c>
      <c r="C206" s="9">
        <v>12</v>
      </c>
      <c r="D206" s="9">
        <v>10</v>
      </c>
      <c r="E206" s="9">
        <v>9</v>
      </c>
      <c r="F206" s="9">
        <v>7</v>
      </c>
      <c r="G206" s="9">
        <v>1</v>
      </c>
      <c r="H206" s="9">
        <v>1</v>
      </c>
      <c r="I206" s="9">
        <v>13</v>
      </c>
      <c r="J206" s="9">
        <v>11</v>
      </c>
      <c r="K206" s="29"/>
    </row>
    <row r="207" spans="1:11" ht="15.75" customHeight="1" x14ac:dyDescent="0.3">
      <c r="A207" s="7" t="s">
        <v>2043</v>
      </c>
      <c r="B207" s="8" t="s">
        <v>179</v>
      </c>
      <c r="C207" s="9">
        <v>14</v>
      </c>
      <c r="D207" s="9">
        <v>8</v>
      </c>
      <c r="E207" s="9">
        <v>10</v>
      </c>
      <c r="F207" s="9">
        <v>6</v>
      </c>
      <c r="G207" s="9">
        <v>1</v>
      </c>
      <c r="H207" s="9">
        <v>1</v>
      </c>
      <c r="I207" s="9">
        <v>15</v>
      </c>
      <c r="J207" s="9">
        <v>9</v>
      </c>
      <c r="K207" s="29"/>
    </row>
    <row r="208" spans="1:11" ht="15.75" customHeight="1" x14ac:dyDescent="0.3">
      <c r="A208" s="7" t="s">
        <v>2066</v>
      </c>
      <c r="B208" s="8" t="s">
        <v>179</v>
      </c>
      <c r="C208" s="9">
        <v>18</v>
      </c>
      <c r="D208" s="9">
        <v>4</v>
      </c>
      <c r="E208" s="9">
        <v>14</v>
      </c>
      <c r="F208" s="9">
        <v>2</v>
      </c>
      <c r="G208" s="9">
        <v>2</v>
      </c>
      <c r="H208" s="9">
        <v>1</v>
      </c>
      <c r="I208" s="9">
        <v>20</v>
      </c>
      <c r="J208" s="9">
        <v>5</v>
      </c>
      <c r="K208" s="29"/>
    </row>
    <row r="209" spans="1:11" ht="15.75" customHeight="1" x14ac:dyDescent="0.3">
      <c r="A209" s="7" t="s">
        <v>2081</v>
      </c>
      <c r="B209" s="8" t="s">
        <v>179</v>
      </c>
      <c r="C209" s="9">
        <v>20</v>
      </c>
      <c r="D209" s="9">
        <v>2</v>
      </c>
      <c r="E209" s="9">
        <v>17</v>
      </c>
      <c r="F209" s="9">
        <v>1</v>
      </c>
      <c r="G209" s="9">
        <v>2</v>
      </c>
      <c r="H209" s="9">
        <v>1</v>
      </c>
      <c r="I209" s="9">
        <v>22</v>
      </c>
      <c r="J209" s="9">
        <v>3</v>
      </c>
      <c r="K209" s="29"/>
    </row>
    <row r="210" spans="1:11" ht="15.75" customHeight="1" x14ac:dyDescent="0.3">
      <c r="A210" s="10" t="s">
        <v>12</v>
      </c>
      <c r="B210" s="11"/>
      <c r="C210" s="9">
        <f t="shared" ref="C210:J210" si="8">SUM(C181:C209)</f>
        <v>328</v>
      </c>
      <c r="D210" s="9">
        <f t="shared" si="8"/>
        <v>254</v>
      </c>
      <c r="E210" s="9">
        <f t="shared" si="8"/>
        <v>183</v>
      </c>
      <c r="F210" s="9">
        <f t="shared" si="8"/>
        <v>136</v>
      </c>
      <c r="G210" s="9">
        <f t="shared" si="8"/>
        <v>34</v>
      </c>
      <c r="H210" s="9">
        <f t="shared" si="8"/>
        <v>28</v>
      </c>
      <c r="I210" s="9">
        <f t="shared" si="8"/>
        <v>362</v>
      </c>
      <c r="J210" s="9">
        <f t="shared" si="8"/>
        <v>282</v>
      </c>
      <c r="K210" s="29"/>
    </row>
    <row r="211" spans="1:11" ht="15.75" customHeight="1" x14ac:dyDescent="0.3"/>
    <row r="212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K792"/>
  <sheetViews>
    <sheetView topLeftCell="A396" workbookViewId="0">
      <selection activeCell="C421" sqref="C421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381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21</v>
      </c>
      <c r="B6" s="8" t="s">
        <v>382</v>
      </c>
      <c r="C6" s="12"/>
      <c r="D6" s="13"/>
      <c r="E6" s="13"/>
      <c r="F6" s="13"/>
      <c r="G6" s="13"/>
      <c r="H6" s="13"/>
      <c r="I6" s="13">
        <v>19</v>
      </c>
      <c r="J6" s="13">
        <v>4</v>
      </c>
      <c r="K6" s="27"/>
    </row>
    <row r="7" spans="1:11" ht="15.75" customHeight="1" x14ac:dyDescent="0.3">
      <c r="A7" s="7" t="s">
        <v>22</v>
      </c>
      <c r="B7" s="8" t="s">
        <v>382</v>
      </c>
      <c r="C7" s="22"/>
      <c r="D7" s="14"/>
      <c r="E7" s="14"/>
      <c r="F7" s="14"/>
      <c r="G7" s="14"/>
      <c r="H7" s="14"/>
      <c r="I7" s="14">
        <v>18</v>
      </c>
      <c r="J7" s="14">
        <v>5</v>
      </c>
      <c r="K7" s="27"/>
    </row>
    <row r="8" spans="1:11" ht="15.75" customHeight="1" x14ac:dyDescent="0.3">
      <c r="A8" s="7" t="s">
        <v>23</v>
      </c>
      <c r="B8" s="8" t="s">
        <v>382</v>
      </c>
      <c r="C8" s="22"/>
      <c r="D8" s="14"/>
      <c r="E8" s="14"/>
      <c r="F8" s="14"/>
      <c r="G8" s="14"/>
      <c r="H8" s="14"/>
      <c r="I8" s="14">
        <v>9</v>
      </c>
      <c r="J8" s="14">
        <v>10</v>
      </c>
      <c r="K8" s="27"/>
    </row>
    <row r="9" spans="1:11" ht="15.75" customHeight="1" x14ac:dyDescent="0.3">
      <c r="A9" s="7" t="s">
        <v>42</v>
      </c>
      <c r="B9" s="8" t="s">
        <v>382</v>
      </c>
      <c r="C9" s="22"/>
      <c r="D9" s="14"/>
      <c r="E9" s="14"/>
      <c r="F9" s="14"/>
      <c r="G9" s="14"/>
      <c r="H9" s="14"/>
      <c r="I9" s="14">
        <v>10</v>
      </c>
      <c r="J9" s="14">
        <v>10</v>
      </c>
      <c r="K9" s="27"/>
    </row>
    <row r="10" spans="1:11" ht="15.75" customHeight="1" x14ac:dyDescent="0.3">
      <c r="A10" s="7" t="s">
        <v>24</v>
      </c>
      <c r="B10" s="8" t="s">
        <v>382</v>
      </c>
      <c r="C10" s="22"/>
      <c r="D10" s="14"/>
      <c r="E10" s="14">
        <v>8</v>
      </c>
      <c r="F10" s="14">
        <v>0</v>
      </c>
      <c r="G10" s="14"/>
      <c r="H10" s="14"/>
      <c r="I10" s="14">
        <v>25</v>
      </c>
      <c r="J10" s="14">
        <v>1</v>
      </c>
      <c r="K10" s="27"/>
    </row>
    <row r="11" spans="1:11" ht="15.75" customHeight="1" x14ac:dyDescent="0.3">
      <c r="A11" s="7" t="s">
        <v>46</v>
      </c>
      <c r="B11" s="8" t="s">
        <v>382</v>
      </c>
      <c r="C11" s="22"/>
      <c r="D11" s="14"/>
      <c r="E11" s="14">
        <v>7</v>
      </c>
      <c r="F11" s="14">
        <v>1</v>
      </c>
      <c r="G11" s="14"/>
      <c r="H11" s="14"/>
      <c r="I11" s="14">
        <v>22</v>
      </c>
      <c r="J11" s="14">
        <v>3</v>
      </c>
      <c r="K11" s="27"/>
    </row>
    <row r="12" spans="1:11" ht="15.75" customHeight="1" x14ac:dyDescent="0.3">
      <c r="A12" s="7" t="s">
        <v>55</v>
      </c>
      <c r="B12" s="8" t="s">
        <v>383</v>
      </c>
      <c r="C12" s="22"/>
      <c r="D12" s="14"/>
      <c r="E12" s="14">
        <v>8</v>
      </c>
      <c r="F12" s="14">
        <v>0</v>
      </c>
      <c r="G12" s="14"/>
      <c r="H12" s="14"/>
      <c r="I12" s="14">
        <v>24</v>
      </c>
      <c r="J12" s="14">
        <v>2</v>
      </c>
      <c r="K12" s="27"/>
    </row>
    <row r="13" spans="1:11" ht="15.75" customHeight="1" x14ac:dyDescent="0.3">
      <c r="A13" s="7" t="s">
        <v>56</v>
      </c>
      <c r="B13" s="8" t="s">
        <v>383</v>
      </c>
      <c r="C13" s="22">
        <v>12</v>
      </c>
      <c r="D13" s="14">
        <v>6</v>
      </c>
      <c r="E13" s="14"/>
      <c r="F13" s="14"/>
      <c r="G13" s="14">
        <v>6</v>
      </c>
      <c r="H13" s="14">
        <v>1</v>
      </c>
      <c r="I13" s="14">
        <v>18</v>
      </c>
      <c r="J13" s="14">
        <v>7</v>
      </c>
      <c r="K13" s="27"/>
    </row>
    <row r="14" spans="1:11" ht="15.75" customHeight="1" x14ac:dyDescent="0.3">
      <c r="A14" s="7" t="s">
        <v>57</v>
      </c>
      <c r="B14" s="8" t="s">
        <v>131</v>
      </c>
      <c r="C14" s="22"/>
      <c r="D14" s="14"/>
      <c r="E14" s="14"/>
      <c r="F14" s="14"/>
      <c r="G14" s="14">
        <v>0</v>
      </c>
      <c r="H14" s="14">
        <v>1</v>
      </c>
      <c r="I14" s="14"/>
      <c r="J14" s="14"/>
      <c r="K14" s="27"/>
    </row>
    <row r="15" spans="1:11" ht="15.75" customHeight="1" x14ac:dyDescent="0.3">
      <c r="A15" s="7" t="s">
        <v>63</v>
      </c>
      <c r="B15" s="8" t="s">
        <v>131</v>
      </c>
      <c r="C15" s="22"/>
      <c r="D15" s="14"/>
      <c r="E15" s="14"/>
      <c r="F15" s="14"/>
      <c r="G15" s="14"/>
      <c r="H15" s="14"/>
      <c r="I15" s="14"/>
      <c r="J15" s="14"/>
      <c r="K15" s="27"/>
    </row>
    <row r="16" spans="1:11" ht="15.75" customHeight="1" x14ac:dyDescent="0.3">
      <c r="A16" s="7" t="s">
        <v>64</v>
      </c>
      <c r="B16" s="8" t="s">
        <v>131</v>
      </c>
      <c r="C16" s="22"/>
      <c r="D16" s="14"/>
      <c r="E16" s="14"/>
      <c r="F16" s="14"/>
      <c r="G16" s="14"/>
      <c r="H16" s="14"/>
      <c r="I16" s="14">
        <v>5</v>
      </c>
      <c r="J16" s="14">
        <v>13</v>
      </c>
      <c r="K16" s="27"/>
    </row>
    <row r="17" spans="1:11" ht="15.75" customHeight="1" x14ac:dyDescent="0.3">
      <c r="A17" s="7" t="s">
        <v>66</v>
      </c>
      <c r="B17" s="8"/>
      <c r="C17" s="22"/>
      <c r="D17" s="14"/>
      <c r="E17" s="14"/>
      <c r="F17" s="14"/>
      <c r="G17" s="14"/>
      <c r="H17" s="14"/>
      <c r="I17" s="14"/>
      <c r="J17" s="14"/>
      <c r="K17" s="27"/>
    </row>
    <row r="18" spans="1:11" ht="15.75" customHeight="1" x14ac:dyDescent="0.3">
      <c r="A18" s="7" t="s">
        <v>67</v>
      </c>
      <c r="B18" s="8" t="s">
        <v>115</v>
      </c>
      <c r="C18" s="22">
        <v>2</v>
      </c>
      <c r="D18" s="14">
        <v>15</v>
      </c>
      <c r="E18" s="14">
        <v>0</v>
      </c>
      <c r="F18" s="14">
        <v>6</v>
      </c>
      <c r="G18" s="14">
        <v>0</v>
      </c>
      <c r="H18" s="14">
        <v>1</v>
      </c>
      <c r="I18" s="14">
        <v>2</v>
      </c>
      <c r="J18" s="14">
        <v>16</v>
      </c>
      <c r="K18" s="27"/>
    </row>
    <row r="19" spans="1:11" ht="15.75" customHeight="1" x14ac:dyDescent="0.3">
      <c r="A19" s="7" t="s">
        <v>68</v>
      </c>
      <c r="B19" s="8" t="s">
        <v>115</v>
      </c>
      <c r="C19" s="22">
        <v>10</v>
      </c>
      <c r="D19" s="14">
        <v>8</v>
      </c>
      <c r="E19" s="14">
        <v>4</v>
      </c>
      <c r="F19" s="14">
        <v>3</v>
      </c>
      <c r="G19" s="14">
        <v>1</v>
      </c>
      <c r="H19" s="14">
        <v>1</v>
      </c>
      <c r="I19" s="14">
        <v>11</v>
      </c>
      <c r="J19" s="14">
        <v>9</v>
      </c>
      <c r="K19" s="27"/>
    </row>
    <row r="20" spans="1:11" ht="15.75" customHeight="1" x14ac:dyDescent="0.3">
      <c r="A20" s="7" t="s">
        <v>69</v>
      </c>
      <c r="B20" s="8" t="s">
        <v>115</v>
      </c>
      <c r="C20" s="22">
        <v>8</v>
      </c>
      <c r="D20" s="14">
        <v>10</v>
      </c>
      <c r="E20" s="14">
        <v>3</v>
      </c>
      <c r="F20" s="14">
        <v>4</v>
      </c>
      <c r="G20" s="14">
        <v>0</v>
      </c>
      <c r="H20" s="14">
        <v>1</v>
      </c>
      <c r="I20" s="14">
        <v>8</v>
      </c>
      <c r="J20" s="14">
        <v>11</v>
      </c>
      <c r="K20" s="27"/>
    </row>
    <row r="21" spans="1:11" ht="15.75" customHeight="1" x14ac:dyDescent="0.3">
      <c r="A21" s="7" t="s">
        <v>102</v>
      </c>
      <c r="B21" s="8" t="s">
        <v>115</v>
      </c>
      <c r="C21" s="22">
        <v>14</v>
      </c>
      <c r="D21" s="14">
        <v>4</v>
      </c>
      <c r="E21" s="14">
        <v>5</v>
      </c>
      <c r="F21" s="14">
        <v>2</v>
      </c>
      <c r="G21" s="14">
        <v>2</v>
      </c>
      <c r="H21" s="14">
        <v>1</v>
      </c>
      <c r="I21" s="14">
        <v>16</v>
      </c>
      <c r="J21" s="14">
        <v>5</v>
      </c>
      <c r="K21" s="27"/>
    </row>
    <row r="22" spans="1:11" ht="15.75" customHeight="1" x14ac:dyDescent="0.3">
      <c r="A22" s="7" t="s">
        <v>103</v>
      </c>
      <c r="B22" s="8"/>
      <c r="C22" s="22"/>
      <c r="D22" s="14"/>
      <c r="E22" s="14"/>
      <c r="F22" s="14"/>
      <c r="G22" s="14"/>
      <c r="H22" s="14"/>
      <c r="I22" s="14"/>
      <c r="J22" s="14"/>
      <c r="K22" s="27"/>
    </row>
    <row r="23" spans="1:11" ht="15.75" customHeight="1" x14ac:dyDescent="0.3">
      <c r="A23" s="7" t="s">
        <v>104</v>
      </c>
      <c r="B23" s="8" t="s">
        <v>1265</v>
      </c>
      <c r="C23" s="22"/>
      <c r="D23" s="14"/>
      <c r="E23" s="14"/>
      <c r="F23" s="14"/>
      <c r="G23" s="14"/>
      <c r="H23" s="14"/>
      <c r="I23" s="14"/>
      <c r="J23" s="14"/>
      <c r="K23" s="27"/>
    </row>
    <row r="24" spans="1:11" ht="15.75" customHeight="1" x14ac:dyDescent="0.3">
      <c r="A24" s="7" t="s">
        <v>105</v>
      </c>
      <c r="B24" s="8"/>
      <c r="C24" s="22"/>
      <c r="D24" s="14"/>
      <c r="E24" s="14"/>
      <c r="F24" s="14"/>
      <c r="G24" s="14"/>
      <c r="H24" s="14"/>
      <c r="I24" s="14"/>
      <c r="J24" s="14"/>
      <c r="K24" s="27"/>
    </row>
    <row r="25" spans="1:11" ht="15.75" customHeight="1" x14ac:dyDescent="0.3">
      <c r="A25" s="7" t="s">
        <v>25</v>
      </c>
      <c r="B25" s="8"/>
      <c r="C25" s="22"/>
      <c r="D25" s="14"/>
      <c r="E25" s="14"/>
      <c r="F25" s="14"/>
      <c r="G25" s="14"/>
      <c r="H25" s="14"/>
      <c r="I25" s="14"/>
      <c r="J25" s="14"/>
      <c r="K25" s="27"/>
    </row>
    <row r="26" spans="1:11" ht="15.75" customHeight="1" x14ac:dyDescent="0.3">
      <c r="A26" s="7" t="s">
        <v>27</v>
      </c>
      <c r="B26" s="8" t="s">
        <v>383</v>
      </c>
      <c r="C26" s="22"/>
      <c r="D26" s="14"/>
      <c r="E26" s="14"/>
      <c r="F26" s="14"/>
      <c r="G26" s="14"/>
      <c r="H26" s="14"/>
      <c r="I26" s="14">
        <v>16</v>
      </c>
      <c r="J26" s="14">
        <v>3</v>
      </c>
      <c r="K26" s="27"/>
    </row>
    <row r="27" spans="1:11" ht="15.75" customHeight="1" x14ac:dyDescent="0.3">
      <c r="A27" s="7" t="s">
        <v>28</v>
      </c>
      <c r="B27" s="8" t="s">
        <v>383</v>
      </c>
      <c r="C27" s="22"/>
      <c r="D27" s="14"/>
      <c r="E27" s="14"/>
      <c r="F27" s="14"/>
      <c r="G27" s="14"/>
      <c r="H27" s="14"/>
      <c r="I27" s="14">
        <v>11</v>
      </c>
      <c r="J27" s="14">
        <v>8</v>
      </c>
      <c r="K27" s="27"/>
    </row>
    <row r="28" spans="1:11" ht="15.75" customHeight="1" x14ac:dyDescent="0.3">
      <c r="A28" s="7" t="s">
        <v>106</v>
      </c>
      <c r="B28" s="8" t="s">
        <v>383</v>
      </c>
      <c r="C28" s="22"/>
      <c r="D28" s="14"/>
      <c r="E28" s="14"/>
      <c r="F28" s="14"/>
      <c r="G28" s="14"/>
      <c r="H28" s="14"/>
      <c r="I28" s="14"/>
      <c r="J28" s="14"/>
      <c r="K28" s="27"/>
    </row>
    <row r="29" spans="1:11" ht="15.75" customHeight="1" x14ac:dyDescent="0.3">
      <c r="A29" s="7" t="s">
        <v>30</v>
      </c>
      <c r="B29" s="8" t="s">
        <v>383</v>
      </c>
      <c r="C29" s="22"/>
      <c r="D29" s="14"/>
      <c r="E29" s="14"/>
      <c r="F29" s="14"/>
      <c r="G29" s="14"/>
      <c r="H29" s="14"/>
      <c r="I29" s="14"/>
      <c r="J29" s="14"/>
      <c r="K29" s="27"/>
    </row>
    <row r="30" spans="1:11" ht="15.75" customHeight="1" x14ac:dyDescent="0.3">
      <c r="A30" s="7" t="s">
        <v>107</v>
      </c>
      <c r="B30" s="8" t="s">
        <v>384</v>
      </c>
      <c r="C30" s="22"/>
      <c r="D30" s="14"/>
      <c r="E30" s="14"/>
      <c r="F30" s="14"/>
      <c r="G30" s="14"/>
      <c r="H30" s="14"/>
      <c r="I30" s="14"/>
      <c r="J30" s="14"/>
      <c r="K30" s="27"/>
    </row>
    <row r="31" spans="1:11" ht="15.75" customHeight="1" x14ac:dyDescent="0.3">
      <c r="A31" s="7" t="s">
        <v>109</v>
      </c>
      <c r="B31" s="8" t="s">
        <v>384</v>
      </c>
      <c r="C31" s="22">
        <v>3</v>
      </c>
      <c r="D31" s="14">
        <v>17</v>
      </c>
      <c r="E31" s="14"/>
      <c r="F31" s="14"/>
      <c r="G31" s="14">
        <v>0</v>
      </c>
      <c r="H31" s="14">
        <v>1</v>
      </c>
      <c r="I31" s="14">
        <v>3</v>
      </c>
      <c r="J31" s="14">
        <v>18</v>
      </c>
      <c r="K31" s="27"/>
    </row>
    <row r="32" spans="1:11" ht="15.75" customHeight="1" x14ac:dyDescent="0.3">
      <c r="A32" s="10" t="s">
        <v>12</v>
      </c>
      <c r="B32" s="11"/>
      <c r="C32" s="9">
        <f>SUM(C6:C31)</f>
        <v>49</v>
      </c>
      <c r="D32" s="9">
        <f t="shared" ref="D32:J32" si="0">SUM(D6:D31)</f>
        <v>60</v>
      </c>
      <c r="E32" s="9">
        <f t="shared" si="0"/>
        <v>35</v>
      </c>
      <c r="F32" s="9">
        <f t="shared" si="0"/>
        <v>16</v>
      </c>
      <c r="G32" s="9">
        <f t="shared" si="0"/>
        <v>9</v>
      </c>
      <c r="H32" s="9">
        <f t="shared" si="0"/>
        <v>7</v>
      </c>
      <c r="I32" s="9">
        <f t="shared" si="0"/>
        <v>217</v>
      </c>
      <c r="J32" s="9">
        <f t="shared" si="0"/>
        <v>125</v>
      </c>
      <c r="K32" s="29"/>
    </row>
    <row r="33" spans="1:11" ht="15.75" customHeight="1" x14ac:dyDescent="0.3">
      <c r="A33" s="1" t="s">
        <v>385</v>
      </c>
    </row>
    <row r="34" spans="1:11" ht="15.75" customHeight="1" x14ac:dyDescent="0.3"/>
    <row r="35" spans="1:11" ht="15.75" customHeight="1" x14ac:dyDescent="0.3">
      <c r="A35" s="24" t="s">
        <v>980</v>
      </c>
      <c r="B35" s="25"/>
      <c r="C35" s="25"/>
      <c r="D35" s="25"/>
      <c r="E35" s="25"/>
      <c r="F35" s="25"/>
      <c r="G35" s="25"/>
      <c r="H35" s="25"/>
      <c r="I35" s="25"/>
      <c r="J35" s="26"/>
      <c r="K35" s="27"/>
    </row>
    <row r="36" spans="1:11" ht="15.75" customHeight="1" x14ac:dyDescent="0.3">
      <c r="A36" s="2"/>
      <c r="B36" s="3"/>
      <c r="C36" s="28" t="s">
        <v>1</v>
      </c>
      <c r="D36" s="26"/>
      <c r="E36" s="28" t="s">
        <v>2</v>
      </c>
      <c r="F36" s="26"/>
      <c r="G36" s="28" t="s">
        <v>3</v>
      </c>
      <c r="H36" s="26"/>
      <c r="I36" s="28" t="s">
        <v>4</v>
      </c>
      <c r="J36" s="26"/>
      <c r="K36" s="27"/>
    </row>
    <row r="37" spans="1:11" ht="15.75" customHeight="1" x14ac:dyDescent="0.3">
      <c r="A37" s="4" t="s">
        <v>5</v>
      </c>
      <c r="B37" s="5" t="s">
        <v>6</v>
      </c>
      <c r="C37" s="6" t="s">
        <v>7</v>
      </c>
      <c r="D37" s="6" t="s">
        <v>8</v>
      </c>
      <c r="E37" s="6" t="s">
        <v>7</v>
      </c>
      <c r="F37" s="6" t="s">
        <v>8</v>
      </c>
      <c r="G37" s="6" t="s">
        <v>7</v>
      </c>
      <c r="H37" s="6" t="s">
        <v>8</v>
      </c>
      <c r="I37" s="6" t="s">
        <v>7</v>
      </c>
      <c r="J37" s="6" t="s">
        <v>8</v>
      </c>
      <c r="K37" s="29"/>
    </row>
    <row r="38" spans="1:11" ht="15.75" customHeight="1" x14ac:dyDescent="0.3">
      <c r="A38" s="7" t="s">
        <v>729</v>
      </c>
      <c r="B38" s="8" t="s">
        <v>91</v>
      </c>
      <c r="C38" s="12">
        <v>0</v>
      </c>
      <c r="D38" s="13">
        <v>10</v>
      </c>
      <c r="E38" s="13">
        <v>0</v>
      </c>
      <c r="F38" s="13">
        <v>6</v>
      </c>
      <c r="G38" s="13">
        <v>0</v>
      </c>
      <c r="H38" s="13">
        <v>0</v>
      </c>
      <c r="I38" s="13">
        <v>0</v>
      </c>
      <c r="J38" s="13">
        <v>10</v>
      </c>
      <c r="K38" s="27"/>
    </row>
    <row r="39" spans="1:11" ht="15.75" customHeight="1" x14ac:dyDescent="0.3">
      <c r="A39" s="7" t="s">
        <v>1189</v>
      </c>
      <c r="B39" s="8" t="s">
        <v>1196</v>
      </c>
      <c r="C39" s="12">
        <v>4</v>
      </c>
      <c r="D39" s="13">
        <v>16</v>
      </c>
      <c r="E39" s="13">
        <v>1</v>
      </c>
      <c r="F39" s="13">
        <v>9</v>
      </c>
      <c r="G39" s="13">
        <v>0</v>
      </c>
      <c r="H39" s="13">
        <v>1</v>
      </c>
      <c r="I39" s="13">
        <v>4</v>
      </c>
      <c r="J39" s="13">
        <v>17</v>
      </c>
      <c r="K39" s="27"/>
    </row>
    <row r="40" spans="1:11" ht="15.75" customHeight="1" x14ac:dyDescent="0.3">
      <c r="A40" s="10" t="s">
        <v>12</v>
      </c>
      <c r="B40" s="11"/>
      <c r="C40" s="9">
        <f>SUM(C38:C39)</f>
        <v>4</v>
      </c>
      <c r="D40" s="9">
        <f t="shared" ref="D40:J40" si="1">SUM(D38:D39)</f>
        <v>26</v>
      </c>
      <c r="E40" s="9">
        <f t="shared" si="1"/>
        <v>1</v>
      </c>
      <c r="F40" s="9">
        <f t="shared" si="1"/>
        <v>15</v>
      </c>
      <c r="G40" s="9">
        <f t="shared" si="1"/>
        <v>0</v>
      </c>
      <c r="H40" s="9">
        <f t="shared" si="1"/>
        <v>1</v>
      </c>
      <c r="I40" s="9">
        <f t="shared" si="1"/>
        <v>4</v>
      </c>
      <c r="J40" s="9">
        <f t="shared" si="1"/>
        <v>27</v>
      </c>
      <c r="K40" s="29"/>
    </row>
    <row r="41" spans="1:11" ht="15.75" customHeight="1" x14ac:dyDescent="0.3"/>
    <row r="42" spans="1:11" ht="15.75" customHeight="1" x14ac:dyDescent="0.3"/>
    <row r="43" spans="1:11" ht="15.75" customHeight="1" x14ac:dyDescent="0.3">
      <c r="A43" s="24" t="s">
        <v>386</v>
      </c>
      <c r="B43" s="25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15.75" customHeight="1" x14ac:dyDescent="0.3">
      <c r="A44" s="2"/>
      <c r="B44" s="3"/>
      <c r="C44" s="28" t="s">
        <v>1</v>
      </c>
      <c r="D44" s="26"/>
      <c r="E44" s="28" t="s">
        <v>2</v>
      </c>
      <c r="F44" s="26"/>
      <c r="G44" s="28" t="s">
        <v>3</v>
      </c>
      <c r="H44" s="26"/>
      <c r="I44" s="28" t="s">
        <v>4</v>
      </c>
      <c r="J44" s="26"/>
      <c r="K44" s="27"/>
    </row>
    <row r="45" spans="1:11" ht="15.75" customHeight="1" x14ac:dyDescent="0.3">
      <c r="A45" s="4" t="s">
        <v>5</v>
      </c>
      <c r="B45" s="5" t="s">
        <v>6</v>
      </c>
      <c r="C45" s="6" t="s">
        <v>7</v>
      </c>
      <c r="D45" s="6" t="s">
        <v>8</v>
      </c>
      <c r="E45" s="6" t="s">
        <v>7</v>
      </c>
      <c r="F45" s="6" t="s">
        <v>8</v>
      </c>
      <c r="G45" s="6" t="s">
        <v>7</v>
      </c>
      <c r="H45" s="6" t="s">
        <v>8</v>
      </c>
      <c r="I45" s="6" t="s">
        <v>7</v>
      </c>
      <c r="J45" s="6" t="s">
        <v>8</v>
      </c>
      <c r="K45" s="29"/>
    </row>
    <row r="46" spans="1:11" ht="15.75" customHeight="1" x14ac:dyDescent="0.3">
      <c r="A46" s="7" t="s">
        <v>63</v>
      </c>
      <c r="B46" s="8" t="s">
        <v>247</v>
      </c>
      <c r="C46" s="12">
        <v>5</v>
      </c>
      <c r="D46" s="13">
        <v>9</v>
      </c>
      <c r="E46" s="13">
        <v>3</v>
      </c>
      <c r="F46" s="13">
        <v>3</v>
      </c>
      <c r="G46" s="13">
        <v>1</v>
      </c>
      <c r="H46" s="13">
        <v>2</v>
      </c>
      <c r="I46" s="13">
        <v>6</v>
      </c>
      <c r="J46" s="13">
        <v>11</v>
      </c>
      <c r="K46" s="27"/>
    </row>
    <row r="47" spans="1:11" ht="15.75" customHeight="1" x14ac:dyDescent="0.3">
      <c r="A47" s="10" t="s">
        <v>12</v>
      </c>
      <c r="B47" s="11"/>
      <c r="C47" s="9">
        <v>5</v>
      </c>
      <c r="D47" s="9">
        <v>9</v>
      </c>
      <c r="E47" s="9">
        <v>3</v>
      </c>
      <c r="F47" s="9">
        <v>3</v>
      </c>
      <c r="G47" s="9">
        <v>1</v>
      </c>
      <c r="H47" s="9">
        <v>2</v>
      </c>
      <c r="I47" s="9">
        <v>6</v>
      </c>
      <c r="J47" s="9">
        <v>11</v>
      </c>
      <c r="K47" s="29"/>
    </row>
    <row r="48" spans="1:11" ht="15.75" customHeight="1" x14ac:dyDescent="0.3"/>
    <row r="49" spans="1:11" ht="15.75" customHeight="1" x14ac:dyDescent="0.3"/>
    <row r="50" spans="1:11" ht="15.75" customHeight="1" x14ac:dyDescent="0.3">
      <c r="A50" s="24" t="s">
        <v>1566</v>
      </c>
      <c r="B50" s="25"/>
      <c r="C50" s="25"/>
      <c r="D50" s="25"/>
      <c r="E50" s="25"/>
      <c r="F50" s="25"/>
      <c r="G50" s="25"/>
      <c r="H50" s="25"/>
      <c r="I50" s="25"/>
      <c r="J50" s="26"/>
      <c r="K50" s="27"/>
    </row>
    <row r="51" spans="1:11" ht="15.75" customHeight="1" x14ac:dyDescent="0.3">
      <c r="A51" s="2"/>
      <c r="B51" s="3"/>
      <c r="C51" s="28" t="s">
        <v>1</v>
      </c>
      <c r="D51" s="26"/>
      <c r="E51" s="28" t="s">
        <v>2</v>
      </c>
      <c r="F51" s="26"/>
      <c r="G51" s="28" t="s">
        <v>3</v>
      </c>
      <c r="H51" s="26"/>
      <c r="I51" s="28" t="s">
        <v>4</v>
      </c>
      <c r="J51" s="26"/>
      <c r="K51" s="27"/>
    </row>
    <row r="52" spans="1:11" ht="15.75" customHeight="1" x14ac:dyDescent="0.3">
      <c r="A52" s="4" t="s">
        <v>5</v>
      </c>
      <c r="B52" s="5" t="s">
        <v>6</v>
      </c>
      <c r="C52" s="6" t="s">
        <v>7</v>
      </c>
      <c r="D52" s="6" t="s">
        <v>8</v>
      </c>
      <c r="E52" s="6" t="s">
        <v>7</v>
      </c>
      <c r="F52" s="6" t="s">
        <v>8</v>
      </c>
      <c r="G52" s="6" t="s">
        <v>7</v>
      </c>
      <c r="H52" s="6" t="s">
        <v>8</v>
      </c>
      <c r="I52" s="6" t="s">
        <v>7</v>
      </c>
      <c r="J52" s="6" t="s">
        <v>8</v>
      </c>
      <c r="K52" s="29"/>
    </row>
    <row r="53" spans="1:11" ht="15.75" customHeight="1" x14ac:dyDescent="0.3">
      <c r="A53" s="7" t="s">
        <v>23</v>
      </c>
      <c r="B53" s="8" t="s">
        <v>179</v>
      </c>
      <c r="C53" s="12">
        <v>12</v>
      </c>
      <c r="D53" s="13">
        <v>6</v>
      </c>
      <c r="E53" s="13">
        <v>6</v>
      </c>
      <c r="F53" s="13">
        <v>3</v>
      </c>
      <c r="G53" s="13">
        <v>1</v>
      </c>
      <c r="H53" s="13">
        <v>2</v>
      </c>
      <c r="I53" s="13">
        <v>13</v>
      </c>
      <c r="J53" s="13">
        <v>8</v>
      </c>
      <c r="K53" s="27"/>
    </row>
    <row r="54" spans="1:11" ht="15.75" customHeight="1" x14ac:dyDescent="0.3">
      <c r="A54" s="7" t="s">
        <v>42</v>
      </c>
      <c r="B54" s="8" t="s">
        <v>179</v>
      </c>
      <c r="C54" s="12">
        <v>15</v>
      </c>
      <c r="D54" s="13">
        <v>1</v>
      </c>
      <c r="E54" s="13"/>
      <c r="F54" s="13"/>
      <c r="G54" s="13">
        <v>3</v>
      </c>
      <c r="H54" s="13">
        <v>2</v>
      </c>
      <c r="I54" s="13">
        <v>18</v>
      </c>
      <c r="J54" s="13">
        <v>3</v>
      </c>
      <c r="K54" s="27"/>
    </row>
    <row r="55" spans="1:11" ht="15.75" customHeight="1" x14ac:dyDescent="0.3">
      <c r="A55" s="7" t="s">
        <v>24</v>
      </c>
      <c r="B55" s="8" t="s">
        <v>179</v>
      </c>
      <c r="C55" s="12">
        <v>12</v>
      </c>
      <c r="D55" s="13">
        <v>4</v>
      </c>
      <c r="E55" s="13"/>
      <c r="F55" s="13"/>
      <c r="G55" s="13"/>
      <c r="H55" s="13"/>
      <c r="I55" s="13"/>
      <c r="J55" s="13"/>
      <c r="K55" s="27"/>
    </row>
    <row r="56" spans="1:11" ht="15.75" customHeight="1" x14ac:dyDescent="0.3">
      <c r="A56" s="10" t="s">
        <v>12</v>
      </c>
      <c r="B56" s="11"/>
      <c r="C56" s="9">
        <f>SUM(C53:C55)</f>
        <v>39</v>
      </c>
      <c r="D56" s="9">
        <f t="shared" ref="D56:J56" si="2">SUM(D53:D55)</f>
        <v>11</v>
      </c>
      <c r="E56" s="9">
        <f t="shared" si="2"/>
        <v>6</v>
      </c>
      <c r="F56" s="9">
        <f t="shared" si="2"/>
        <v>3</v>
      </c>
      <c r="G56" s="9">
        <f t="shared" si="2"/>
        <v>4</v>
      </c>
      <c r="H56" s="9">
        <f t="shared" si="2"/>
        <v>4</v>
      </c>
      <c r="I56" s="9">
        <f t="shared" si="2"/>
        <v>31</v>
      </c>
      <c r="J56" s="9">
        <f t="shared" si="2"/>
        <v>11</v>
      </c>
      <c r="K56" s="29"/>
    </row>
    <row r="57" spans="1:11" ht="15.75" customHeight="1" x14ac:dyDescent="0.3"/>
    <row r="58" spans="1:11" ht="15.75" customHeight="1" x14ac:dyDescent="0.3"/>
    <row r="59" spans="1:11" ht="15.75" customHeight="1" x14ac:dyDescent="0.3">
      <c r="A59" s="24" t="s">
        <v>387</v>
      </c>
      <c r="B59" s="25"/>
      <c r="C59" s="25"/>
      <c r="D59" s="25"/>
      <c r="E59" s="25"/>
      <c r="F59" s="25"/>
      <c r="G59" s="25"/>
      <c r="H59" s="25"/>
      <c r="I59" s="25"/>
      <c r="J59" s="26"/>
      <c r="K59" s="27"/>
    </row>
    <row r="60" spans="1:11" ht="15.75" customHeight="1" x14ac:dyDescent="0.3">
      <c r="A60" s="2"/>
      <c r="B60" s="3"/>
      <c r="C60" s="28" t="s">
        <v>1</v>
      </c>
      <c r="D60" s="26"/>
      <c r="E60" s="28" t="s">
        <v>2</v>
      </c>
      <c r="F60" s="26"/>
      <c r="G60" s="28" t="s">
        <v>3</v>
      </c>
      <c r="H60" s="26"/>
      <c r="I60" s="28" t="s">
        <v>4</v>
      </c>
      <c r="J60" s="26"/>
      <c r="K60" s="27"/>
    </row>
    <row r="61" spans="1:11" ht="15.75" customHeight="1" x14ac:dyDescent="0.3">
      <c r="A61" s="4" t="s">
        <v>5</v>
      </c>
      <c r="B61" s="5" t="s">
        <v>6</v>
      </c>
      <c r="C61" s="6" t="s">
        <v>7</v>
      </c>
      <c r="D61" s="6" t="s">
        <v>8</v>
      </c>
      <c r="E61" s="6" t="s">
        <v>7</v>
      </c>
      <c r="F61" s="6" t="s">
        <v>8</v>
      </c>
      <c r="G61" s="6" t="s">
        <v>7</v>
      </c>
      <c r="H61" s="6" t="s">
        <v>8</v>
      </c>
      <c r="I61" s="6" t="s">
        <v>7</v>
      </c>
      <c r="J61" s="6" t="s">
        <v>8</v>
      </c>
      <c r="K61" s="29"/>
    </row>
    <row r="62" spans="1:11" ht="15.75" customHeight="1" x14ac:dyDescent="0.3">
      <c r="A62" s="7" t="s">
        <v>15</v>
      </c>
      <c r="B62" s="8" t="s">
        <v>388</v>
      </c>
      <c r="C62" s="12">
        <v>8</v>
      </c>
      <c r="D62" s="13">
        <v>8</v>
      </c>
      <c r="E62" s="13">
        <v>5</v>
      </c>
      <c r="F62" s="13">
        <v>5</v>
      </c>
      <c r="G62" s="13">
        <v>2</v>
      </c>
      <c r="H62" s="13">
        <v>2</v>
      </c>
      <c r="I62" s="13">
        <v>10</v>
      </c>
      <c r="J62" s="13">
        <v>10</v>
      </c>
      <c r="K62" s="27"/>
    </row>
    <row r="63" spans="1:11" ht="15.75" customHeight="1" x14ac:dyDescent="0.3">
      <c r="A63" s="10" t="s">
        <v>12</v>
      </c>
      <c r="B63" s="11"/>
      <c r="C63" s="9">
        <v>8</v>
      </c>
      <c r="D63" s="9">
        <v>8</v>
      </c>
      <c r="E63" s="9">
        <v>5</v>
      </c>
      <c r="F63" s="9">
        <v>5</v>
      </c>
      <c r="G63" s="9">
        <v>2</v>
      </c>
      <c r="H63" s="9">
        <v>2</v>
      </c>
      <c r="I63" s="9">
        <v>10</v>
      </c>
      <c r="J63" s="9">
        <v>10</v>
      </c>
      <c r="K63" s="29"/>
    </row>
    <row r="64" spans="1:11" ht="15.75" customHeight="1" x14ac:dyDescent="0.3"/>
    <row r="65" spans="1:11" ht="15.75" customHeight="1" x14ac:dyDescent="0.3"/>
    <row r="66" spans="1:11" ht="15.75" customHeight="1" x14ac:dyDescent="0.3">
      <c r="A66" s="24" t="s">
        <v>389</v>
      </c>
      <c r="B66" s="25"/>
      <c r="C66" s="25"/>
      <c r="D66" s="25"/>
      <c r="E66" s="25"/>
      <c r="F66" s="25"/>
      <c r="G66" s="25"/>
      <c r="H66" s="25"/>
      <c r="I66" s="25"/>
      <c r="J66" s="26"/>
      <c r="K66" s="27"/>
    </row>
    <row r="67" spans="1:11" ht="15.75" customHeight="1" x14ac:dyDescent="0.3">
      <c r="A67" s="2"/>
      <c r="B67" s="3"/>
      <c r="C67" s="28" t="s">
        <v>1</v>
      </c>
      <c r="D67" s="26"/>
      <c r="E67" s="28" t="s">
        <v>2</v>
      </c>
      <c r="F67" s="26"/>
      <c r="G67" s="28" t="s">
        <v>3</v>
      </c>
      <c r="H67" s="26"/>
      <c r="I67" s="28" t="s">
        <v>4</v>
      </c>
      <c r="J67" s="26"/>
      <c r="K67" s="27"/>
    </row>
    <row r="68" spans="1:11" ht="15.75" customHeight="1" x14ac:dyDescent="0.3">
      <c r="A68" s="4" t="s">
        <v>5</v>
      </c>
      <c r="B68" s="5" t="s">
        <v>6</v>
      </c>
      <c r="C68" s="6" t="s">
        <v>7</v>
      </c>
      <c r="D68" s="6" t="s">
        <v>8</v>
      </c>
      <c r="E68" s="6" t="s">
        <v>7</v>
      </c>
      <c r="F68" s="6" t="s">
        <v>8</v>
      </c>
      <c r="G68" s="6" t="s">
        <v>7</v>
      </c>
      <c r="H68" s="6" t="s">
        <v>8</v>
      </c>
      <c r="I68" s="6" t="s">
        <v>7</v>
      </c>
      <c r="J68" s="6" t="s">
        <v>8</v>
      </c>
      <c r="K68" s="29"/>
    </row>
    <row r="69" spans="1:11" ht="15.75" customHeight="1" x14ac:dyDescent="0.3">
      <c r="A69" s="7" t="s">
        <v>15</v>
      </c>
      <c r="B69" s="8" t="s">
        <v>47</v>
      </c>
      <c r="C69" s="12">
        <v>4</v>
      </c>
      <c r="D69" s="13">
        <v>8</v>
      </c>
      <c r="E69" s="13">
        <v>4</v>
      </c>
      <c r="F69" s="13">
        <v>7</v>
      </c>
      <c r="G69" s="13">
        <v>0</v>
      </c>
      <c r="H69" s="13">
        <v>1</v>
      </c>
      <c r="I69" s="13">
        <v>5</v>
      </c>
      <c r="J69" s="13">
        <v>10</v>
      </c>
      <c r="K69" s="27"/>
    </row>
    <row r="70" spans="1:11" ht="15.75" customHeight="1" x14ac:dyDescent="0.3">
      <c r="A70" s="7" t="s">
        <v>23</v>
      </c>
      <c r="B70" s="8" t="s">
        <v>390</v>
      </c>
      <c r="C70" s="22"/>
      <c r="D70" s="14"/>
      <c r="E70" s="14"/>
      <c r="F70" s="14"/>
      <c r="G70" s="14"/>
      <c r="H70" s="14"/>
      <c r="I70" s="14">
        <v>10</v>
      </c>
      <c r="J70" s="14">
        <v>10</v>
      </c>
      <c r="K70" s="27"/>
    </row>
    <row r="71" spans="1:11" ht="15.75" customHeight="1" x14ac:dyDescent="0.3">
      <c r="A71" s="7" t="s">
        <v>42</v>
      </c>
      <c r="B71" s="8" t="s">
        <v>390</v>
      </c>
      <c r="C71" s="22"/>
      <c r="D71" s="14"/>
      <c r="E71" s="14"/>
      <c r="F71" s="14"/>
      <c r="G71" s="14"/>
      <c r="H71" s="14"/>
      <c r="I71" s="14"/>
      <c r="J71" s="14"/>
      <c r="K71" s="27"/>
    </row>
    <row r="72" spans="1:11" ht="15.75" customHeight="1" x14ac:dyDescent="0.3">
      <c r="A72" s="7" t="s">
        <v>24</v>
      </c>
      <c r="B72" s="8"/>
      <c r="C72" s="22"/>
      <c r="D72" s="14"/>
      <c r="E72" s="14"/>
      <c r="F72" s="14"/>
      <c r="G72" s="14"/>
      <c r="H72" s="14"/>
      <c r="I72" s="14"/>
      <c r="J72" s="14"/>
      <c r="K72" s="27"/>
    </row>
    <row r="73" spans="1:11" ht="15.75" customHeight="1" x14ac:dyDescent="0.3">
      <c r="A73" s="7" t="s">
        <v>46</v>
      </c>
      <c r="B73" s="8"/>
      <c r="C73" s="22"/>
      <c r="D73" s="14"/>
      <c r="E73" s="14"/>
      <c r="F73" s="14"/>
      <c r="G73" s="14"/>
      <c r="H73" s="14"/>
      <c r="I73" s="14"/>
      <c r="J73" s="14"/>
      <c r="K73" s="27"/>
    </row>
    <row r="74" spans="1:11" ht="15.75" customHeight="1" x14ac:dyDescent="0.3">
      <c r="A74" s="7" t="s">
        <v>55</v>
      </c>
      <c r="B74" s="8"/>
      <c r="C74" s="22"/>
      <c r="D74" s="14"/>
      <c r="E74" s="14"/>
      <c r="F74" s="14"/>
      <c r="G74" s="14"/>
      <c r="H74" s="14"/>
      <c r="I74" s="14"/>
      <c r="J74" s="14"/>
      <c r="K74" s="27"/>
    </row>
    <row r="75" spans="1:11" ht="15.75" customHeight="1" x14ac:dyDescent="0.3">
      <c r="A75" s="7" t="s">
        <v>56</v>
      </c>
      <c r="B75" s="8" t="s">
        <v>390</v>
      </c>
      <c r="C75" s="22"/>
      <c r="D75" s="14"/>
      <c r="E75" s="14"/>
      <c r="F75" s="14"/>
      <c r="G75" s="14"/>
      <c r="H75" s="14"/>
      <c r="I75" s="14"/>
      <c r="J75" s="14"/>
      <c r="K75" s="27"/>
    </row>
    <row r="76" spans="1:11" ht="15.75" customHeight="1" x14ac:dyDescent="0.3">
      <c r="A76" s="10" t="s">
        <v>12</v>
      </c>
      <c r="B76" s="11"/>
      <c r="C76" s="9">
        <v>4</v>
      </c>
      <c r="D76" s="9">
        <v>8</v>
      </c>
      <c r="E76" s="9">
        <v>4</v>
      </c>
      <c r="F76" s="9">
        <v>7</v>
      </c>
      <c r="G76" s="9">
        <v>0</v>
      </c>
      <c r="H76" s="9">
        <v>1</v>
      </c>
      <c r="I76" s="9">
        <v>15</v>
      </c>
      <c r="J76" s="9">
        <v>20</v>
      </c>
      <c r="K76" s="29"/>
    </row>
    <row r="77" spans="1:11" ht="15.75" customHeight="1" x14ac:dyDescent="0.3"/>
    <row r="78" spans="1:11" ht="15.75" customHeight="1" x14ac:dyDescent="0.3"/>
    <row r="79" spans="1:11" ht="15.75" customHeight="1" x14ac:dyDescent="0.3">
      <c r="A79" s="24" t="s">
        <v>1312</v>
      </c>
      <c r="B79" s="25"/>
      <c r="C79" s="25"/>
      <c r="D79" s="25"/>
      <c r="E79" s="25"/>
      <c r="F79" s="25"/>
      <c r="G79" s="25"/>
      <c r="H79" s="25"/>
      <c r="I79" s="25"/>
      <c r="J79" s="26"/>
      <c r="K79" s="27"/>
    </row>
    <row r="80" spans="1:11" ht="15.75" customHeight="1" x14ac:dyDescent="0.3">
      <c r="A80" s="2"/>
      <c r="B80" s="3"/>
      <c r="C80" s="28" t="s">
        <v>1</v>
      </c>
      <c r="D80" s="26"/>
      <c r="E80" s="28" t="s">
        <v>2</v>
      </c>
      <c r="F80" s="26"/>
      <c r="G80" s="28" t="s">
        <v>3</v>
      </c>
      <c r="H80" s="26"/>
      <c r="I80" s="28" t="s">
        <v>4</v>
      </c>
      <c r="J80" s="26"/>
      <c r="K80" s="27"/>
    </row>
    <row r="81" spans="1:11" ht="15.75" customHeight="1" x14ac:dyDescent="0.3">
      <c r="A81" s="4" t="s">
        <v>5</v>
      </c>
      <c r="B81" s="5" t="s">
        <v>6</v>
      </c>
      <c r="C81" s="6" t="s">
        <v>7</v>
      </c>
      <c r="D81" s="6" t="s">
        <v>8</v>
      </c>
      <c r="E81" s="6" t="s">
        <v>7</v>
      </c>
      <c r="F81" s="6" t="s">
        <v>8</v>
      </c>
      <c r="G81" s="6" t="s">
        <v>7</v>
      </c>
      <c r="H81" s="6" t="s">
        <v>8</v>
      </c>
      <c r="I81" s="6" t="s">
        <v>7</v>
      </c>
      <c r="J81" s="6" t="s">
        <v>8</v>
      </c>
      <c r="K81" s="29"/>
    </row>
    <row r="82" spans="1:11" ht="15.75" customHeight="1" x14ac:dyDescent="0.3">
      <c r="A82" s="7" t="s">
        <v>984</v>
      </c>
      <c r="B82" s="8" t="s">
        <v>239</v>
      </c>
      <c r="C82" s="12">
        <v>7</v>
      </c>
      <c r="D82" s="13">
        <v>13</v>
      </c>
      <c r="E82" s="13">
        <v>4</v>
      </c>
      <c r="F82" s="13">
        <v>10</v>
      </c>
      <c r="G82" s="13">
        <v>0</v>
      </c>
      <c r="H82" s="13">
        <v>1</v>
      </c>
      <c r="I82" s="13">
        <v>7</v>
      </c>
      <c r="J82" s="13">
        <v>14</v>
      </c>
      <c r="K82" s="27"/>
    </row>
    <row r="83" spans="1:11" ht="15.75" customHeight="1" x14ac:dyDescent="0.3">
      <c r="A83" s="7" t="s">
        <v>1189</v>
      </c>
      <c r="B83" s="8" t="s">
        <v>239</v>
      </c>
      <c r="C83" s="12">
        <v>14</v>
      </c>
      <c r="D83" s="13">
        <v>6</v>
      </c>
      <c r="E83" s="13">
        <v>9</v>
      </c>
      <c r="F83" s="13">
        <v>5</v>
      </c>
      <c r="G83" s="13">
        <v>1</v>
      </c>
      <c r="H83" s="13">
        <v>1</v>
      </c>
      <c r="I83" s="13">
        <v>15</v>
      </c>
      <c r="J83" s="13">
        <v>7</v>
      </c>
    </row>
    <row r="84" spans="1:11" ht="15.75" customHeight="1" x14ac:dyDescent="0.3">
      <c r="A84" s="7" t="s">
        <v>1267</v>
      </c>
      <c r="B84" s="8" t="s">
        <v>239</v>
      </c>
      <c r="C84" s="12">
        <v>11</v>
      </c>
      <c r="D84" s="13">
        <v>11</v>
      </c>
      <c r="E84" s="13">
        <v>8</v>
      </c>
      <c r="F84" s="13">
        <v>6</v>
      </c>
      <c r="G84" s="13">
        <v>3</v>
      </c>
      <c r="H84" s="13">
        <v>1</v>
      </c>
      <c r="I84" s="13">
        <v>14</v>
      </c>
      <c r="J84" s="13">
        <v>12</v>
      </c>
    </row>
    <row r="85" spans="1:11" ht="15.75" customHeight="1" x14ac:dyDescent="0.3">
      <c r="A85" s="7" t="s">
        <v>1374</v>
      </c>
      <c r="B85" s="8" t="s">
        <v>239</v>
      </c>
      <c r="C85" s="12">
        <v>20</v>
      </c>
      <c r="D85" s="13">
        <v>2</v>
      </c>
      <c r="E85" s="13">
        <v>13</v>
      </c>
      <c r="F85" s="13">
        <v>1</v>
      </c>
      <c r="G85" s="13">
        <v>2</v>
      </c>
      <c r="H85" s="13">
        <v>1</v>
      </c>
      <c r="I85" s="13">
        <v>22</v>
      </c>
      <c r="J85" s="13">
        <v>3</v>
      </c>
    </row>
    <row r="86" spans="1:11" ht="15.75" customHeight="1" x14ac:dyDescent="0.3">
      <c r="A86" s="7" t="s">
        <v>1475</v>
      </c>
      <c r="B86" s="8" t="s">
        <v>239</v>
      </c>
      <c r="C86" s="12">
        <v>21</v>
      </c>
      <c r="D86" s="13">
        <v>1</v>
      </c>
      <c r="E86" s="13">
        <v>14</v>
      </c>
      <c r="F86" s="13">
        <v>0</v>
      </c>
      <c r="G86" s="13">
        <v>4</v>
      </c>
      <c r="H86" s="13">
        <v>1</v>
      </c>
      <c r="I86" s="13">
        <v>25</v>
      </c>
      <c r="J86" s="13">
        <v>2</v>
      </c>
    </row>
    <row r="87" spans="1:11" ht="15.75" customHeight="1" x14ac:dyDescent="0.3">
      <c r="A87" s="10" t="s">
        <v>12</v>
      </c>
      <c r="B87" s="11"/>
      <c r="C87" s="9">
        <f>SUM(C82:C86)</f>
        <v>73</v>
      </c>
      <c r="D87" s="9">
        <f t="shared" ref="D87:J87" si="3">SUM(D82:D86)</f>
        <v>33</v>
      </c>
      <c r="E87" s="9">
        <f t="shared" si="3"/>
        <v>48</v>
      </c>
      <c r="F87" s="9">
        <f t="shared" si="3"/>
        <v>22</v>
      </c>
      <c r="G87" s="9">
        <f t="shared" si="3"/>
        <v>10</v>
      </c>
      <c r="H87" s="9">
        <f t="shared" si="3"/>
        <v>5</v>
      </c>
      <c r="I87" s="9">
        <f t="shared" si="3"/>
        <v>83</v>
      </c>
      <c r="J87" s="9">
        <f t="shared" si="3"/>
        <v>38</v>
      </c>
      <c r="K87" s="29"/>
    </row>
    <row r="88" spans="1:11" ht="15.75" customHeight="1" x14ac:dyDescent="0.3"/>
    <row r="89" spans="1:11" ht="15.75" customHeight="1" x14ac:dyDescent="0.3"/>
    <row r="90" spans="1:11" ht="15.75" customHeight="1" x14ac:dyDescent="0.3">
      <c r="A90" s="24" t="s">
        <v>841</v>
      </c>
      <c r="B90" s="25"/>
      <c r="C90" s="25"/>
      <c r="D90" s="25"/>
      <c r="E90" s="25"/>
      <c r="F90" s="25"/>
      <c r="G90" s="25"/>
      <c r="H90" s="25"/>
      <c r="I90" s="25"/>
      <c r="J90" s="26"/>
      <c r="K90" s="27"/>
    </row>
    <row r="91" spans="1:11" ht="15.75" customHeight="1" x14ac:dyDescent="0.3">
      <c r="A91" s="2"/>
      <c r="B91" s="3"/>
      <c r="C91" s="28" t="s">
        <v>1</v>
      </c>
      <c r="D91" s="26"/>
      <c r="E91" s="28" t="s">
        <v>2</v>
      </c>
      <c r="F91" s="26"/>
      <c r="G91" s="28" t="s">
        <v>3</v>
      </c>
      <c r="H91" s="26"/>
      <c r="I91" s="28" t="s">
        <v>4</v>
      </c>
      <c r="J91" s="26"/>
      <c r="K91" s="27"/>
    </row>
    <row r="92" spans="1:11" ht="15.75" customHeight="1" x14ac:dyDescent="0.3">
      <c r="A92" s="4" t="s">
        <v>5</v>
      </c>
      <c r="B92" s="5" t="s">
        <v>6</v>
      </c>
      <c r="C92" s="6" t="s">
        <v>7</v>
      </c>
      <c r="D92" s="6" t="s">
        <v>8</v>
      </c>
      <c r="E92" s="6" t="s">
        <v>7</v>
      </c>
      <c r="F92" s="6" t="s">
        <v>8</v>
      </c>
      <c r="G92" s="6" t="s">
        <v>7</v>
      </c>
      <c r="H92" s="6" t="s">
        <v>8</v>
      </c>
      <c r="I92" s="6" t="s">
        <v>7</v>
      </c>
      <c r="J92" s="6" t="s">
        <v>8</v>
      </c>
      <c r="K92" s="29"/>
    </row>
    <row r="93" spans="1:11" ht="15.75" customHeight="1" x14ac:dyDescent="0.3">
      <c r="A93" s="7" t="s">
        <v>11</v>
      </c>
      <c r="B93" s="8" t="s">
        <v>60</v>
      </c>
      <c r="C93" s="12">
        <v>4</v>
      </c>
      <c r="D93" s="13">
        <v>16</v>
      </c>
      <c r="E93" s="13">
        <v>1</v>
      </c>
      <c r="F93" s="13">
        <v>13</v>
      </c>
      <c r="G93" s="13">
        <v>1</v>
      </c>
      <c r="H93" s="13">
        <v>1</v>
      </c>
      <c r="I93" s="13">
        <v>5</v>
      </c>
      <c r="J93" s="13">
        <v>17</v>
      </c>
      <c r="K93" s="27"/>
    </row>
    <row r="94" spans="1:11" ht="15.75" customHeight="1" x14ac:dyDescent="0.3">
      <c r="A94" s="10" t="s">
        <v>12</v>
      </c>
      <c r="B94" s="11"/>
      <c r="C94" s="9">
        <v>4</v>
      </c>
      <c r="D94" s="9">
        <v>16</v>
      </c>
      <c r="E94" s="9">
        <v>1</v>
      </c>
      <c r="F94" s="9">
        <v>13</v>
      </c>
      <c r="G94" s="9">
        <v>1</v>
      </c>
      <c r="H94" s="9">
        <v>1</v>
      </c>
      <c r="I94" s="9">
        <v>5</v>
      </c>
      <c r="J94" s="9">
        <v>17</v>
      </c>
      <c r="K94" s="29"/>
    </row>
    <row r="95" spans="1:11" ht="15.75" customHeight="1" x14ac:dyDescent="0.3"/>
    <row r="96" spans="1:11" ht="15.75" customHeight="1" x14ac:dyDescent="0.3"/>
    <row r="97" spans="1:11" ht="15.75" customHeight="1" x14ac:dyDescent="0.3">
      <c r="A97" s="24" t="s">
        <v>1143</v>
      </c>
      <c r="B97" s="25"/>
      <c r="C97" s="25"/>
      <c r="D97" s="25"/>
      <c r="E97" s="25"/>
      <c r="F97" s="25"/>
      <c r="G97" s="25"/>
      <c r="H97" s="25"/>
      <c r="I97" s="25"/>
      <c r="J97" s="26"/>
      <c r="K97" s="27"/>
    </row>
    <row r="98" spans="1:11" ht="15.75" customHeight="1" x14ac:dyDescent="0.3">
      <c r="A98" s="2"/>
      <c r="B98" s="3"/>
      <c r="C98" s="28" t="s">
        <v>1</v>
      </c>
      <c r="D98" s="26"/>
      <c r="E98" s="28" t="s">
        <v>2</v>
      </c>
      <c r="F98" s="26"/>
      <c r="G98" s="28" t="s">
        <v>3</v>
      </c>
      <c r="H98" s="26"/>
      <c r="I98" s="28" t="s">
        <v>4</v>
      </c>
      <c r="J98" s="26"/>
      <c r="K98" s="27"/>
    </row>
    <row r="99" spans="1:11" ht="15.75" customHeight="1" x14ac:dyDescent="0.3">
      <c r="A99" s="4" t="s">
        <v>5</v>
      </c>
      <c r="B99" s="5" t="s">
        <v>6</v>
      </c>
      <c r="C99" s="6" t="s">
        <v>7</v>
      </c>
      <c r="D99" s="6" t="s">
        <v>8</v>
      </c>
      <c r="E99" s="6" t="s">
        <v>7</v>
      </c>
      <c r="F99" s="6" t="s">
        <v>8</v>
      </c>
      <c r="G99" s="6" t="s">
        <v>7</v>
      </c>
      <c r="H99" s="6" t="s">
        <v>8</v>
      </c>
      <c r="I99" s="6" t="s">
        <v>7</v>
      </c>
      <c r="J99" s="6" t="s">
        <v>8</v>
      </c>
      <c r="K99" s="29"/>
    </row>
    <row r="100" spans="1:11" ht="15.75" customHeight="1" x14ac:dyDescent="0.3">
      <c r="A100" s="7" t="s">
        <v>21</v>
      </c>
      <c r="B100" s="8" t="s">
        <v>188</v>
      </c>
      <c r="C100" s="12">
        <v>4</v>
      </c>
      <c r="D100" s="13">
        <v>14</v>
      </c>
      <c r="E100" s="13">
        <v>3</v>
      </c>
      <c r="F100" s="13">
        <v>9</v>
      </c>
      <c r="G100" s="13">
        <v>0</v>
      </c>
      <c r="H100" s="13">
        <v>2</v>
      </c>
      <c r="I100" s="13">
        <v>4</v>
      </c>
      <c r="J100" s="13">
        <v>16</v>
      </c>
      <c r="K100" s="27"/>
    </row>
    <row r="101" spans="1:11" ht="15.75" customHeight="1" x14ac:dyDescent="0.3">
      <c r="A101" s="10" t="s">
        <v>12</v>
      </c>
      <c r="B101" s="11"/>
      <c r="C101" s="9">
        <f t="shared" ref="C101:J101" si="4">SUM(C100)</f>
        <v>4</v>
      </c>
      <c r="D101" s="9">
        <f t="shared" si="4"/>
        <v>14</v>
      </c>
      <c r="E101" s="9">
        <f t="shared" si="4"/>
        <v>3</v>
      </c>
      <c r="F101" s="9">
        <f t="shared" si="4"/>
        <v>9</v>
      </c>
      <c r="G101" s="9">
        <f t="shared" si="4"/>
        <v>0</v>
      </c>
      <c r="H101" s="9">
        <f t="shared" si="4"/>
        <v>2</v>
      </c>
      <c r="I101" s="9">
        <f t="shared" si="4"/>
        <v>4</v>
      </c>
      <c r="J101" s="9">
        <f t="shared" si="4"/>
        <v>16</v>
      </c>
      <c r="K101" s="29"/>
    </row>
    <row r="102" spans="1:11" ht="15.75" customHeight="1" x14ac:dyDescent="0.3"/>
    <row r="103" spans="1:11" ht="15.75" customHeight="1" x14ac:dyDescent="0.3"/>
    <row r="104" spans="1:11" ht="15.75" customHeight="1" x14ac:dyDescent="0.3">
      <c r="A104" s="24" t="s">
        <v>1973</v>
      </c>
      <c r="B104" s="25"/>
      <c r="C104" s="25"/>
      <c r="D104" s="25"/>
      <c r="E104" s="25"/>
      <c r="F104" s="25"/>
      <c r="G104" s="25"/>
      <c r="H104" s="25"/>
      <c r="I104" s="25"/>
      <c r="J104" s="26"/>
      <c r="K104" s="27"/>
    </row>
    <row r="105" spans="1:11" ht="15.75" customHeight="1" x14ac:dyDescent="0.3">
      <c r="A105" s="2"/>
      <c r="B105" s="3"/>
      <c r="C105" s="28" t="s">
        <v>1</v>
      </c>
      <c r="D105" s="26"/>
      <c r="E105" s="28" t="s">
        <v>2</v>
      </c>
      <c r="F105" s="26"/>
      <c r="G105" s="28" t="s">
        <v>3</v>
      </c>
      <c r="H105" s="26"/>
      <c r="I105" s="28" t="s">
        <v>4</v>
      </c>
      <c r="J105" s="26"/>
      <c r="K105" s="27"/>
    </row>
    <row r="106" spans="1:11" ht="15.75" customHeight="1" x14ac:dyDescent="0.3">
      <c r="A106" s="4" t="s">
        <v>5</v>
      </c>
      <c r="B106" s="5" t="s">
        <v>6</v>
      </c>
      <c r="C106" s="6" t="s">
        <v>7</v>
      </c>
      <c r="D106" s="6" t="s">
        <v>8</v>
      </c>
      <c r="E106" s="6" t="s">
        <v>7</v>
      </c>
      <c r="F106" s="6" t="s">
        <v>8</v>
      </c>
      <c r="G106" s="6" t="s">
        <v>7</v>
      </c>
      <c r="H106" s="6" t="s">
        <v>8</v>
      </c>
      <c r="I106" s="6" t="s">
        <v>7</v>
      </c>
      <c r="J106" s="6" t="s">
        <v>8</v>
      </c>
      <c r="K106" s="29"/>
    </row>
    <row r="107" spans="1:11" ht="15.75" customHeight="1" x14ac:dyDescent="0.3">
      <c r="A107" s="7" t="s">
        <v>110</v>
      </c>
      <c r="B107" s="8" t="s">
        <v>588</v>
      </c>
      <c r="C107" s="12">
        <v>13</v>
      </c>
      <c r="D107" s="13">
        <v>5</v>
      </c>
      <c r="E107" s="13">
        <v>9</v>
      </c>
      <c r="F107" s="13">
        <v>3</v>
      </c>
      <c r="G107" s="13">
        <v>0</v>
      </c>
      <c r="H107" s="13">
        <v>1</v>
      </c>
      <c r="I107" s="13">
        <v>13</v>
      </c>
      <c r="J107" s="13">
        <v>6</v>
      </c>
      <c r="K107" s="27"/>
    </row>
    <row r="108" spans="1:11" ht="15.75" customHeight="1" x14ac:dyDescent="0.3">
      <c r="A108" s="7" t="s">
        <v>112</v>
      </c>
      <c r="B108" s="8" t="s">
        <v>588</v>
      </c>
      <c r="C108" s="22">
        <v>3</v>
      </c>
      <c r="D108" s="14">
        <v>15</v>
      </c>
      <c r="E108" s="14">
        <v>1</v>
      </c>
      <c r="F108" s="14">
        <v>11</v>
      </c>
      <c r="G108" s="14">
        <v>0</v>
      </c>
      <c r="H108" s="14">
        <v>1</v>
      </c>
      <c r="I108" s="14">
        <v>3</v>
      </c>
      <c r="J108" s="14">
        <v>16</v>
      </c>
      <c r="K108" s="27"/>
    </row>
    <row r="109" spans="1:11" ht="15.75" customHeight="1" x14ac:dyDescent="0.3">
      <c r="A109" s="7" t="s">
        <v>113</v>
      </c>
      <c r="B109" s="8" t="s">
        <v>1945</v>
      </c>
      <c r="C109" s="22"/>
      <c r="D109" s="14"/>
      <c r="E109" s="14"/>
      <c r="F109" s="14"/>
      <c r="G109" s="14"/>
      <c r="H109" s="14"/>
      <c r="I109" s="14"/>
      <c r="J109" s="14"/>
      <c r="K109" s="27"/>
    </row>
    <row r="110" spans="1:11" ht="15.75" customHeight="1" x14ac:dyDescent="0.3">
      <c r="A110" s="7" t="s">
        <v>171</v>
      </c>
      <c r="B110" s="8" t="s">
        <v>274</v>
      </c>
      <c r="C110" s="22">
        <v>8</v>
      </c>
      <c r="D110" s="14">
        <v>12</v>
      </c>
      <c r="E110" s="14"/>
      <c r="F110" s="14"/>
      <c r="G110" s="14">
        <v>0</v>
      </c>
      <c r="H110" s="14">
        <v>1</v>
      </c>
      <c r="I110" s="14">
        <v>8</v>
      </c>
      <c r="J110" s="14">
        <v>13</v>
      </c>
      <c r="K110" s="45"/>
    </row>
    <row r="111" spans="1:11" ht="15.75" customHeight="1" x14ac:dyDescent="0.3">
      <c r="A111" s="7" t="s">
        <v>32</v>
      </c>
      <c r="B111" s="8" t="s">
        <v>274</v>
      </c>
      <c r="C111" s="22">
        <v>14</v>
      </c>
      <c r="D111" s="14">
        <v>6</v>
      </c>
      <c r="E111" s="14">
        <v>11</v>
      </c>
      <c r="F111" s="14">
        <v>3</v>
      </c>
      <c r="G111" s="14">
        <v>3</v>
      </c>
      <c r="H111" s="14">
        <v>1</v>
      </c>
      <c r="I111" s="14">
        <v>17</v>
      </c>
      <c r="J111" s="14">
        <v>7</v>
      </c>
      <c r="K111" s="27"/>
    </row>
    <row r="112" spans="1:11" ht="15.75" customHeight="1" x14ac:dyDescent="0.3">
      <c r="A112" s="7" t="s">
        <v>33</v>
      </c>
      <c r="B112" s="8" t="s">
        <v>274</v>
      </c>
      <c r="C112" s="22">
        <v>18</v>
      </c>
      <c r="D112" s="14">
        <v>2</v>
      </c>
      <c r="E112" s="14"/>
      <c r="F112" s="14"/>
      <c r="G112" s="14">
        <v>1</v>
      </c>
      <c r="H112" s="14">
        <v>1</v>
      </c>
      <c r="I112" s="14">
        <v>19</v>
      </c>
      <c r="J112" s="14">
        <v>3</v>
      </c>
      <c r="K112" s="27"/>
    </row>
    <row r="113" spans="1:11" ht="15.75" customHeight="1" x14ac:dyDescent="0.3">
      <c r="A113" s="7" t="s">
        <v>34</v>
      </c>
      <c r="B113" s="8" t="s">
        <v>274</v>
      </c>
      <c r="C113" s="22">
        <v>16</v>
      </c>
      <c r="D113" s="14">
        <v>4</v>
      </c>
      <c r="E113" s="14"/>
      <c r="F113" s="14"/>
      <c r="G113" s="14">
        <v>2</v>
      </c>
      <c r="H113" s="14">
        <v>1</v>
      </c>
      <c r="I113" s="14">
        <v>18</v>
      </c>
      <c r="J113" s="14">
        <v>5</v>
      </c>
      <c r="K113" s="27"/>
    </row>
    <row r="114" spans="1:11" ht="15.75" customHeight="1" x14ac:dyDescent="0.3">
      <c r="A114" s="7" t="s">
        <v>35</v>
      </c>
      <c r="B114" s="8" t="s">
        <v>482</v>
      </c>
      <c r="C114" s="22">
        <v>9</v>
      </c>
      <c r="D114" s="14">
        <v>11</v>
      </c>
      <c r="E114" s="14"/>
      <c r="F114" s="14"/>
      <c r="G114" s="14">
        <v>2</v>
      </c>
      <c r="H114" s="14">
        <v>1</v>
      </c>
      <c r="I114" s="14">
        <v>11</v>
      </c>
      <c r="J114" s="14">
        <v>12</v>
      </c>
      <c r="K114" s="27"/>
    </row>
    <row r="115" spans="1:11" ht="15.75" customHeight="1" x14ac:dyDescent="0.3">
      <c r="A115" s="7" t="s">
        <v>36</v>
      </c>
      <c r="B115" s="8" t="s">
        <v>482</v>
      </c>
      <c r="C115" s="22">
        <v>8</v>
      </c>
      <c r="D115" s="14">
        <v>12</v>
      </c>
      <c r="E115" s="14"/>
      <c r="F115" s="14"/>
      <c r="G115" s="14">
        <v>0</v>
      </c>
      <c r="H115" s="14">
        <v>1</v>
      </c>
      <c r="I115" s="14">
        <v>8</v>
      </c>
      <c r="J115" s="14">
        <v>13</v>
      </c>
      <c r="K115" s="27"/>
    </row>
    <row r="116" spans="1:11" ht="15.75" customHeight="1" x14ac:dyDescent="0.3">
      <c r="A116" s="7" t="s">
        <v>37</v>
      </c>
      <c r="B116" s="8" t="s">
        <v>482</v>
      </c>
      <c r="C116" s="22">
        <v>17</v>
      </c>
      <c r="D116" s="14">
        <v>3</v>
      </c>
      <c r="E116" s="14">
        <v>11</v>
      </c>
      <c r="F116" s="14">
        <v>3</v>
      </c>
      <c r="G116" s="14">
        <v>4</v>
      </c>
      <c r="H116" s="14">
        <v>1</v>
      </c>
      <c r="I116" s="14">
        <v>21</v>
      </c>
      <c r="J116" s="14">
        <v>4</v>
      </c>
      <c r="K116" s="27"/>
    </row>
    <row r="117" spans="1:11" ht="15.75" customHeight="1" x14ac:dyDescent="0.3">
      <c r="A117" s="7" t="s">
        <v>38</v>
      </c>
      <c r="B117" s="8" t="s">
        <v>482</v>
      </c>
      <c r="C117" s="22">
        <v>14</v>
      </c>
      <c r="D117" s="14">
        <v>6</v>
      </c>
      <c r="E117" s="14">
        <v>8</v>
      </c>
      <c r="F117" s="14">
        <v>6</v>
      </c>
      <c r="G117" s="14">
        <v>2</v>
      </c>
      <c r="H117" s="14">
        <v>1</v>
      </c>
      <c r="I117" s="14">
        <v>16</v>
      </c>
      <c r="J117" s="14">
        <v>7</v>
      </c>
      <c r="K117" s="27"/>
    </row>
    <row r="118" spans="1:11" ht="15.75" customHeight="1" x14ac:dyDescent="0.3">
      <c r="A118" s="7" t="s">
        <v>81</v>
      </c>
      <c r="B118" s="8" t="s">
        <v>482</v>
      </c>
      <c r="C118" s="22">
        <v>14</v>
      </c>
      <c r="D118" s="14">
        <v>6</v>
      </c>
      <c r="E118" s="14">
        <v>10</v>
      </c>
      <c r="F118" s="14">
        <v>4</v>
      </c>
      <c r="G118" s="14">
        <v>2</v>
      </c>
      <c r="H118" s="14">
        <v>1</v>
      </c>
      <c r="I118" s="14">
        <v>16</v>
      </c>
      <c r="J118" s="14">
        <v>7</v>
      </c>
      <c r="K118" s="27"/>
    </row>
    <row r="119" spans="1:11" ht="15.75" customHeight="1" x14ac:dyDescent="0.3">
      <c r="A119" s="7" t="s">
        <v>82</v>
      </c>
      <c r="B119" s="8" t="s">
        <v>482</v>
      </c>
      <c r="C119" s="22">
        <v>16</v>
      </c>
      <c r="D119" s="14">
        <v>4</v>
      </c>
      <c r="E119" s="14">
        <v>11</v>
      </c>
      <c r="F119" s="14">
        <v>3</v>
      </c>
      <c r="G119" s="14">
        <v>1</v>
      </c>
      <c r="H119" s="14">
        <v>1</v>
      </c>
      <c r="I119" s="14">
        <v>17</v>
      </c>
      <c r="J119" s="14">
        <v>5</v>
      </c>
      <c r="K119" s="27"/>
    </row>
    <row r="120" spans="1:11" ht="15.75" customHeight="1" x14ac:dyDescent="0.3">
      <c r="A120" s="7" t="s">
        <v>83</v>
      </c>
      <c r="B120" s="8" t="s">
        <v>482</v>
      </c>
      <c r="C120" s="22">
        <v>9</v>
      </c>
      <c r="D120" s="14">
        <v>11</v>
      </c>
      <c r="E120" s="14">
        <v>7</v>
      </c>
      <c r="F120" s="14">
        <v>7</v>
      </c>
      <c r="G120" s="14">
        <v>4</v>
      </c>
      <c r="H120" s="14">
        <v>1</v>
      </c>
      <c r="I120" s="14">
        <v>13</v>
      </c>
      <c r="J120" s="14">
        <v>12</v>
      </c>
      <c r="K120" s="27"/>
    </row>
    <row r="121" spans="1:11" ht="15.75" customHeight="1" x14ac:dyDescent="0.3">
      <c r="A121" s="7" t="s">
        <v>84</v>
      </c>
      <c r="B121" s="8" t="s">
        <v>482</v>
      </c>
      <c r="C121" s="22">
        <v>8</v>
      </c>
      <c r="D121" s="14">
        <v>12</v>
      </c>
      <c r="E121" s="14">
        <v>5</v>
      </c>
      <c r="F121" s="14">
        <v>9</v>
      </c>
      <c r="G121" s="14">
        <v>0</v>
      </c>
      <c r="H121" s="14">
        <v>1</v>
      </c>
      <c r="I121" s="14">
        <v>8</v>
      </c>
      <c r="J121" s="14">
        <v>13</v>
      </c>
      <c r="K121" s="27"/>
    </row>
    <row r="122" spans="1:11" ht="15.75" customHeight="1" x14ac:dyDescent="0.3">
      <c r="A122" s="7" t="s">
        <v>85</v>
      </c>
      <c r="B122" s="8" t="s">
        <v>482</v>
      </c>
      <c r="C122" s="22">
        <v>11</v>
      </c>
      <c r="D122" s="14">
        <v>9</v>
      </c>
      <c r="E122" s="14">
        <v>7</v>
      </c>
      <c r="F122" s="14">
        <v>7</v>
      </c>
      <c r="G122" s="14">
        <v>1</v>
      </c>
      <c r="H122" s="14">
        <v>1</v>
      </c>
      <c r="I122" s="14">
        <v>12</v>
      </c>
      <c r="J122" s="14">
        <v>10</v>
      </c>
      <c r="K122" s="27"/>
    </row>
    <row r="123" spans="1:11" ht="15.75" customHeight="1" x14ac:dyDescent="0.3">
      <c r="A123" s="7" t="s">
        <v>86</v>
      </c>
      <c r="B123" s="8" t="s">
        <v>482</v>
      </c>
      <c r="C123" s="22">
        <v>8</v>
      </c>
      <c r="D123" s="14">
        <v>12</v>
      </c>
      <c r="E123" s="14">
        <v>5</v>
      </c>
      <c r="F123" s="14">
        <v>9</v>
      </c>
      <c r="G123" s="14">
        <v>1</v>
      </c>
      <c r="H123" s="14">
        <v>1</v>
      </c>
      <c r="I123" s="14">
        <v>9</v>
      </c>
      <c r="J123" s="14">
        <v>13</v>
      </c>
      <c r="K123" s="27"/>
    </row>
    <row r="124" spans="1:11" ht="15.75" customHeight="1" x14ac:dyDescent="0.3">
      <c r="A124" s="7" t="s">
        <v>71</v>
      </c>
      <c r="B124" s="8" t="s">
        <v>482</v>
      </c>
      <c r="C124" s="22">
        <v>13</v>
      </c>
      <c r="D124" s="14">
        <v>7</v>
      </c>
      <c r="E124" s="14">
        <v>9</v>
      </c>
      <c r="F124" s="14">
        <v>5</v>
      </c>
      <c r="G124" s="14">
        <v>0</v>
      </c>
      <c r="H124" s="14">
        <v>1</v>
      </c>
      <c r="I124" s="14">
        <v>13</v>
      </c>
      <c r="J124" s="14">
        <v>8</v>
      </c>
      <c r="K124" s="27"/>
    </row>
    <row r="125" spans="1:11" ht="15.75" customHeight="1" x14ac:dyDescent="0.3">
      <c r="A125" s="7" t="s">
        <v>87</v>
      </c>
      <c r="B125" s="8" t="s">
        <v>482</v>
      </c>
      <c r="C125" s="22">
        <v>11</v>
      </c>
      <c r="D125" s="14">
        <v>9</v>
      </c>
      <c r="E125" s="14">
        <v>9</v>
      </c>
      <c r="F125" s="14">
        <v>5</v>
      </c>
      <c r="G125" s="14">
        <v>1</v>
      </c>
      <c r="H125" s="14">
        <v>1</v>
      </c>
      <c r="I125" s="14">
        <v>12</v>
      </c>
      <c r="J125" s="14">
        <v>10</v>
      </c>
      <c r="K125" s="27"/>
    </row>
    <row r="126" spans="1:11" ht="15.75" customHeight="1" x14ac:dyDescent="0.3">
      <c r="A126" s="7" t="s">
        <v>88</v>
      </c>
      <c r="B126" s="8" t="s">
        <v>482</v>
      </c>
      <c r="C126" s="22">
        <v>7</v>
      </c>
      <c r="D126" s="14">
        <v>13</v>
      </c>
      <c r="E126" s="14">
        <v>6</v>
      </c>
      <c r="F126" s="14">
        <v>8</v>
      </c>
      <c r="G126" s="14">
        <v>0</v>
      </c>
      <c r="H126" s="14">
        <v>1</v>
      </c>
      <c r="I126" s="14">
        <v>7</v>
      </c>
      <c r="J126" s="14">
        <v>14</v>
      </c>
      <c r="K126" s="27"/>
    </row>
    <row r="127" spans="1:11" ht="15.75" customHeight="1" x14ac:dyDescent="0.3">
      <c r="A127" s="10" t="s">
        <v>12</v>
      </c>
      <c r="B127" s="11"/>
      <c r="C127" s="9">
        <f>SUM(C107:C126)</f>
        <v>217</v>
      </c>
      <c r="D127" s="9">
        <f t="shared" ref="D127:J127" si="5">SUM(D107:D126)</f>
        <v>159</v>
      </c>
      <c r="E127" s="9">
        <f t="shared" si="5"/>
        <v>109</v>
      </c>
      <c r="F127" s="9">
        <f t="shared" si="5"/>
        <v>83</v>
      </c>
      <c r="G127" s="9">
        <f t="shared" si="5"/>
        <v>24</v>
      </c>
      <c r="H127" s="9">
        <f t="shared" si="5"/>
        <v>19</v>
      </c>
      <c r="I127" s="9">
        <f t="shared" si="5"/>
        <v>241</v>
      </c>
      <c r="J127" s="9">
        <f t="shared" si="5"/>
        <v>178</v>
      </c>
      <c r="K127" s="29"/>
    </row>
    <row r="128" spans="1:11" ht="15.75" customHeight="1" x14ac:dyDescent="0.3"/>
    <row r="129" spans="1:11" ht="15.75" customHeight="1" x14ac:dyDescent="0.3"/>
    <row r="130" spans="1:11" ht="15.75" customHeight="1" x14ac:dyDescent="0.3">
      <c r="A130" s="24" t="s">
        <v>1974</v>
      </c>
      <c r="B130" s="25"/>
      <c r="C130" s="25"/>
      <c r="D130" s="25"/>
      <c r="E130" s="25"/>
      <c r="F130" s="25"/>
      <c r="G130" s="25"/>
      <c r="H130" s="25"/>
      <c r="I130" s="25"/>
      <c r="J130" s="26"/>
      <c r="K130" s="27"/>
    </row>
    <row r="131" spans="1:11" ht="15.75" customHeight="1" x14ac:dyDescent="0.3">
      <c r="A131" s="2"/>
      <c r="B131" s="3"/>
      <c r="C131" s="28" t="s">
        <v>1</v>
      </c>
      <c r="D131" s="26"/>
      <c r="E131" s="28" t="s">
        <v>2</v>
      </c>
      <c r="F131" s="26"/>
      <c r="G131" s="28" t="s">
        <v>3</v>
      </c>
      <c r="H131" s="26"/>
      <c r="I131" s="28" t="s">
        <v>4</v>
      </c>
      <c r="J131" s="26"/>
      <c r="K131" s="27"/>
    </row>
    <row r="132" spans="1:11" ht="15.75" customHeight="1" x14ac:dyDescent="0.3">
      <c r="A132" s="4" t="s">
        <v>5</v>
      </c>
      <c r="B132" s="5" t="s">
        <v>6</v>
      </c>
      <c r="C132" s="6" t="s">
        <v>7</v>
      </c>
      <c r="D132" s="6" t="s">
        <v>8</v>
      </c>
      <c r="E132" s="6" t="s">
        <v>7</v>
      </c>
      <c r="F132" s="6" t="s">
        <v>8</v>
      </c>
      <c r="G132" s="6" t="s">
        <v>7</v>
      </c>
      <c r="H132" s="6" t="s">
        <v>8</v>
      </c>
      <c r="I132" s="6" t="s">
        <v>7</v>
      </c>
      <c r="J132" s="6" t="s">
        <v>8</v>
      </c>
      <c r="K132" s="29"/>
    </row>
    <row r="133" spans="1:11" ht="15.75" customHeight="1" x14ac:dyDescent="0.3">
      <c r="A133" s="7" t="s">
        <v>77</v>
      </c>
      <c r="B133" s="8" t="s">
        <v>968</v>
      </c>
      <c r="C133" s="22">
        <v>15</v>
      </c>
      <c r="D133" s="14">
        <v>5</v>
      </c>
      <c r="E133" s="14">
        <v>11</v>
      </c>
      <c r="F133" s="14">
        <v>3</v>
      </c>
      <c r="G133" s="14">
        <v>2</v>
      </c>
      <c r="H133" s="14">
        <v>1</v>
      </c>
      <c r="I133" s="14">
        <v>17</v>
      </c>
      <c r="J133" s="14">
        <v>6</v>
      </c>
      <c r="K133" s="27"/>
    </row>
    <row r="134" spans="1:11" ht="15.75" customHeight="1" x14ac:dyDescent="0.3">
      <c r="A134" s="7" t="s">
        <v>78</v>
      </c>
      <c r="B134" s="8" t="s">
        <v>968</v>
      </c>
      <c r="C134" s="22">
        <v>7</v>
      </c>
      <c r="D134" s="14">
        <v>13</v>
      </c>
      <c r="E134" s="14">
        <v>6</v>
      </c>
      <c r="F134" s="14">
        <v>8</v>
      </c>
      <c r="G134" s="14">
        <v>1</v>
      </c>
      <c r="H134" s="14">
        <v>1</v>
      </c>
      <c r="I134" s="14">
        <v>8</v>
      </c>
      <c r="J134" s="14">
        <v>14</v>
      </c>
      <c r="K134" s="45"/>
    </row>
    <row r="135" spans="1:11" ht="15.75" customHeight="1" x14ac:dyDescent="0.3">
      <c r="A135" s="7" t="s">
        <v>79</v>
      </c>
      <c r="B135" s="8" t="s">
        <v>968</v>
      </c>
      <c r="C135" s="22">
        <v>8</v>
      </c>
      <c r="D135" s="14">
        <v>12</v>
      </c>
      <c r="E135" s="14">
        <v>7</v>
      </c>
      <c r="F135" s="14">
        <v>7</v>
      </c>
      <c r="G135" s="14">
        <v>0</v>
      </c>
      <c r="H135" s="14">
        <v>1</v>
      </c>
      <c r="I135" s="14">
        <v>8</v>
      </c>
      <c r="J135" s="14">
        <v>13</v>
      </c>
      <c r="K135" s="27"/>
    </row>
    <row r="136" spans="1:11" ht="15.75" customHeight="1" x14ac:dyDescent="0.3">
      <c r="A136" s="7" t="s">
        <v>9</v>
      </c>
      <c r="B136" s="8" t="s">
        <v>968</v>
      </c>
      <c r="C136" s="22">
        <v>13</v>
      </c>
      <c r="D136" s="14">
        <v>7</v>
      </c>
      <c r="E136" s="14">
        <v>8</v>
      </c>
      <c r="F136" s="14">
        <v>6</v>
      </c>
      <c r="G136" s="14">
        <v>0</v>
      </c>
      <c r="H136" s="14">
        <v>1</v>
      </c>
      <c r="I136" s="14">
        <v>13</v>
      </c>
      <c r="J136" s="14">
        <v>8</v>
      </c>
      <c r="K136" s="27"/>
    </row>
    <row r="137" spans="1:11" ht="15.75" customHeight="1" x14ac:dyDescent="0.3">
      <c r="A137" s="7" t="s">
        <v>11</v>
      </c>
      <c r="B137" s="8" t="s">
        <v>1256</v>
      </c>
      <c r="C137" s="22">
        <v>14</v>
      </c>
      <c r="D137" s="14">
        <v>6</v>
      </c>
      <c r="E137" s="14">
        <v>7</v>
      </c>
      <c r="F137" s="14">
        <v>3</v>
      </c>
      <c r="G137" s="14">
        <v>2</v>
      </c>
      <c r="H137" s="14">
        <v>1</v>
      </c>
      <c r="I137" s="14">
        <v>16</v>
      </c>
      <c r="J137" s="14">
        <v>7</v>
      </c>
      <c r="K137" s="27"/>
    </row>
    <row r="138" spans="1:11" ht="15.75" customHeight="1" x14ac:dyDescent="0.3">
      <c r="A138" s="7" t="s">
        <v>630</v>
      </c>
      <c r="B138" s="8" t="s">
        <v>1256</v>
      </c>
      <c r="C138" s="22">
        <v>9</v>
      </c>
      <c r="D138" s="14">
        <v>11</v>
      </c>
      <c r="E138" s="14">
        <v>4</v>
      </c>
      <c r="F138" s="14">
        <v>6</v>
      </c>
      <c r="G138" s="14">
        <v>1</v>
      </c>
      <c r="H138" s="14">
        <v>1</v>
      </c>
      <c r="I138" s="14">
        <v>10</v>
      </c>
      <c r="J138" s="14">
        <v>12</v>
      </c>
      <c r="K138" s="27"/>
    </row>
    <row r="139" spans="1:11" ht="15.75" customHeight="1" x14ac:dyDescent="0.3">
      <c r="A139" s="7" t="s">
        <v>686</v>
      </c>
      <c r="B139" s="8" t="s">
        <v>1256</v>
      </c>
      <c r="C139" s="22">
        <v>4</v>
      </c>
      <c r="D139" s="14">
        <v>16</v>
      </c>
      <c r="E139" s="14">
        <v>1</v>
      </c>
      <c r="F139" s="14">
        <v>9</v>
      </c>
      <c r="G139" s="14">
        <v>0</v>
      </c>
      <c r="H139" s="14">
        <v>1</v>
      </c>
      <c r="I139" s="14">
        <v>4</v>
      </c>
      <c r="J139" s="14">
        <v>17</v>
      </c>
      <c r="K139" s="27"/>
    </row>
    <row r="140" spans="1:11" ht="15.75" customHeight="1" x14ac:dyDescent="0.3">
      <c r="A140" s="7" t="s">
        <v>729</v>
      </c>
      <c r="B140" s="8" t="s">
        <v>1256</v>
      </c>
      <c r="C140" s="22">
        <v>6</v>
      </c>
      <c r="D140" s="14">
        <v>14</v>
      </c>
      <c r="E140" s="14">
        <v>3</v>
      </c>
      <c r="F140" s="14">
        <v>7</v>
      </c>
      <c r="G140" s="14">
        <v>0</v>
      </c>
      <c r="H140" s="14">
        <v>1</v>
      </c>
      <c r="I140" s="14">
        <v>6</v>
      </c>
      <c r="J140" s="14">
        <v>15</v>
      </c>
      <c r="K140" s="27"/>
    </row>
    <row r="141" spans="1:11" ht="15.75" customHeight="1" x14ac:dyDescent="0.3">
      <c r="A141" s="7" t="s">
        <v>984</v>
      </c>
      <c r="B141" s="8" t="s">
        <v>1256</v>
      </c>
      <c r="C141" s="22">
        <v>10</v>
      </c>
      <c r="D141" s="14">
        <v>10</v>
      </c>
      <c r="E141" s="14">
        <v>6</v>
      </c>
      <c r="F141" s="14">
        <v>4</v>
      </c>
      <c r="G141" s="14">
        <v>1</v>
      </c>
      <c r="H141" s="14">
        <v>1</v>
      </c>
      <c r="I141" s="14">
        <v>11</v>
      </c>
      <c r="J141" s="14">
        <v>11</v>
      </c>
      <c r="K141" s="27"/>
    </row>
    <row r="142" spans="1:11" ht="15.75" customHeight="1" x14ac:dyDescent="0.3">
      <c r="A142" s="7" t="s">
        <v>1189</v>
      </c>
      <c r="B142" s="8" t="s">
        <v>1256</v>
      </c>
      <c r="C142" s="22">
        <v>9</v>
      </c>
      <c r="D142" s="14">
        <v>11</v>
      </c>
      <c r="E142" s="14">
        <v>3</v>
      </c>
      <c r="F142" s="14">
        <v>7</v>
      </c>
      <c r="G142" s="14">
        <v>1</v>
      </c>
      <c r="H142" s="14">
        <v>1</v>
      </c>
      <c r="I142" s="14">
        <v>10</v>
      </c>
      <c r="J142" s="14">
        <v>12</v>
      </c>
      <c r="K142" s="27"/>
    </row>
    <row r="143" spans="1:11" ht="15.75" customHeight="1" x14ac:dyDescent="0.3">
      <c r="A143" s="7" t="s">
        <v>1267</v>
      </c>
      <c r="B143" s="8" t="s">
        <v>588</v>
      </c>
      <c r="C143" s="22">
        <v>8</v>
      </c>
      <c r="D143" s="14">
        <v>14</v>
      </c>
      <c r="E143" s="14">
        <v>3</v>
      </c>
      <c r="F143" s="14">
        <v>11</v>
      </c>
      <c r="G143" s="14">
        <v>1</v>
      </c>
      <c r="H143" s="14">
        <v>1</v>
      </c>
      <c r="I143" s="14">
        <v>9</v>
      </c>
      <c r="J143" s="14">
        <v>15</v>
      </c>
      <c r="K143" s="27"/>
    </row>
    <row r="144" spans="1:11" ht="15.75" customHeight="1" x14ac:dyDescent="0.3">
      <c r="A144" s="7" t="s">
        <v>1374</v>
      </c>
      <c r="B144" s="8" t="s">
        <v>588</v>
      </c>
      <c r="C144" s="22">
        <v>13</v>
      </c>
      <c r="D144" s="14">
        <v>9</v>
      </c>
      <c r="E144" s="14">
        <v>7</v>
      </c>
      <c r="F144" s="14">
        <v>7</v>
      </c>
      <c r="G144" s="14">
        <v>1</v>
      </c>
      <c r="H144" s="14">
        <v>1</v>
      </c>
      <c r="I144" s="14">
        <v>14</v>
      </c>
      <c r="J144" s="14">
        <v>10</v>
      </c>
      <c r="K144" s="27"/>
    </row>
    <row r="145" spans="1:11" ht="15.75" customHeight="1" x14ac:dyDescent="0.3">
      <c r="A145" s="7" t="s">
        <v>1475</v>
      </c>
      <c r="B145" s="8" t="s">
        <v>588</v>
      </c>
      <c r="C145" s="22">
        <v>10</v>
      </c>
      <c r="D145" s="14">
        <v>12</v>
      </c>
      <c r="E145" s="14">
        <v>2</v>
      </c>
      <c r="F145" s="14">
        <v>10</v>
      </c>
      <c r="G145" s="14">
        <v>1</v>
      </c>
      <c r="H145" s="14">
        <v>1</v>
      </c>
      <c r="I145" s="14">
        <v>11</v>
      </c>
      <c r="J145" s="14">
        <v>13</v>
      </c>
      <c r="K145" s="27"/>
    </row>
    <row r="146" spans="1:11" ht="15.75" customHeight="1" x14ac:dyDescent="0.3">
      <c r="A146" s="7" t="s">
        <v>1614</v>
      </c>
      <c r="B146" s="8" t="s">
        <v>588</v>
      </c>
      <c r="C146" s="22">
        <v>8</v>
      </c>
      <c r="D146" s="14">
        <v>14</v>
      </c>
      <c r="E146" s="14">
        <v>2</v>
      </c>
      <c r="F146" s="14">
        <v>10</v>
      </c>
      <c r="G146" s="14">
        <v>1</v>
      </c>
      <c r="H146" s="14">
        <v>1</v>
      </c>
      <c r="I146" s="14">
        <v>9</v>
      </c>
      <c r="J146" s="14">
        <v>15</v>
      </c>
      <c r="K146" s="27"/>
    </row>
    <row r="147" spans="1:11" ht="15.75" customHeight="1" x14ac:dyDescent="0.3">
      <c r="A147" s="7" t="s">
        <v>1852</v>
      </c>
      <c r="B147" s="8" t="s">
        <v>588</v>
      </c>
      <c r="C147" s="22">
        <v>12</v>
      </c>
      <c r="D147" s="14">
        <v>10</v>
      </c>
      <c r="E147" s="14">
        <v>7</v>
      </c>
      <c r="F147" s="14">
        <v>7</v>
      </c>
      <c r="G147" s="14">
        <v>1</v>
      </c>
      <c r="H147" s="14">
        <v>1</v>
      </c>
      <c r="I147" s="14">
        <v>13</v>
      </c>
      <c r="J147" s="14">
        <v>11</v>
      </c>
      <c r="K147" s="27"/>
    </row>
    <row r="148" spans="1:11" ht="15.75" customHeight="1" x14ac:dyDescent="0.3">
      <c r="A148" s="7" t="s">
        <v>1883</v>
      </c>
      <c r="B148" s="8" t="s">
        <v>588</v>
      </c>
      <c r="C148" s="22">
        <v>10</v>
      </c>
      <c r="D148" s="14">
        <v>12</v>
      </c>
      <c r="E148" s="14">
        <v>6</v>
      </c>
      <c r="F148" s="14">
        <v>6</v>
      </c>
      <c r="G148" s="14">
        <v>3</v>
      </c>
      <c r="H148" s="14">
        <v>1</v>
      </c>
      <c r="I148" s="14">
        <v>13</v>
      </c>
      <c r="J148" s="14">
        <v>13</v>
      </c>
      <c r="K148" s="27"/>
    </row>
    <row r="149" spans="1:11" ht="15.75" customHeight="1" x14ac:dyDescent="0.3">
      <c r="A149" s="7" t="s">
        <v>1947</v>
      </c>
      <c r="B149" s="8" t="s">
        <v>588</v>
      </c>
      <c r="C149" s="22">
        <v>16</v>
      </c>
      <c r="D149" s="14">
        <v>6</v>
      </c>
      <c r="E149" s="14">
        <v>8</v>
      </c>
      <c r="F149" s="14">
        <v>4</v>
      </c>
      <c r="G149" s="14">
        <v>1</v>
      </c>
      <c r="H149" s="14">
        <v>1</v>
      </c>
      <c r="I149" s="14">
        <v>17</v>
      </c>
      <c r="J149" s="14">
        <v>7</v>
      </c>
      <c r="K149" s="27"/>
    </row>
    <row r="150" spans="1:11" ht="15.75" customHeight="1" x14ac:dyDescent="0.3">
      <c r="A150" s="7" t="s">
        <v>1965</v>
      </c>
      <c r="B150" s="8" t="s">
        <v>588</v>
      </c>
      <c r="C150" s="22">
        <v>11</v>
      </c>
      <c r="D150" s="14">
        <v>11</v>
      </c>
      <c r="E150" s="14">
        <v>4</v>
      </c>
      <c r="F150" s="14">
        <v>6</v>
      </c>
      <c r="G150" s="14">
        <v>0</v>
      </c>
      <c r="H150" s="14">
        <v>1</v>
      </c>
      <c r="I150" s="14">
        <v>12</v>
      </c>
      <c r="J150" s="14">
        <v>12</v>
      </c>
      <c r="K150" s="27"/>
    </row>
    <row r="151" spans="1:11" ht="15.75" customHeight="1" x14ac:dyDescent="0.3">
      <c r="A151" s="7" t="s">
        <v>2031</v>
      </c>
      <c r="B151" s="8" t="s">
        <v>588</v>
      </c>
      <c r="C151" s="22">
        <v>14</v>
      </c>
      <c r="D151" s="14">
        <v>8</v>
      </c>
      <c r="E151" s="14">
        <v>6</v>
      </c>
      <c r="F151" s="14">
        <v>4</v>
      </c>
      <c r="G151" s="14">
        <v>1</v>
      </c>
      <c r="H151" s="14">
        <v>1</v>
      </c>
      <c r="I151" s="14">
        <v>15</v>
      </c>
      <c r="J151" s="14">
        <v>9</v>
      </c>
      <c r="K151" s="27"/>
    </row>
    <row r="152" spans="1:11" ht="15.75" customHeight="1" x14ac:dyDescent="0.3">
      <c r="A152" s="7" t="s">
        <v>2043</v>
      </c>
      <c r="B152" s="8" t="s">
        <v>588</v>
      </c>
      <c r="C152" s="22">
        <v>19</v>
      </c>
      <c r="D152" s="14">
        <v>3</v>
      </c>
      <c r="E152" s="14">
        <v>9</v>
      </c>
      <c r="F152" s="14">
        <v>1</v>
      </c>
      <c r="G152" s="14">
        <v>3</v>
      </c>
      <c r="H152" s="14">
        <v>1</v>
      </c>
      <c r="I152" s="14">
        <v>22</v>
      </c>
      <c r="J152" s="14">
        <v>4</v>
      </c>
      <c r="K152" s="27"/>
    </row>
    <row r="153" spans="1:11" ht="15.75" customHeight="1" x14ac:dyDescent="0.3">
      <c r="A153" s="7" t="s">
        <v>2066</v>
      </c>
      <c r="B153" s="8" t="s">
        <v>588</v>
      </c>
      <c r="C153" s="22">
        <v>13</v>
      </c>
      <c r="D153" s="14">
        <v>9</v>
      </c>
      <c r="E153" s="14">
        <v>5</v>
      </c>
      <c r="F153" s="14">
        <v>5</v>
      </c>
      <c r="G153" s="14">
        <v>1</v>
      </c>
      <c r="H153" s="14">
        <v>1</v>
      </c>
      <c r="I153" s="14">
        <v>14</v>
      </c>
      <c r="J153" s="14">
        <v>10</v>
      </c>
      <c r="K153" s="27"/>
    </row>
    <row r="154" spans="1:11" ht="15.75" customHeight="1" x14ac:dyDescent="0.3">
      <c r="A154" s="7" t="s">
        <v>2081</v>
      </c>
      <c r="B154" s="8" t="s">
        <v>588</v>
      </c>
      <c r="C154" s="22">
        <v>19</v>
      </c>
      <c r="D154" s="14">
        <v>3</v>
      </c>
      <c r="E154" s="14">
        <v>9</v>
      </c>
      <c r="F154" s="14">
        <v>1</v>
      </c>
      <c r="G154" s="14">
        <v>5</v>
      </c>
      <c r="H154" s="14">
        <v>1</v>
      </c>
      <c r="I154" s="14">
        <v>24</v>
      </c>
      <c r="J154" s="14">
        <v>4</v>
      </c>
      <c r="K154" s="27"/>
    </row>
    <row r="155" spans="1:11" ht="15.75" customHeight="1" x14ac:dyDescent="0.3">
      <c r="A155" s="10" t="s">
        <v>12</v>
      </c>
      <c r="B155" s="11"/>
      <c r="C155" s="9">
        <f t="shared" ref="C155:J155" si="6">SUM(C133:C154)</f>
        <v>248</v>
      </c>
      <c r="D155" s="9">
        <f t="shared" si="6"/>
        <v>216</v>
      </c>
      <c r="E155" s="9">
        <f t="shared" si="6"/>
        <v>124</v>
      </c>
      <c r="F155" s="9">
        <f t="shared" si="6"/>
        <v>132</v>
      </c>
      <c r="G155" s="9">
        <f t="shared" si="6"/>
        <v>27</v>
      </c>
      <c r="H155" s="9">
        <f t="shared" si="6"/>
        <v>22</v>
      </c>
      <c r="I155" s="9">
        <f t="shared" si="6"/>
        <v>276</v>
      </c>
      <c r="J155" s="9">
        <f t="shared" si="6"/>
        <v>238</v>
      </c>
      <c r="K155" s="29"/>
    </row>
    <row r="156" spans="1:11" ht="15.75" customHeight="1" x14ac:dyDescent="0.3"/>
    <row r="157" spans="1:11" ht="15.75" customHeight="1" x14ac:dyDescent="0.3"/>
    <row r="158" spans="1:11" ht="15.75" customHeight="1" x14ac:dyDescent="0.3">
      <c r="A158" s="24" t="s">
        <v>391</v>
      </c>
      <c r="B158" s="25"/>
      <c r="C158" s="25"/>
      <c r="D158" s="25"/>
      <c r="E158" s="25"/>
      <c r="F158" s="25"/>
      <c r="G158" s="25"/>
      <c r="H158" s="25"/>
      <c r="I158" s="25"/>
      <c r="J158" s="26"/>
      <c r="K158" s="27"/>
    </row>
    <row r="159" spans="1:11" ht="15.75" customHeight="1" x14ac:dyDescent="0.3">
      <c r="A159" s="2"/>
      <c r="B159" s="3"/>
      <c r="C159" s="28" t="s">
        <v>1</v>
      </c>
      <c r="D159" s="26"/>
      <c r="E159" s="28" t="s">
        <v>2</v>
      </c>
      <c r="F159" s="26"/>
      <c r="G159" s="28" t="s">
        <v>3</v>
      </c>
      <c r="H159" s="26"/>
      <c r="I159" s="28" t="s">
        <v>4</v>
      </c>
      <c r="J159" s="26"/>
      <c r="K159" s="27"/>
    </row>
    <row r="160" spans="1:11" ht="15.75" customHeight="1" x14ac:dyDescent="0.3">
      <c r="A160" s="4" t="s">
        <v>5</v>
      </c>
      <c r="B160" s="5" t="s">
        <v>6</v>
      </c>
      <c r="C160" s="6" t="s">
        <v>7</v>
      </c>
      <c r="D160" s="6" t="s">
        <v>8</v>
      </c>
      <c r="E160" s="6" t="s">
        <v>7</v>
      </c>
      <c r="F160" s="6" t="s">
        <v>8</v>
      </c>
      <c r="G160" s="6" t="s">
        <v>7</v>
      </c>
      <c r="H160" s="6" t="s">
        <v>8</v>
      </c>
      <c r="I160" s="6" t="s">
        <v>7</v>
      </c>
      <c r="J160" s="6" t="s">
        <v>8</v>
      </c>
      <c r="K160" s="29"/>
    </row>
    <row r="161" spans="1:11" ht="15.75" customHeight="1" x14ac:dyDescent="0.3">
      <c r="A161" s="7" t="s">
        <v>19</v>
      </c>
      <c r="B161" s="8" t="s">
        <v>392</v>
      </c>
      <c r="C161" s="12"/>
      <c r="D161" s="13"/>
      <c r="E161" s="13"/>
      <c r="F161" s="13"/>
      <c r="G161" s="13"/>
      <c r="H161" s="13"/>
      <c r="I161" s="13"/>
      <c r="J161" s="13"/>
      <c r="K161" s="27"/>
    </row>
    <row r="162" spans="1:11" ht="15.75" customHeight="1" x14ac:dyDescent="0.3">
      <c r="A162" s="7" t="s">
        <v>20</v>
      </c>
      <c r="B162" s="8" t="s">
        <v>392</v>
      </c>
      <c r="C162" s="22"/>
      <c r="D162" s="14"/>
      <c r="E162" s="14"/>
      <c r="F162" s="14"/>
      <c r="G162" s="14"/>
      <c r="H162" s="14"/>
      <c r="I162" s="14"/>
      <c r="J162" s="14"/>
      <c r="K162" s="27"/>
    </row>
    <row r="163" spans="1:11" ht="15.75" customHeight="1" x14ac:dyDescent="0.3">
      <c r="A163" s="7" t="s">
        <v>21</v>
      </c>
      <c r="B163" s="8" t="s">
        <v>365</v>
      </c>
      <c r="C163" s="22">
        <v>7</v>
      </c>
      <c r="D163" s="14">
        <v>7</v>
      </c>
      <c r="E163" s="14">
        <v>6</v>
      </c>
      <c r="F163" s="14">
        <v>4</v>
      </c>
      <c r="G163" s="14">
        <v>1</v>
      </c>
      <c r="H163" s="14">
        <v>2</v>
      </c>
      <c r="I163" s="14">
        <v>8</v>
      </c>
      <c r="J163" s="14">
        <v>9</v>
      </c>
      <c r="K163" s="27"/>
    </row>
    <row r="164" spans="1:11" ht="15.75" customHeight="1" x14ac:dyDescent="0.3">
      <c r="A164" s="7" t="s">
        <v>22</v>
      </c>
      <c r="B164" s="8" t="s">
        <v>365</v>
      </c>
      <c r="C164" s="22">
        <v>9</v>
      </c>
      <c r="D164" s="14">
        <v>6</v>
      </c>
      <c r="E164" s="14">
        <v>5</v>
      </c>
      <c r="F164" s="14">
        <v>5</v>
      </c>
      <c r="G164" s="14">
        <v>3</v>
      </c>
      <c r="H164" s="14">
        <v>1</v>
      </c>
      <c r="I164" s="14">
        <v>12</v>
      </c>
      <c r="J164" s="14">
        <v>8</v>
      </c>
      <c r="K164" s="27"/>
    </row>
    <row r="165" spans="1:11" ht="15.75" customHeight="1" x14ac:dyDescent="0.3">
      <c r="A165" s="7" t="s">
        <v>23</v>
      </c>
      <c r="B165" s="8" t="s">
        <v>365</v>
      </c>
      <c r="C165" s="22">
        <v>14</v>
      </c>
      <c r="D165" s="14">
        <v>3</v>
      </c>
      <c r="E165" s="14">
        <v>9</v>
      </c>
      <c r="F165" s="14">
        <v>1</v>
      </c>
      <c r="G165" s="14">
        <v>3</v>
      </c>
      <c r="H165" s="14">
        <v>2</v>
      </c>
      <c r="I165" s="14">
        <v>17</v>
      </c>
      <c r="J165" s="14">
        <v>5</v>
      </c>
      <c r="K165" s="27"/>
    </row>
    <row r="166" spans="1:11" ht="15.75" customHeight="1" x14ac:dyDescent="0.3">
      <c r="A166" s="10" t="s">
        <v>12</v>
      </c>
      <c r="B166" s="11"/>
      <c r="C166" s="9">
        <f>SUM(C161:C165)</f>
        <v>30</v>
      </c>
      <c r="D166" s="9">
        <f t="shared" ref="D166:J166" si="7">SUM(D161:D165)</f>
        <v>16</v>
      </c>
      <c r="E166" s="9">
        <f t="shared" si="7"/>
        <v>20</v>
      </c>
      <c r="F166" s="9">
        <f t="shared" si="7"/>
        <v>10</v>
      </c>
      <c r="G166" s="9">
        <f t="shared" si="7"/>
        <v>7</v>
      </c>
      <c r="H166" s="9">
        <f t="shared" si="7"/>
        <v>5</v>
      </c>
      <c r="I166" s="9">
        <f t="shared" si="7"/>
        <v>37</v>
      </c>
      <c r="J166" s="9">
        <f t="shared" si="7"/>
        <v>22</v>
      </c>
      <c r="K166" s="29"/>
    </row>
    <row r="167" spans="1:11" ht="15.75" customHeight="1" x14ac:dyDescent="0.3"/>
    <row r="168" spans="1:11" ht="15.75" customHeight="1" x14ac:dyDescent="0.3"/>
    <row r="169" spans="1:11" ht="15.75" customHeight="1" x14ac:dyDescent="0.3">
      <c r="A169" s="24" t="s">
        <v>842</v>
      </c>
      <c r="B169" s="25"/>
      <c r="C169" s="25"/>
      <c r="D169" s="25"/>
      <c r="E169" s="25"/>
      <c r="F169" s="25"/>
      <c r="G169" s="25"/>
      <c r="H169" s="25"/>
      <c r="I169" s="25"/>
      <c r="J169" s="26"/>
      <c r="K169" s="27"/>
    </row>
    <row r="170" spans="1:11" ht="15.75" customHeight="1" x14ac:dyDescent="0.3">
      <c r="A170" s="2"/>
      <c r="B170" s="3"/>
      <c r="C170" s="28" t="s">
        <v>1</v>
      </c>
      <c r="D170" s="26"/>
      <c r="E170" s="28" t="s">
        <v>2</v>
      </c>
      <c r="F170" s="26"/>
      <c r="G170" s="28" t="s">
        <v>3</v>
      </c>
      <c r="H170" s="26"/>
      <c r="I170" s="28" t="s">
        <v>4</v>
      </c>
      <c r="J170" s="26"/>
      <c r="K170" s="27"/>
    </row>
    <row r="171" spans="1:11" ht="15.75" customHeight="1" x14ac:dyDescent="0.3">
      <c r="A171" s="4" t="s">
        <v>5</v>
      </c>
      <c r="B171" s="5" t="s">
        <v>6</v>
      </c>
      <c r="C171" s="6" t="s">
        <v>7</v>
      </c>
      <c r="D171" s="6" t="s">
        <v>8</v>
      </c>
      <c r="E171" s="6" t="s">
        <v>7</v>
      </c>
      <c r="F171" s="6" t="s">
        <v>8</v>
      </c>
      <c r="G171" s="6" t="s">
        <v>7</v>
      </c>
      <c r="H171" s="6" t="s">
        <v>8</v>
      </c>
      <c r="I171" s="6" t="s">
        <v>7</v>
      </c>
      <c r="J171" s="6" t="s">
        <v>8</v>
      </c>
      <c r="K171" s="29"/>
    </row>
    <row r="172" spans="1:11" ht="15.75" customHeight="1" x14ac:dyDescent="0.3">
      <c r="A172" s="7" t="s">
        <v>68</v>
      </c>
      <c r="B172" s="8" t="s">
        <v>162</v>
      </c>
      <c r="C172" s="12">
        <v>10</v>
      </c>
      <c r="D172" s="13">
        <v>8</v>
      </c>
      <c r="E172" s="13">
        <v>5</v>
      </c>
      <c r="F172" s="13">
        <v>2</v>
      </c>
      <c r="G172" s="13">
        <v>0</v>
      </c>
      <c r="H172" s="13">
        <v>1</v>
      </c>
      <c r="I172" s="13">
        <v>10</v>
      </c>
      <c r="J172" s="13">
        <v>9</v>
      </c>
      <c r="K172" s="27"/>
    </row>
    <row r="173" spans="1:11" ht="15.75" customHeight="1" x14ac:dyDescent="0.3">
      <c r="A173" s="7" t="s">
        <v>69</v>
      </c>
      <c r="B173" s="8" t="s">
        <v>162</v>
      </c>
      <c r="C173" s="22">
        <v>11</v>
      </c>
      <c r="D173" s="14">
        <v>7</v>
      </c>
      <c r="E173" s="14">
        <v>4</v>
      </c>
      <c r="F173" s="14">
        <v>3</v>
      </c>
      <c r="G173" s="14">
        <v>1</v>
      </c>
      <c r="H173" s="14">
        <v>1</v>
      </c>
      <c r="I173" s="14">
        <v>12</v>
      </c>
      <c r="J173" s="14">
        <v>8</v>
      </c>
      <c r="K173" s="27"/>
    </row>
    <row r="174" spans="1:11" ht="15.75" customHeight="1" x14ac:dyDescent="0.3">
      <c r="A174" s="7" t="s">
        <v>102</v>
      </c>
      <c r="B174" s="8" t="s">
        <v>162</v>
      </c>
      <c r="C174" s="22">
        <v>9</v>
      </c>
      <c r="D174" s="14">
        <v>9</v>
      </c>
      <c r="E174" s="14">
        <v>2</v>
      </c>
      <c r="F174" s="14">
        <v>5</v>
      </c>
      <c r="G174" s="14">
        <v>0</v>
      </c>
      <c r="H174" s="14">
        <v>1</v>
      </c>
      <c r="I174" s="14">
        <v>9</v>
      </c>
      <c r="J174" s="14">
        <v>10</v>
      </c>
      <c r="K174" s="27"/>
    </row>
    <row r="175" spans="1:11" ht="15.75" customHeight="1" x14ac:dyDescent="0.3">
      <c r="A175" s="10" t="s">
        <v>12</v>
      </c>
      <c r="B175" s="11"/>
      <c r="C175" s="9">
        <f t="shared" ref="C175:J175" si="8">SUM(C172:C174)</f>
        <v>30</v>
      </c>
      <c r="D175" s="9">
        <f t="shared" si="8"/>
        <v>24</v>
      </c>
      <c r="E175" s="9">
        <f t="shared" si="8"/>
        <v>11</v>
      </c>
      <c r="F175" s="9">
        <f t="shared" si="8"/>
        <v>10</v>
      </c>
      <c r="G175" s="9">
        <f t="shared" si="8"/>
        <v>1</v>
      </c>
      <c r="H175" s="9">
        <f t="shared" si="8"/>
        <v>3</v>
      </c>
      <c r="I175" s="9">
        <f t="shared" si="8"/>
        <v>31</v>
      </c>
      <c r="J175" s="9">
        <f t="shared" si="8"/>
        <v>27</v>
      </c>
      <c r="K175" s="29"/>
    </row>
    <row r="176" spans="1:11" ht="15.75" customHeight="1" x14ac:dyDescent="0.3"/>
    <row r="177" spans="1:11" ht="15.75" customHeight="1" x14ac:dyDescent="0.3"/>
    <row r="178" spans="1:11" ht="15.75" customHeight="1" x14ac:dyDescent="0.3">
      <c r="A178" s="24" t="s">
        <v>843</v>
      </c>
      <c r="B178" s="25"/>
      <c r="C178" s="25"/>
      <c r="D178" s="25"/>
      <c r="E178" s="25"/>
      <c r="F178" s="25"/>
      <c r="G178" s="25"/>
      <c r="H178" s="25"/>
      <c r="I178" s="25"/>
      <c r="J178" s="26"/>
      <c r="K178" s="27"/>
    </row>
    <row r="179" spans="1:11" ht="15.75" customHeight="1" x14ac:dyDescent="0.3">
      <c r="A179" s="2"/>
      <c r="B179" s="3"/>
      <c r="C179" s="28" t="s">
        <v>1</v>
      </c>
      <c r="D179" s="26"/>
      <c r="E179" s="28" t="s">
        <v>2</v>
      </c>
      <c r="F179" s="26"/>
      <c r="G179" s="28" t="s">
        <v>3</v>
      </c>
      <c r="H179" s="26"/>
      <c r="I179" s="28" t="s">
        <v>4</v>
      </c>
      <c r="J179" s="26"/>
      <c r="K179" s="27"/>
    </row>
    <row r="180" spans="1:11" ht="15.75" customHeight="1" x14ac:dyDescent="0.3">
      <c r="A180" s="4" t="s">
        <v>5</v>
      </c>
      <c r="B180" s="5" t="s">
        <v>6</v>
      </c>
      <c r="C180" s="6" t="s">
        <v>7</v>
      </c>
      <c r="D180" s="6" t="s">
        <v>8</v>
      </c>
      <c r="E180" s="6" t="s">
        <v>7</v>
      </c>
      <c r="F180" s="6" t="s">
        <v>8</v>
      </c>
      <c r="G180" s="6" t="s">
        <v>7</v>
      </c>
      <c r="H180" s="6" t="s">
        <v>8</v>
      </c>
      <c r="I180" s="6" t="s">
        <v>7</v>
      </c>
      <c r="J180" s="6" t="s">
        <v>8</v>
      </c>
      <c r="K180" s="29"/>
    </row>
    <row r="181" spans="1:11" ht="15.75" customHeight="1" x14ac:dyDescent="0.3">
      <c r="A181" s="7" t="s">
        <v>24</v>
      </c>
      <c r="B181" s="8" t="s">
        <v>333</v>
      </c>
      <c r="C181" s="12"/>
      <c r="D181" s="13"/>
      <c r="E181" s="13"/>
      <c r="F181" s="13"/>
      <c r="G181" s="13"/>
      <c r="H181" s="13"/>
      <c r="I181" s="13"/>
      <c r="J181" s="13"/>
      <c r="K181" s="27"/>
    </row>
    <row r="182" spans="1:11" ht="15.75" customHeight="1" x14ac:dyDescent="0.3">
      <c r="A182" s="7" t="s">
        <v>46</v>
      </c>
      <c r="B182" s="8" t="s">
        <v>333</v>
      </c>
      <c r="C182" s="22"/>
      <c r="D182" s="14"/>
      <c r="E182" s="14"/>
      <c r="F182" s="14"/>
      <c r="G182" s="14"/>
      <c r="H182" s="14"/>
      <c r="I182" s="14"/>
      <c r="J182" s="14"/>
      <c r="K182" s="27"/>
    </row>
    <row r="183" spans="1:11" ht="15.75" customHeight="1" x14ac:dyDescent="0.3">
      <c r="A183" s="7" t="s">
        <v>55</v>
      </c>
      <c r="B183" s="8" t="s">
        <v>60</v>
      </c>
      <c r="C183" s="22">
        <v>10</v>
      </c>
      <c r="D183" s="14">
        <v>8</v>
      </c>
      <c r="E183" s="14">
        <v>6</v>
      </c>
      <c r="F183" s="14">
        <v>1</v>
      </c>
      <c r="G183" s="14">
        <v>1</v>
      </c>
      <c r="H183" s="14">
        <v>1</v>
      </c>
      <c r="I183" s="14">
        <v>11</v>
      </c>
      <c r="J183" s="14">
        <v>9</v>
      </c>
      <c r="K183" s="27"/>
    </row>
    <row r="184" spans="1:11" ht="15.75" customHeight="1" x14ac:dyDescent="0.3">
      <c r="A184" s="7" t="s">
        <v>56</v>
      </c>
      <c r="B184" s="8" t="s">
        <v>60</v>
      </c>
      <c r="C184" s="22">
        <v>5</v>
      </c>
      <c r="D184" s="14">
        <v>13</v>
      </c>
      <c r="E184" s="14">
        <v>3</v>
      </c>
      <c r="F184" s="14">
        <v>4</v>
      </c>
      <c r="G184" s="14">
        <v>0</v>
      </c>
      <c r="H184" s="14">
        <v>1</v>
      </c>
      <c r="I184" s="14">
        <v>5</v>
      </c>
      <c r="J184" s="14">
        <v>14</v>
      </c>
      <c r="K184" s="27"/>
    </row>
    <row r="185" spans="1:11" ht="15.75" customHeight="1" x14ac:dyDescent="0.3">
      <c r="A185" s="7" t="s">
        <v>57</v>
      </c>
      <c r="B185" s="8" t="s">
        <v>60</v>
      </c>
      <c r="C185" s="22">
        <v>10</v>
      </c>
      <c r="D185" s="14">
        <v>8</v>
      </c>
      <c r="E185" s="14">
        <v>4</v>
      </c>
      <c r="F185" s="14">
        <v>3</v>
      </c>
      <c r="G185" s="14">
        <v>0</v>
      </c>
      <c r="H185" s="14">
        <v>1</v>
      </c>
      <c r="I185" s="14">
        <v>10</v>
      </c>
      <c r="J185" s="14">
        <v>9</v>
      </c>
      <c r="K185" s="27"/>
    </row>
    <row r="186" spans="1:11" ht="15.75" customHeight="1" x14ac:dyDescent="0.3">
      <c r="A186" s="7" t="s">
        <v>63</v>
      </c>
      <c r="B186" s="8" t="s">
        <v>60</v>
      </c>
      <c r="C186" s="22">
        <v>5</v>
      </c>
      <c r="D186" s="14">
        <v>13</v>
      </c>
      <c r="E186" s="14">
        <v>2</v>
      </c>
      <c r="F186" s="14">
        <v>5</v>
      </c>
      <c r="G186" s="14">
        <v>0</v>
      </c>
      <c r="H186" s="14">
        <v>1</v>
      </c>
      <c r="I186" s="14">
        <v>5</v>
      </c>
      <c r="J186" s="14">
        <v>14</v>
      </c>
      <c r="K186" s="27"/>
    </row>
    <row r="187" spans="1:11" ht="15.75" customHeight="1" x14ac:dyDescent="0.3">
      <c r="A187" s="7" t="s">
        <v>64</v>
      </c>
      <c r="B187" s="8" t="s">
        <v>60</v>
      </c>
      <c r="C187" s="22">
        <v>11</v>
      </c>
      <c r="D187" s="14">
        <v>7</v>
      </c>
      <c r="E187" s="14">
        <v>4</v>
      </c>
      <c r="F187" s="14">
        <v>3</v>
      </c>
      <c r="G187" s="14">
        <v>1</v>
      </c>
      <c r="H187" s="14">
        <v>1</v>
      </c>
      <c r="I187" s="14">
        <v>12</v>
      </c>
      <c r="J187" s="14">
        <v>8</v>
      </c>
      <c r="K187" s="27"/>
    </row>
    <row r="188" spans="1:11" ht="15.75" customHeight="1" x14ac:dyDescent="0.3">
      <c r="A188" s="7" t="s">
        <v>66</v>
      </c>
      <c r="B188" s="8" t="s">
        <v>60</v>
      </c>
      <c r="C188" s="22">
        <v>6</v>
      </c>
      <c r="D188" s="14">
        <v>12</v>
      </c>
      <c r="E188" s="14">
        <v>3</v>
      </c>
      <c r="F188" s="14">
        <v>4</v>
      </c>
      <c r="G188" s="14">
        <v>0</v>
      </c>
      <c r="H188" s="14">
        <v>1</v>
      </c>
      <c r="I188" s="14">
        <v>6</v>
      </c>
      <c r="J188" s="14">
        <v>13</v>
      </c>
      <c r="K188" s="27"/>
    </row>
    <row r="189" spans="1:11" ht="15.75" customHeight="1" x14ac:dyDescent="0.3">
      <c r="A189" s="7" t="s">
        <v>67</v>
      </c>
      <c r="B189" s="8" t="s">
        <v>60</v>
      </c>
      <c r="C189" s="22">
        <v>8</v>
      </c>
      <c r="D189" s="14">
        <v>10</v>
      </c>
      <c r="E189" s="14">
        <v>2</v>
      </c>
      <c r="F189" s="14">
        <v>5</v>
      </c>
      <c r="G189" s="14">
        <v>1</v>
      </c>
      <c r="H189" s="14">
        <v>1</v>
      </c>
      <c r="I189" s="14">
        <v>9</v>
      </c>
      <c r="J189" s="14">
        <v>11</v>
      </c>
      <c r="K189" s="27"/>
    </row>
    <row r="190" spans="1:11" ht="15.75" customHeight="1" x14ac:dyDescent="0.3">
      <c r="A190" s="7" t="s">
        <v>68</v>
      </c>
      <c r="B190" s="8" t="s">
        <v>60</v>
      </c>
      <c r="C190" s="22">
        <v>11</v>
      </c>
      <c r="D190" s="14">
        <v>7</v>
      </c>
      <c r="E190" s="14">
        <v>4</v>
      </c>
      <c r="F190" s="14">
        <v>3</v>
      </c>
      <c r="G190" s="14">
        <v>0</v>
      </c>
      <c r="H190" s="14">
        <v>1</v>
      </c>
      <c r="I190" s="14">
        <v>11</v>
      </c>
      <c r="J190" s="14">
        <v>8</v>
      </c>
      <c r="K190" s="27"/>
    </row>
    <row r="191" spans="1:11" ht="15.75" customHeight="1" x14ac:dyDescent="0.3">
      <c r="A191" s="7" t="s">
        <v>69</v>
      </c>
      <c r="B191" s="8" t="s">
        <v>60</v>
      </c>
      <c r="C191" s="22">
        <v>6</v>
      </c>
      <c r="D191" s="14">
        <v>12</v>
      </c>
      <c r="E191" s="14">
        <v>4</v>
      </c>
      <c r="F191" s="14">
        <v>10</v>
      </c>
      <c r="G191" s="14">
        <v>0</v>
      </c>
      <c r="H191" s="14">
        <v>1</v>
      </c>
      <c r="I191" s="14">
        <v>6</v>
      </c>
      <c r="J191" s="14">
        <v>13</v>
      </c>
      <c r="K191" s="27"/>
    </row>
    <row r="192" spans="1:11" ht="15.75" customHeight="1" x14ac:dyDescent="0.3">
      <c r="A192" s="7" t="s">
        <v>102</v>
      </c>
      <c r="B192" s="8" t="s">
        <v>60</v>
      </c>
      <c r="C192" s="22">
        <v>0</v>
      </c>
      <c r="D192" s="14">
        <v>18</v>
      </c>
      <c r="E192" s="14">
        <v>0</v>
      </c>
      <c r="F192" s="14">
        <v>14</v>
      </c>
      <c r="G192" s="14">
        <v>0</v>
      </c>
      <c r="H192" s="14">
        <v>1</v>
      </c>
      <c r="I192" s="14">
        <v>0</v>
      </c>
      <c r="J192" s="14">
        <v>19</v>
      </c>
      <c r="K192" s="27"/>
    </row>
    <row r="193" spans="1:11" ht="15.75" customHeight="1" x14ac:dyDescent="0.3">
      <c r="A193" s="10" t="s">
        <v>12</v>
      </c>
      <c r="B193" s="11"/>
      <c r="C193" s="9">
        <v>72</v>
      </c>
      <c r="D193" s="9">
        <v>108</v>
      </c>
      <c r="E193" s="9">
        <v>32</v>
      </c>
      <c r="F193" s="9">
        <v>52</v>
      </c>
      <c r="G193" s="9">
        <v>3</v>
      </c>
      <c r="H193" s="9">
        <v>10</v>
      </c>
      <c r="I193" s="9">
        <v>75</v>
      </c>
      <c r="J193" s="9">
        <v>118</v>
      </c>
      <c r="K193" s="29"/>
    </row>
    <row r="194" spans="1:11" ht="15.75" customHeight="1" x14ac:dyDescent="0.3"/>
    <row r="195" spans="1:11" ht="15.75" customHeight="1" x14ac:dyDescent="0.3"/>
    <row r="196" spans="1:11" ht="15.75" customHeight="1" x14ac:dyDescent="0.3">
      <c r="A196" s="24" t="s">
        <v>972</v>
      </c>
      <c r="B196" s="25"/>
      <c r="C196" s="25"/>
      <c r="D196" s="25"/>
      <c r="E196" s="25"/>
      <c r="F196" s="25"/>
      <c r="G196" s="25"/>
      <c r="H196" s="25"/>
      <c r="I196" s="25"/>
      <c r="J196" s="26"/>
      <c r="K196" s="27"/>
    </row>
    <row r="197" spans="1:11" ht="15.75" customHeight="1" x14ac:dyDescent="0.3">
      <c r="A197" s="2"/>
      <c r="B197" s="3"/>
      <c r="C197" s="28" t="s">
        <v>1</v>
      </c>
      <c r="D197" s="26"/>
      <c r="E197" s="28" t="s">
        <v>2</v>
      </c>
      <c r="F197" s="26"/>
      <c r="G197" s="28" t="s">
        <v>3</v>
      </c>
      <c r="H197" s="26"/>
      <c r="I197" s="28" t="s">
        <v>4</v>
      </c>
      <c r="J197" s="26"/>
      <c r="K197" s="27"/>
    </row>
    <row r="198" spans="1:11" ht="15.75" customHeight="1" x14ac:dyDescent="0.3">
      <c r="A198" s="4" t="s">
        <v>5</v>
      </c>
      <c r="B198" s="5" t="s">
        <v>6</v>
      </c>
      <c r="C198" s="6" t="s">
        <v>7</v>
      </c>
      <c r="D198" s="6" t="s">
        <v>8</v>
      </c>
      <c r="E198" s="6" t="s">
        <v>7</v>
      </c>
      <c r="F198" s="6" t="s">
        <v>8</v>
      </c>
      <c r="G198" s="6" t="s">
        <v>7</v>
      </c>
      <c r="H198" s="6" t="s">
        <v>8</v>
      </c>
      <c r="I198" s="6" t="s">
        <v>7</v>
      </c>
      <c r="J198" s="6" t="s">
        <v>8</v>
      </c>
      <c r="K198" s="29"/>
    </row>
    <row r="199" spans="1:11" ht="15.75" customHeight="1" x14ac:dyDescent="0.3">
      <c r="A199" s="7" t="s">
        <v>86</v>
      </c>
      <c r="B199" s="8" t="s">
        <v>60</v>
      </c>
      <c r="C199" s="12">
        <v>2</v>
      </c>
      <c r="D199" s="13">
        <v>18</v>
      </c>
      <c r="E199" s="13">
        <v>2</v>
      </c>
      <c r="F199" s="13">
        <v>12</v>
      </c>
      <c r="G199" s="13">
        <v>1</v>
      </c>
      <c r="H199" s="13">
        <v>1</v>
      </c>
      <c r="I199" s="13">
        <v>3</v>
      </c>
      <c r="J199" s="13">
        <v>19</v>
      </c>
      <c r="K199" s="27"/>
    </row>
    <row r="200" spans="1:11" ht="15.75" customHeight="1" x14ac:dyDescent="0.3">
      <c r="A200" s="7" t="s">
        <v>71</v>
      </c>
      <c r="B200" s="8" t="s">
        <v>60</v>
      </c>
      <c r="C200" s="22">
        <v>10</v>
      </c>
      <c r="D200" s="14">
        <v>10</v>
      </c>
      <c r="E200" s="14">
        <v>7</v>
      </c>
      <c r="F200" s="14">
        <v>7</v>
      </c>
      <c r="G200" s="14">
        <v>1</v>
      </c>
      <c r="H200" s="14">
        <v>1</v>
      </c>
      <c r="I200" s="14">
        <v>11</v>
      </c>
      <c r="J200" s="14">
        <v>11</v>
      </c>
      <c r="K200" s="27"/>
    </row>
    <row r="201" spans="1:11" ht="15.75" customHeight="1" x14ac:dyDescent="0.3">
      <c r="A201" s="7" t="s">
        <v>87</v>
      </c>
      <c r="B201" s="8" t="s">
        <v>60</v>
      </c>
      <c r="C201" s="22">
        <v>4</v>
      </c>
      <c r="D201" s="14">
        <v>16</v>
      </c>
      <c r="E201" s="14">
        <v>3</v>
      </c>
      <c r="F201" s="14">
        <v>11</v>
      </c>
      <c r="G201" s="14">
        <v>0</v>
      </c>
      <c r="H201" s="14">
        <v>1</v>
      </c>
      <c r="I201" s="14">
        <v>4</v>
      </c>
      <c r="J201" s="14">
        <v>17</v>
      </c>
      <c r="K201" s="27"/>
    </row>
    <row r="202" spans="1:11" ht="15.75" customHeight="1" x14ac:dyDescent="0.3">
      <c r="A202" s="7" t="s">
        <v>88</v>
      </c>
      <c r="B202" s="8" t="s">
        <v>60</v>
      </c>
      <c r="C202" s="22">
        <v>13</v>
      </c>
      <c r="D202" s="14">
        <v>7</v>
      </c>
      <c r="E202" s="14">
        <v>11</v>
      </c>
      <c r="F202" s="14">
        <v>3</v>
      </c>
      <c r="G202" s="14">
        <v>1</v>
      </c>
      <c r="H202" s="14">
        <v>1</v>
      </c>
      <c r="I202" s="14">
        <v>14</v>
      </c>
      <c r="J202" s="14">
        <v>8</v>
      </c>
      <c r="K202" s="27"/>
    </row>
    <row r="203" spans="1:11" ht="15.75" customHeight="1" x14ac:dyDescent="0.3">
      <c r="A203" s="7" t="s">
        <v>89</v>
      </c>
      <c r="B203" s="8" t="s">
        <v>60</v>
      </c>
      <c r="C203" s="22">
        <v>15</v>
      </c>
      <c r="D203" s="14">
        <v>5</v>
      </c>
      <c r="E203" s="14">
        <v>10</v>
      </c>
      <c r="F203" s="14">
        <v>4</v>
      </c>
      <c r="G203" s="14">
        <v>1</v>
      </c>
      <c r="H203" s="14">
        <v>1</v>
      </c>
      <c r="I203" s="14">
        <v>16</v>
      </c>
      <c r="J203" s="14">
        <v>6</v>
      </c>
      <c r="K203" s="27"/>
    </row>
    <row r="204" spans="1:11" ht="15.75" customHeight="1" x14ac:dyDescent="0.3">
      <c r="A204" s="7" t="s">
        <v>90</v>
      </c>
      <c r="B204" s="8" t="s">
        <v>60</v>
      </c>
      <c r="C204" s="22">
        <v>9</v>
      </c>
      <c r="D204" s="14">
        <v>11</v>
      </c>
      <c r="E204" s="14">
        <v>5</v>
      </c>
      <c r="F204" s="14">
        <v>9</v>
      </c>
      <c r="G204" s="14">
        <v>3</v>
      </c>
      <c r="H204" s="14">
        <v>1</v>
      </c>
      <c r="I204" s="14">
        <v>12</v>
      </c>
      <c r="J204" s="14">
        <v>12</v>
      </c>
      <c r="K204" s="27"/>
    </row>
    <row r="205" spans="1:11" ht="15.75" customHeight="1" x14ac:dyDescent="0.3">
      <c r="A205" s="7" t="s">
        <v>73</v>
      </c>
      <c r="B205" s="8" t="s">
        <v>60</v>
      </c>
      <c r="C205" s="22">
        <v>4</v>
      </c>
      <c r="D205" s="14">
        <v>16</v>
      </c>
      <c r="E205" s="14">
        <v>2</v>
      </c>
      <c r="F205" s="14">
        <v>12</v>
      </c>
      <c r="G205" s="14">
        <v>0</v>
      </c>
      <c r="H205" s="14">
        <v>1</v>
      </c>
      <c r="I205" s="14">
        <v>4</v>
      </c>
      <c r="J205" s="14">
        <v>17</v>
      </c>
      <c r="K205" s="27"/>
    </row>
    <row r="206" spans="1:11" ht="15.75" customHeight="1" x14ac:dyDescent="0.3">
      <c r="A206" s="7" t="s">
        <v>75</v>
      </c>
      <c r="B206" s="8" t="s">
        <v>60</v>
      </c>
      <c r="C206" s="22">
        <v>10</v>
      </c>
      <c r="D206" s="14">
        <v>10</v>
      </c>
      <c r="E206" s="14">
        <v>7</v>
      </c>
      <c r="F206" s="14">
        <v>7</v>
      </c>
      <c r="G206" s="14">
        <v>0</v>
      </c>
      <c r="H206" s="14">
        <v>1</v>
      </c>
      <c r="I206" s="14">
        <v>10</v>
      </c>
      <c r="J206" s="14">
        <v>11</v>
      </c>
      <c r="K206" s="27"/>
    </row>
    <row r="207" spans="1:11" ht="15.75" customHeight="1" x14ac:dyDescent="0.3">
      <c r="A207" s="7" t="s">
        <v>76</v>
      </c>
      <c r="B207" s="8" t="s">
        <v>60</v>
      </c>
      <c r="C207" s="22">
        <v>13</v>
      </c>
      <c r="D207" s="14">
        <v>7</v>
      </c>
      <c r="E207" s="14">
        <v>8</v>
      </c>
      <c r="F207" s="14">
        <v>6</v>
      </c>
      <c r="G207" s="14">
        <v>0</v>
      </c>
      <c r="H207" s="14">
        <v>1</v>
      </c>
      <c r="I207" s="14">
        <v>13</v>
      </c>
      <c r="J207" s="14">
        <v>8</v>
      </c>
      <c r="K207" s="27"/>
    </row>
    <row r="208" spans="1:11" ht="15.75" customHeight="1" x14ac:dyDescent="0.3">
      <c r="A208" s="7" t="s">
        <v>77</v>
      </c>
      <c r="B208" s="8" t="s">
        <v>393</v>
      </c>
      <c r="C208" s="22"/>
      <c r="D208" s="14"/>
      <c r="E208" s="14"/>
      <c r="F208" s="14"/>
      <c r="G208" s="14"/>
      <c r="H208" s="14"/>
      <c r="I208" s="14"/>
      <c r="J208" s="14"/>
      <c r="K208" s="27"/>
    </row>
    <row r="209" spans="1:11" ht="15.75" customHeight="1" x14ac:dyDescent="0.3">
      <c r="A209" s="7" t="s">
        <v>78</v>
      </c>
      <c r="B209" s="8" t="s">
        <v>393</v>
      </c>
      <c r="C209" s="22"/>
      <c r="D209" s="14"/>
      <c r="E209" s="14"/>
      <c r="F209" s="14"/>
      <c r="G209" s="14"/>
      <c r="H209" s="14"/>
      <c r="I209" s="14"/>
      <c r="J209" s="14"/>
      <c r="K209" s="27"/>
    </row>
    <row r="210" spans="1:11" ht="15.75" customHeight="1" x14ac:dyDescent="0.3">
      <c r="A210" s="7" t="s">
        <v>79</v>
      </c>
      <c r="B210" s="8" t="s">
        <v>393</v>
      </c>
      <c r="C210" s="22"/>
      <c r="D210" s="14"/>
      <c r="E210" s="14"/>
      <c r="F210" s="14"/>
      <c r="G210" s="14"/>
      <c r="H210" s="14"/>
      <c r="I210" s="14"/>
      <c r="J210" s="14"/>
      <c r="K210" s="27"/>
    </row>
    <row r="211" spans="1:11" ht="15.75" customHeight="1" x14ac:dyDescent="0.3">
      <c r="A211" s="7" t="s">
        <v>9</v>
      </c>
      <c r="B211" s="8" t="s">
        <v>60</v>
      </c>
      <c r="C211" s="22">
        <v>3</v>
      </c>
      <c r="D211" s="14">
        <v>17</v>
      </c>
      <c r="E211" s="14">
        <v>2</v>
      </c>
      <c r="F211" s="14">
        <v>12</v>
      </c>
      <c r="G211" s="14">
        <v>0</v>
      </c>
      <c r="H211" s="14">
        <v>1</v>
      </c>
      <c r="I211" s="14">
        <v>3</v>
      </c>
      <c r="J211" s="14">
        <v>18</v>
      </c>
      <c r="K211" s="27"/>
    </row>
    <row r="212" spans="1:11" ht="15.75" customHeight="1" x14ac:dyDescent="0.3">
      <c r="A212" s="10" t="s">
        <v>12</v>
      </c>
      <c r="B212" s="11"/>
      <c r="C212" s="9">
        <v>83</v>
      </c>
      <c r="D212" s="9">
        <v>117</v>
      </c>
      <c r="E212" s="9">
        <v>57</v>
      </c>
      <c r="F212" s="9">
        <v>83</v>
      </c>
      <c r="G212" s="9">
        <v>7</v>
      </c>
      <c r="H212" s="9">
        <v>10</v>
      </c>
      <c r="I212" s="9">
        <v>90</v>
      </c>
      <c r="J212" s="9">
        <v>127</v>
      </c>
      <c r="K212" s="29"/>
    </row>
    <row r="213" spans="1:11" ht="15.75" customHeight="1" x14ac:dyDescent="0.3"/>
    <row r="214" spans="1:11" ht="15.75" customHeight="1" x14ac:dyDescent="0.3"/>
    <row r="215" spans="1:11" ht="15.75" customHeight="1" x14ac:dyDescent="0.3">
      <c r="A215" s="24" t="s">
        <v>1445</v>
      </c>
      <c r="B215" s="25"/>
      <c r="C215" s="25"/>
      <c r="D215" s="25"/>
      <c r="E215" s="25"/>
      <c r="F215" s="25"/>
      <c r="G215" s="25"/>
      <c r="H215" s="25"/>
      <c r="I215" s="25"/>
      <c r="J215" s="26"/>
      <c r="K215" s="27"/>
    </row>
    <row r="216" spans="1:11" ht="15.75" customHeight="1" x14ac:dyDescent="0.3">
      <c r="A216" s="2"/>
      <c r="B216" s="3"/>
      <c r="C216" s="28" t="s">
        <v>1</v>
      </c>
      <c r="D216" s="26"/>
      <c r="E216" s="28" t="s">
        <v>2</v>
      </c>
      <c r="F216" s="26"/>
      <c r="G216" s="28" t="s">
        <v>3</v>
      </c>
      <c r="H216" s="26"/>
      <c r="I216" s="28" t="s">
        <v>4</v>
      </c>
      <c r="J216" s="26"/>
      <c r="K216" s="27"/>
    </row>
    <row r="217" spans="1:11" ht="15.75" customHeight="1" x14ac:dyDescent="0.3">
      <c r="A217" s="4" t="s">
        <v>5</v>
      </c>
      <c r="B217" s="5" t="s">
        <v>6</v>
      </c>
      <c r="C217" s="6" t="s">
        <v>7</v>
      </c>
      <c r="D217" s="6" t="s">
        <v>8</v>
      </c>
      <c r="E217" s="6" t="s">
        <v>7</v>
      </c>
      <c r="F217" s="6" t="s">
        <v>8</v>
      </c>
      <c r="G217" s="6" t="s">
        <v>7</v>
      </c>
      <c r="H217" s="6" t="s">
        <v>8</v>
      </c>
      <c r="I217" s="6" t="s">
        <v>7</v>
      </c>
      <c r="J217" s="6" t="s">
        <v>8</v>
      </c>
      <c r="K217" s="29"/>
    </row>
    <row r="218" spans="1:11" ht="15.75" customHeight="1" x14ac:dyDescent="0.3">
      <c r="A218" s="7" t="s">
        <v>84</v>
      </c>
      <c r="B218" s="8" t="s">
        <v>206</v>
      </c>
      <c r="C218" s="12">
        <v>8</v>
      </c>
      <c r="D218" s="13">
        <v>2</v>
      </c>
      <c r="E218" s="13">
        <v>0</v>
      </c>
      <c r="F218" s="13">
        <v>0</v>
      </c>
      <c r="G218" s="13">
        <v>0</v>
      </c>
      <c r="H218" s="13">
        <v>0</v>
      </c>
      <c r="I218" s="13">
        <v>8</v>
      </c>
      <c r="J218" s="13">
        <v>2</v>
      </c>
      <c r="K218" s="27"/>
    </row>
    <row r="219" spans="1:11" ht="15.75" customHeight="1" x14ac:dyDescent="0.3">
      <c r="A219" s="10" t="s">
        <v>12</v>
      </c>
      <c r="B219" s="11"/>
      <c r="C219" s="9">
        <f>SUM(C218)</f>
        <v>8</v>
      </c>
      <c r="D219" s="9">
        <f t="shared" ref="D219:J219" si="9">SUM(D218)</f>
        <v>2</v>
      </c>
      <c r="E219" s="9">
        <f t="shared" si="9"/>
        <v>0</v>
      </c>
      <c r="F219" s="9">
        <f t="shared" si="9"/>
        <v>0</v>
      </c>
      <c r="G219" s="9">
        <f t="shared" si="9"/>
        <v>0</v>
      </c>
      <c r="H219" s="9">
        <f t="shared" si="9"/>
        <v>0</v>
      </c>
      <c r="I219" s="9">
        <f t="shared" si="9"/>
        <v>8</v>
      </c>
      <c r="J219" s="9">
        <f t="shared" si="9"/>
        <v>2</v>
      </c>
      <c r="K219" s="29"/>
    </row>
    <row r="220" spans="1:11" ht="15.75" customHeight="1" x14ac:dyDescent="0.3">
      <c r="A220" s="1" t="s">
        <v>1446</v>
      </c>
    </row>
    <row r="221" spans="1:11" ht="15.75" customHeight="1" x14ac:dyDescent="0.3"/>
    <row r="222" spans="1:11" ht="15.75" customHeight="1" x14ac:dyDescent="0.3">
      <c r="A222" s="24" t="s">
        <v>1263</v>
      </c>
      <c r="B222" s="25"/>
      <c r="C222" s="25"/>
      <c r="D222" s="25"/>
      <c r="E222" s="25"/>
      <c r="F222" s="25"/>
      <c r="G222" s="25"/>
      <c r="H222" s="25"/>
      <c r="I222" s="25"/>
      <c r="J222" s="26"/>
      <c r="K222" s="27"/>
    </row>
    <row r="223" spans="1:11" ht="15.75" customHeight="1" x14ac:dyDescent="0.3">
      <c r="A223" s="2"/>
      <c r="B223" s="3"/>
      <c r="C223" s="28" t="s">
        <v>1</v>
      </c>
      <c r="D223" s="26"/>
      <c r="E223" s="28" t="s">
        <v>2</v>
      </c>
      <c r="F223" s="26"/>
      <c r="G223" s="28" t="s">
        <v>3</v>
      </c>
      <c r="H223" s="26"/>
      <c r="I223" s="28" t="s">
        <v>4</v>
      </c>
      <c r="J223" s="26"/>
      <c r="K223" s="27"/>
    </row>
    <row r="224" spans="1:11" ht="15.75" customHeight="1" x14ac:dyDescent="0.3">
      <c r="A224" s="4" t="s">
        <v>5</v>
      </c>
      <c r="B224" s="5" t="s">
        <v>6</v>
      </c>
      <c r="C224" s="6" t="s">
        <v>7</v>
      </c>
      <c r="D224" s="6" t="s">
        <v>8</v>
      </c>
      <c r="E224" s="6" t="s">
        <v>7</v>
      </c>
      <c r="F224" s="6" t="s">
        <v>8</v>
      </c>
      <c r="G224" s="6" t="s">
        <v>7</v>
      </c>
      <c r="H224" s="6" t="s">
        <v>8</v>
      </c>
      <c r="I224" s="6" t="s">
        <v>7</v>
      </c>
      <c r="J224" s="6" t="s">
        <v>8</v>
      </c>
      <c r="K224" s="29"/>
    </row>
    <row r="225" spans="1:11" ht="15.75" customHeight="1" x14ac:dyDescent="0.3">
      <c r="A225" s="7" t="s">
        <v>112</v>
      </c>
      <c r="B225" s="8" t="s">
        <v>268</v>
      </c>
      <c r="C225" s="12">
        <v>4</v>
      </c>
      <c r="D225" s="13">
        <v>14</v>
      </c>
      <c r="E225" s="13">
        <v>3</v>
      </c>
      <c r="F225" s="13">
        <v>11</v>
      </c>
      <c r="G225" s="13">
        <v>0</v>
      </c>
      <c r="H225" s="13">
        <v>1</v>
      </c>
      <c r="I225" s="13">
        <v>4</v>
      </c>
      <c r="J225" s="13">
        <v>15</v>
      </c>
      <c r="K225" s="27"/>
    </row>
    <row r="226" spans="1:11" ht="15.75" customHeight="1" x14ac:dyDescent="0.3">
      <c r="A226" s="10" t="s">
        <v>12</v>
      </c>
      <c r="B226" s="11"/>
      <c r="C226" s="9">
        <f>SUM(C225)</f>
        <v>4</v>
      </c>
      <c r="D226" s="9">
        <f t="shared" ref="D226:J226" si="10">SUM(D225)</f>
        <v>14</v>
      </c>
      <c r="E226" s="9">
        <f t="shared" si="10"/>
        <v>3</v>
      </c>
      <c r="F226" s="9">
        <f t="shared" si="10"/>
        <v>11</v>
      </c>
      <c r="G226" s="9">
        <f t="shared" si="10"/>
        <v>0</v>
      </c>
      <c r="H226" s="9">
        <f t="shared" si="10"/>
        <v>1</v>
      </c>
      <c r="I226" s="9">
        <f t="shared" si="10"/>
        <v>4</v>
      </c>
      <c r="J226" s="9">
        <f t="shared" si="10"/>
        <v>15</v>
      </c>
      <c r="K226" s="29"/>
    </row>
    <row r="227" spans="1:11" ht="15.75" customHeight="1" x14ac:dyDescent="0.3"/>
    <row r="228" spans="1:11" ht="15.75" customHeight="1" x14ac:dyDescent="0.3"/>
    <row r="229" spans="1:11" ht="15.75" customHeight="1" x14ac:dyDescent="0.3">
      <c r="A229" s="24" t="s">
        <v>394</v>
      </c>
      <c r="B229" s="25"/>
      <c r="C229" s="25"/>
      <c r="D229" s="25"/>
      <c r="E229" s="25"/>
      <c r="F229" s="25"/>
      <c r="G229" s="25"/>
      <c r="H229" s="25"/>
      <c r="I229" s="25"/>
      <c r="J229" s="26"/>
      <c r="K229" s="27"/>
    </row>
    <row r="230" spans="1:11" ht="15.75" customHeight="1" x14ac:dyDescent="0.3">
      <c r="A230" s="2"/>
      <c r="B230" s="3"/>
      <c r="C230" s="28" t="s">
        <v>1</v>
      </c>
      <c r="D230" s="26"/>
      <c r="E230" s="28" t="s">
        <v>2</v>
      </c>
      <c r="F230" s="26"/>
      <c r="G230" s="28" t="s">
        <v>3</v>
      </c>
      <c r="H230" s="26"/>
      <c r="I230" s="28" t="s">
        <v>4</v>
      </c>
      <c r="J230" s="26"/>
      <c r="K230" s="27"/>
    </row>
    <row r="231" spans="1:11" ht="15.75" customHeight="1" x14ac:dyDescent="0.3">
      <c r="A231" s="4" t="s">
        <v>5</v>
      </c>
      <c r="B231" s="5" t="s">
        <v>6</v>
      </c>
      <c r="C231" s="6" t="s">
        <v>7</v>
      </c>
      <c r="D231" s="6" t="s">
        <v>8</v>
      </c>
      <c r="E231" s="6" t="s">
        <v>7</v>
      </c>
      <c r="F231" s="6" t="s">
        <v>8</v>
      </c>
      <c r="G231" s="6" t="s">
        <v>7</v>
      </c>
      <c r="H231" s="6" t="s">
        <v>8</v>
      </c>
      <c r="I231" s="6" t="s">
        <v>7</v>
      </c>
      <c r="J231" s="6" t="s">
        <v>8</v>
      </c>
      <c r="K231" s="29"/>
    </row>
    <row r="232" spans="1:11" ht="15.75" customHeight="1" x14ac:dyDescent="0.3">
      <c r="A232" s="7" t="s">
        <v>17</v>
      </c>
      <c r="B232" s="8" t="s">
        <v>365</v>
      </c>
      <c r="C232" s="12">
        <v>4</v>
      </c>
      <c r="D232" s="13">
        <v>11</v>
      </c>
      <c r="E232" s="13">
        <v>4</v>
      </c>
      <c r="F232" s="13">
        <v>7</v>
      </c>
      <c r="G232" s="13">
        <v>2</v>
      </c>
      <c r="H232" s="13">
        <v>2</v>
      </c>
      <c r="I232" s="13">
        <v>6</v>
      </c>
      <c r="J232" s="13">
        <v>13</v>
      </c>
      <c r="K232" s="27"/>
    </row>
    <row r="233" spans="1:11" ht="15.75" customHeight="1" x14ac:dyDescent="0.3">
      <c r="A233" s="7" t="s">
        <v>18</v>
      </c>
      <c r="B233" s="8" t="s">
        <v>365</v>
      </c>
      <c r="C233" s="22">
        <v>2</v>
      </c>
      <c r="D233" s="14">
        <v>12</v>
      </c>
      <c r="E233" s="14">
        <v>1</v>
      </c>
      <c r="F233" s="14">
        <v>9</v>
      </c>
      <c r="G233" s="14">
        <v>0</v>
      </c>
      <c r="H233" s="14">
        <v>2</v>
      </c>
      <c r="I233" s="14">
        <v>2</v>
      </c>
      <c r="J233" s="14">
        <v>14</v>
      </c>
      <c r="K233" s="27"/>
    </row>
    <row r="234" spans="1:11" ht="15.75" customHeight="1" x14ac:dyDescent="0.3">
      <c r="A234" s="10" t="s">
        <v>12</v>
      </c>
      <c r="B234" s="11"/>
      <c r="C234" s="9">
        <v>6</v>
      </c>
      <c r="D234" s="9">
        <v>23</v>
      </c>
      <c r="E234" s="9">
        <v>5</v>
      </c>
      <c r="F234" s="9">
        <v>16</v>
      </c>
      <c r="G234" s="9">
        <v>2</v>
      </c>
      <c r="H234" s="9">
        <v>4</v>
      </c>
      <c r="I234" s="9">
        <v>8</v>
      </c>
      <c r="J234" s="9">
        <v>27</v>
      </c>
      <c r="K234" s="29"/>
    </row>
    <row r="235" spans="1:11" ht="15.75" customHeight="1" x14ac:dyDescent="0.3"/>
    <row r="236" spans="1:11" ht="15.75" customHeight="1" x14ac:dyDescent="0.3"/>
    <row r="237" spans="1:11" ht="15.75" customHeight="1" x14ac:dyDescent="0.3">
      <c r="A237" s="24" t="s">
        <v>1278</v>
      </c>
      <c r="B237" s="25"/>
      <c r="C237" s="25"/>
      <c r="D237" s="25"/>
      <c r="E237" s="25"/>
      <c r="F237" s="25"/>
      <c r="G237" s="25"/>
      <c r="H237" s="25"/>
      <c r="I237" s="25"/>
      <c r="J237" s="26"/>
      <c r="K237" s="27"/>
    </row>
    <row r="238" spans="1:11" ht="15.75" customHeight="1" x14ac:dyDescent="0.3">
      <c r="A238" s="2"/>
      <c r="B238" s="3"/>
      <c r="C238" s="28" t="s">
        <v>1</v>
      </c>
      <c r="D238" s="26"/>
      <c r="E238" s="28" t="s">
        <v>2</v>
      </c>
      <c r="F238" s="26"/>
      <c r="G238" s="28" t="s">
        <v>3</v>
      </c>
      <c r="H238" s="26"/>
      <c r="I238" s="28" t="s">
        <v>4</v>
      </c>
      <c r="J238" s="26"/>
      <c r="K238" s="27"/>
    </row>
    <row r="239" spans="1:11" ht="15.75" customHeight="1" x14ac:dyDescent="0.3">
      <c r="A239" s="4" t="s">
        <v>5</v>
      </c>
      <c r="B239" s="5" t="s">
        <v>6</v>
      </c>
      <c r="C239" s="6" t="s">
        <v>7</v>
      </c>
      <c r="D239" s="6" t="s">
        <v>8</v>
      </c>
      <c r="E239" s="6" t="s">
        <v>7</v>
      </c>
      <c r="F239" s="6" t="s">
        <v>8</v>
      </c>
      <c r="G239" s="6" t="s">
        <v>7</v>
      </c>
      <c r="H239" s="6" t="s">
        <v>8</v>
      </c>
      <c r="I239" s="6" t="s">
        <v>7</v>
      </c>
      <c r="J239" s="6" t="s">
        <v>8</v>
      </c>
      <c r="K239" s="29"/>
    </row>
    <row r="240" spans="1:11" ht="15.75" customHeight="1" x14ac:dyDescent="0.3">
      <c r="A240" s="7" t="s">
        <v>25</v>
      </c>
      <c r="B240" s="8" t="s">
        <v>206</v>
      </c>
      <c r="C240" s="12">
        <v>7</v>
      </c>
      <c r="D240" s="13">
        <v>13</v>
      </c>
      <c r="E240" s="13">
        <v>6</v>
      </c>
      <c r="F240" s="13">
        <v>3</v>
      </c>
      <c r="G240" s="13">
        <v>2</v>
      </c>
      <c r="H240" s="13">
        <v>1</v>
      </c>
      <c r="I240" s="13">
        <v>9</v>
      </c>
      <c r="J240" s="13">
        <v>14</v>
      </c>
      <c r="K240" s="27"/>
    </row>
    <row r="241" spans="1:11" ht="15.75" customHeight="1" x14ac:dyDescent="0.3">
      <c r="A241" s="7" t="s">
        <v>27</v>
      </c>
      <c r="B241" s="8" t="s">
        <v>206</v>
      </c>
      <c r="C241" s="22">
        <v>16</v>
      </c>
      <c r="D241" s="14">
        <v>6</v>
      </c>
      <c r="E241" s="14">
        <v>8</v>
      </c>
      <c r="F241" s="14">
        <v>1</v>
      </c>
      <c r="G241" s="14">
        <v>2</v>
      </c>
      <c r="H241" s="14">
        <v>1</v>
      </c>
      <c r="I241" s="14">
        <v>18</v>
      </c>
      <c r="J241" s="14">
        <v>7</v>
      </c>
      <c r="K241" s="27"/>
    </row>
    <row r="242" spans="1:11" ht="15.75" customHeight="1" x14ac:dyDescent="0.3">
      <c r="A242" s="10" t="s">
        <v>12</v>
      </c>
      <c r="B242" s="11"/>
      <c r="C242" s="9">
        <f>SUM(C240:C241)</f>
        <v>23</v>
      </c>
      <c r="D242" s="9">
        <f t="shared" ref="D242:J242" si="11">SUM(D240:D241)</f>
        <v>19</v>
      </c>
      <c r="E242" s="9">
        <f t="shared" si="11"/>
        <v>14</v>
      </c>
      <c r="F242" s="9">
        <f t="shared" si="11"/>
        <v>4</v>
      </c>
      <c r="G242" s="9">
        <f t="shared" si="11"/>
        <v>4</v>
      </c>
      <c r="H242" s="9">
        <f t="shared" si="11"/>
        <v>2</v>
      </c>
      <c r="I242" s="9">
        <f t="shared" si="11"/>
        <v>27</v>
      </c>
      <c r="J242" s="9">
        <f t="shared" si="11"/>
        <v>21</v>
      </c>
      <c r="K242" s="29"/>
    </row>
    <row r="243" spans="1:11" ht="15.75" customHeight="1" x14ac:dyDescent="0.3"/>
    <row r="244" spans="1:11" ht="15.75" customHeight="1" x14ac:dyDescent="0.3"/>
    <row r="245" spans="1:11" ht="15.75" customHeight="1" x14ac:dyDescent="0.3">
      <c r="A245" s="24" t="s">
        <v>844</v>
      </c>
      <c r="B245" s="25"/>
      <c r="C245" s="25"/>
      <c r="D245" s="25"/>
      <c r="E245" s="25"/>
      <c r="F245" s="25"/>
      <c r="G245" s="25"/>
      <c r="H245" s="25"/>
      <c r="I245" s="25"/>
      <c r="J245" s="26"/>
      <c r="K245" s="27"/>
    </row>
    <row r="246" spans="1:11" ht="15.75" customHeight="1" x14ac:dyDescent="0.3">
      <c r="A246" s="2"/>
      <c r="B246" s="3"/>
      <c r="C246" s="28" t="s">
        <v>1</v>
      </c>
      <c r="D246" s="26"/>
      <c r="E246" s="28" t="s">
        <v>2</v>
      </c>
      <c r="F246" s="26"/>
      <c r="G246" s="28" t="s">
        <v>3</v>
      </c>
      <c r="H246" s="26"/>
      <c r="I246" s="28" t="s">
        <v>4</v>
      </c>
      <c r="J246" s="26"/>
      <c r="K246" s="27"/>
    </row>
    <row r="247" spans="1:11" ht="15.75" customHeight="1" x14ac:dyDescent="0.3">
      <c r="A247" s="4" t="s">
        <v>5</v>
      </c>
      <c r="B247" s="5" t="s">
        <v>6</v>
      </c>
      <c r="C247" s="6" t="s">
        <v>7</v>
      </c>
      <c r="D247" s="6" t="s">
        <v>8</v>
      </c>
      <c r="E247" s="6" t="s">
        <v>7</v>
      </c>
      <c r="F247" s="6" t="s">
        <v>8</v>
      </c>
      <c r="G247" s="6" t="s">
        <v>7</v>
      </c>
      <c r="H247" s="6" t="s">
        <v>8</v>
      </c>
      <c r="I247" s="6" t="s">
        <v>7</v>
      </c>
      <c r="J247" s="6" t="s">
        <v>8</v>
      </c>
      <c r="K247" s="29"/>
    </row>
    <row r="248" spans="1:11" ht="15.75" customHeight="1" x14ac:dyDescent="0.3">
      <c r="A248" s="7" t="s">
        <v>283</v>
      </c>
      <c r="B248" s="8" t="s">
        <v>304</v>
      </c>
      <c r="C248" s="12">
        <v>9</v>
      </c>
      <c r="D248" s="13">
        <v>3</v>
      </c>
      <c r="E248" s="13">
        <v>0</v>
      </c>
      <c r="F248" s="13">
        <v>0</v>
      </c>
      <c r="G248" s="13">
        <v>6</v>
      </c>
      <c r="H248" s="13">
        <v>2</v>
      </c>
      <c r="I248" s="13">
        <v>15</v>
      </c>
      <c r="J248" s="13">
        <v>5</v>
      </c>
      <c r="K248" s="1" t="s">
        <v>395</v>
      </c>
    </row>
    <row r="249" spans="1:11" ht="15.75" customHeight="1" x14ac:dyDescent="0.3">
      <c r="A249" s="7" t="s">
        <v>157</v>
      </c>
      <c r="B249" s="8" t="s">
        <v>304</v>
      </c>
      <c r="C249" s="22">
        <v>3</v>
      </c>
      <c r="D249" s="14">
        <v>8</v>
      </c>
      <c r="E249" s="14">
        <v>0</v>
      </c>
      <c r="F249" s="14">
        <v>0</v>
      </c>
      <c r="G249" s="14">
        <v>0</v>
      </c>
      <c r="H249" s="14">
        <v>2</v>
      </c>
      <c r="I249" s="14">
        <v>3</v>
      </c>
      <c r="J249" s="14">
        <v>10</v>
      </c>
      <c r="K249" s="27"/>
    </row>
    <row r="250" spans="1:11" ht="15.75" customHeight="1" x14ac:dyDescent="0.3">
      <c r="A250" s="7" t="s">
        <v>159</v>
      </c>
      <c r="B250" s="8" t="s">
        <v>80</v>
      </c>
      <c r="C250" s="22"/>
      <c r="D250" s="14"/>
      <c r="E250" s="14"/>
      <c r="F250" s="14"/>
      <c r="G250" s="14"/>
      <c r="H250" s="14"/>
      <c r="I250" s="14"/>
      <c r="J250" s="14"/>
      <c r="K250" s="27"/>
    </row>
    <row r="251" spans="1:11" ht="15.75" customHeight="1" x14ac:dyDescent="0.3">
      <c r="A251" s="7" t="s">
        <v>160</v>
      </c>
      <c r="B251" s="8" t="s">
        <v>80</v>
      </c>
      <c r="C251" s="22"/>
      <c r="D251" s="14"/>
      <c r="E251" s="14"/>
      <c r="F251" s="14"/>
      <c r="G251" s="14"/>
      <c r="H251" s="14"/>
      <c r="I251" s="14"/>
      <c r="J251" s="14"/>
      <c r="K251" s="27"/>
    </row>
    <row r="252" spans="1:11" ht="15.75" customHeight="1" x14ac:dyDescent="0.3">
      <c r="A252" s="7" t="s">
        <v>147</v>
      </c>
      <c r="B252" s="8" t="s">
        <v>80</v>
      </c>
      <c r="C252" s="22"/>
      <c r="D252" s="14"/>
      <c r="E252" s="14"/>
      <c r="F252" s="14"/>
      <c r="G252" s="14"/>
      <c r="H252" s="14"/>
      <c r="I252" s="14"/>
      <c r="J252" s="14"/>
      <c r="K252" s="27"/>
    </row>
    <row r="253" spans="1:11" ht="15.75" customHeight="1" x14ac:dyDescent="0.3">
      <c r="A253" s="7" t="s">
        <v>150</v>
      </c>
      <c r="B253" s="8" t="s">
        <v>80</v>
      </c>
      <c r="C253" s="22"/>
      <c r="D253" s="14"/>
      <c r="E253" s="14"/>
      <c r="F253" s="14"/>
      <c r="G253" s="14"/>
      <c r="H253" s="14"/>
      <c r="I253" s="14"/>
      <c r="J253" s="14"/>
      <c r="K253" s="27"/>
    </row>
    <row r="254" spans="1:11" ht="15.75" customHeight="1" x14ac:dyDescent="0.3">
      <c r="A254" s="7" t="s">
        <v>151</v>
      </c>
      <c r="B254" s="8" t="s">
        <v>80</v>
      </c>
      <c r="C254" s="22"/>
      <c r="D254" s="14"/>
      <c r="E254" s="14"/>
      <c r="F254" s="14"/>
      <c r="G254" s="14"/>
      <c r="H254" s="14"/>
      <c r="I254" s="14"/>
      <c r="J254" s="14"/>
      <c r="K254" s="27"/>
    </row>
    <row r="255" spans="1:11" ht="15.75" customHeight="1" x14ac:dyDescent="0.3">
      <c r="A255" s="7" t="s">
        <v>152</v>
      </c>
      <c r="B255" s="8" t="s">
        <v>80</v>
      </c>
      <c r="C255" s="22"/>
      <c r="D255" s="14"/>
      <c r="E255" s="14"/>
      <c r="F255" s="14"/>
      <c r="G255" s="14"/>
      <c r="H255" s="14"/>
      <c r="I255" s="14"/>
      <c r="J255" s="14"/>
      <c r="K255" s="27"/>
    </row>
    <row r="256" spans="1:11" ht="15.75" customHeight="1" x14ac:dyDescent="0.3">
      <c r="A256" s="7" t="s">
        <v>153</v>
      </c>
      <c r="B256" s="8" t="s">
        <v>80</v>
      </c>
      <c r="C256" s="22"/>
      <c r="D256" s="14"/>
      <c r="E256" s="14"/>
      <c r="F256" s="14"/>
      <c r="G256" s="14"/>
      <c r="H256" s="14"/>
      <c r="I256" s="14"/>
      <c r="J256" s="14"/>
      <c r="K256" s="27"/>
    </row>
    <row r="257" spans="1:11" ht="15.75" customHeight="1" x14ac:dyDescent="0.3">
      <c r="A257" s="7" t="s">
        <v>155</v>
      </c>
      <c r="B257" s="8" t="s">
        <v>273</v>
      </c>
      <c r="C257" s="22">
        <v>13</v>
      </c>
      <c r="D257" s="14">
        <v>3</v>
      </c>
      <c r="E257" s="14">
        <v>5</v>
      </c>
      <c r="F257" s="14">
        <v>3</v>
      </c>
      <c r="G257" s="14">
        <v>2</v>
      </c>
      <c r="H257" s="14">
        <v>2</v>
      </c>
      <c r="I257" s="14">
        <v>15</v>
      </c>
      <c r="J257" s="14">
        <v>5</v>
      </c>
      <c r="K257" s="27" t="s">
        <v>1753</v>
      </c>
    </row>
    <row r="258" spans="1:11" ht="15.75" customHeight="1" x14ac:dyDescent="0.3">
      <c r="A258" s="7" t="s">
        <v>15</v>
      </c>
      <c r="B258" s="8" t="s">
        <v>273</v>
      </c>
      <c r="C258" s="22">
        <v>10</v>
      </c>
      <c r="D258" s="14">
        <v>6</v>
      </c>
      <c r="E258" s="14">
        <v>8</v>
      </c>
      <c r="F258" s="14">
        <v>6</v>
      </c>
      <c r="G258" s="14">
        <v>0</v>
      </c>
      <c r="H258" s="14">
        <v>1</v>
      </c>
      <c r="I258" s="14">
        <v>10</v>
      </c>
      <c r="J258" s="14">
        <v>7</v>
      </c>
      <c r="K258" s="27"/>
    </row>
    <row r="259" spans="1:11" ht="15.75" customHeight="1" x14ac:dyDescent="0.3">
      <c r="A259" s="10" t="s">
        <v>12</v>
      </c>
      <c r="B259" s="11"/>
      <c r="C259" s="9">
        <f>SUM(C248:C258)</f>
        <v>35</v>
      </c>
      <c r="D259" s="9">
        <f t="shared" ref="D259:J259" si="12">SUM(D248:D258)</f>
        <v>20</v>
      </c>
      <c r="E259" s="9">
        <f t="shared" si="12"/>
        <v>13</v>
      </c>
      <c r="F259" s="9">
        <f t="shared" si="12"/>
        <v>9</v>
      </c>
      <c r="G259" s="9">
        <f t="shared" si="12"/>
        <v>8</v>
      </c>
      <c r="H259" s="9">
        <f t="shared" si="12"/>
        <v>7</v>
      </c>
      <c r="I259" s="9">
        <f t="shared" si="12"/>
        <v>43</v>
      </c>
      <c r="J259" s="9">
        <f t="shared" si="12"/>
        <v>27</v>
      </c>
      <c r="K259" s="29"/>
    </row>
    <row r="260" spans="1:11" ht="15.75" customHeight="1" x14ac:dyDescent="0.3"/>
    <row r="261" spans="1:11" ht="15.75" customHeight="1" x14ac:dyDescent="0.3"/>
    <row r="262" spans="1:11" ht="15.75" customHeight="1" x14ac:dyDescent="0.3">
      <c r="A262" s="24" t="s">
        <v>1456</v>
      </c>
      <c r="B262" s="25"/>
      <c r="C262" s="25"/>
      <c r="D262" s="25"/>
      <c r="E262" s="25"/>
      <c r="F262" s="25"/>
      <c r="G262" s="25"/>
      <c r="H262" s="25"/>
      <c r="I262" s="25"/>
      <c r="J262" s="26"/>
      <c r="K262" s="27"/>
    </row>
    <row r="263" spans="1:11" ht="15.75" customHeight="1" x14ac:dyDescent="0.3">
      <c r="A263" s="2"/>
      <c r="B263" s="3"/>
      <c r="C263" s="28" t="s">
        <v>1</v>
      </c>
      <c r="D263" s="26"/>
      <c r="E263" s="28" t="s">
        <v>2</v>
      </c>
      <c r="F263" s="26"/>
      <c r="G263" s="28" t="s">
        <v>3</v>
      </c>
      <c r="H263" s="26"/>
      <c r="I263" s="28" t="s">
        <v>4</v>
      </c>
      <c r="J263" s="26"/>
      <c r="K263" s="27"/>
    </row>
    <row r="264" spans="1:11" ht="15.75" customHeight="1" x14ac:dyDescent="0.3">
      <c r="A264" s="4" t="s">
        <v>5</v>
      </c>
      <c r="B264" s="5" t="s">
        <v>6</v>
      </c>
      <c r="C264" s="6" t="s">
        <v>7</v>
      </c>
      <c r="D264" s="6" t="s">
        <v>8</v>
      </c>
      <c r="E264" s="6" t="s">
        <v>7</v>
      </c>
      <c r="F264" s="6" t="s">
        <v>8</v>
      </c>
      <c r="G264" s="6" t="s">
        <v>7</v>
      </c>
      <c r="H264" s="6" t="s">
        <v>8</v>
      </c>
      <c r="I264" s="6" t="s">
        <v>7</v>
      </c>
      <c r="J264" s="6" t="s">
        <v>8</v>
      </c>
      <c r="K264" s="29"/>
    </row>
    <row r="265" spans="1:11" ht="15.75" customHeight="1" x14ac:dyDescent="0.3">
      <c r="A265" s="7" t="s">
        <v>102</v>
      </c>
      <c r="B265" s="8" t="s">
        <v>1086</v>
      </c>
      <c r="C265" s="22"/>
      <c r="D265" s="14"/>
      <c r="E265" s="14"/>
      <c r="F265" s="14"/>
      <c r="G265" s="14"/>
      <c r="H265" s="14"/>
      <c r="I265" s="14">
        <v>18</v>
      </c>
      <c r="J265" s="14">
        <v>2</v>
      </c>
    </row>
    <row r="266" spans="1:11" ht="15.75" customHeight="1" x14ac:dyDescent="0.3">
      <c r="A266" s="7" t="s">
        <v>103</v>
      </c>
      <c r="B266" s="8" t="s">
        <v>1086</v>
      </c>
      <c r="C266" s="22"/>
      <c r="D266" s="14"/>
      <c r="E266" s="14"/>
      <c r="F266" s="14"/>
      <c r="G266" s="14"/>
      <c r="H266" s="14"/>
      <c r="I266" s="14">
        <v>19</v>
      </c>
      <c r="J266" s="14">
        <v>5</v>
      </c>
    </row>
    <row r="267" spans="1:11" ht="15.75" customHeight="1" x14ac:dyDescent="0.3">
      <c r="A267" s="7" t="s">
        <v>104</v>
      </c>
      <c r="B267" s="8" t="s">
        <v>1086</v>
      </c>
      <c r="C267" s="22"/>
      <c r="D267" s="14"/>
      <c r="E267" s="14">
        <v>7</v>
      </c>
      <c r="F267" s="14">
        <v>1</v>
      </c>
      <c r="G267" s="14"/>
      <c r="H267" s="14"/>
      <c r="I267" s="14">
        <v>24</v>
      </c>
      <c r="J267" s="14">
        <v>3</v>
      </c>
    </row>
    <row r="268" spans="1:11" ht="15.75" customHeight="1" x14ac:dyDescent="0.3">
      <c r="A268" s="7" t="s">
        <v>105</v>
      </c>
      <c r="B268" s="8" t="s">
        <v>1087</v>
      </c>
      <c r="C268" s="22">
        <v>14</v>
      </c>
      <c r="D268" s="14">
        <v>4</v>
      </c>
      <c r="E268" s="14"/>
      <c r="F268" s="14"/>
      <c r="G268" s="14">
        <v>2</v>
      </c>
      <c r="H268" s="14">
        <v>1</v>
      </c>
      <c r="I268" s="14">
        <v>16</v>
      </c>
      <c r="J268" s="14">
        <v>5</v>
      </c>
      <c r="K268" s="27"/>
    </row>
    <row r="269" spans="1:11" ht="15.75" customHeight="1" x14ac:dyDescent="0.3">
      <c r="A269" s="7" t="s">
        <v>25</v>
      </c>
      <c r="B269" s="8" t="s">
        <v>1087</v>
      </c>
      <c r="C269" s="22"/>
      <c r="D269" s="14"/>
      <c r="E269" s="14"/>
      <c r="F269" s="14"/>
      <c r="G269" s="14"/>
      <c r="H269" s="14"/>
      <c r="I269" s="14"/>
      <c r="J269" s="14"/>
      <c r="K269" s="27"/>
    </row>
    <row r="270" spans="1:11" ht="15.75" customHeight="1" x14ac:dyDescent="0.3">
      <c r="A270" s="7" t="s">
        <v>27</v>
      </c>
      <c r="B270" s="8" t="s">
        <v>1087</v>
      </c>
      <c r="C270" s="22"/>
      <c r="D270" s="14"/>
      <c r="E270" s="14"/>
      <c r="F270" s="14"/>
      <c r="G270" s="14"/>
      <c r="H270" s="14"/>
      <c r="I270" s="14"/>
      <c r="J270" s="14"/>
      <c r="K270" s="27"/>
    </row>
    <row r="271" spans="1:11" ht="15.75" customHeight="1" x14ac:dyDescent="0.3">
      <c r="A271" s="7" t="s">
        <v>28</v>
      </c>
      <c r="B271" s="8" t="s">
        <v>1087</v>
      </c>
      <c r="C271" s="22"/>
      <c r="D271" s="14"/>
      <c r="E271" s="14"/>
      <c r="F271" s="14"/>
      <c r="G271" s="14"/>
      <c r="H271" s="14"/>
      <c r="I271" s="14"/>
      <c r="J271" s="14"/>
      <c r="K271" s="27"/>
    </row>
    <row r="272" spans="1:11" ht="15.75" customHeight="1" x14ac:dyDescent="0.3">
      <c r="A272" s="7" t="s">
        <v>106</v>
      </c>
      <c r="B272" s="8" t="s">
        <v>1087</v>
      </c>
      <c r="C272" s="22"/>
      <c r="D272" s="14"/>
      <c r="E272" s="14"/>
      <c r="F272" s="14"/>
      <c r="G272" s="14"/>
      <c r="H272" s="14"/>
      <c r="I272" s="14"/>
      <c r="J272" s="14"/>
      <c r="K272" s="27"/>
    </row>
    <row r="273" spans="1:11" ht="15.75" customHeight="1" x14ac:dyDescent="0.3">
      <c r="A273" s="7" t="s">
        <v>30</v>
      </c>
      <c r="B273" s="8" t="s">
        <v>1087</v>
      </c>
      <c r="C273" s="22"/>
      <c r="D273" s="14"/>
      <c r="E273" s="14"/>
      <c r="F273" s="14"/>
      <c r="G273" s="14"/>
      <c r="H273" s="14"/>
      <c r="I273" s="14"/>
      <c r="J273" s="14"/>
      <c r="K273" s="27"/>
    </row>
    <row r="274" spans="1:11" ht="15.75" customHeight="1" x14ac:dyDescent="0.3">
      <c r="A274" s="7" t="s">
        <v>107</v>
      </c>
      <c r="B274" s="8" t="s">
        <v>1087</v>
      </c>
      <c r="C274" s="22"/>
      <c r="D274" s="14"/>
      <c r="E274" s="14"/>
      <c r="F274" s="14"/>
      <c r="G274" s="14"/>
      <c r="H274" s="14"/>
      <c r="I274" s="14"/>
      <c r="J274" s="14"/>
      <c r="K274" s="27"/>
    </row>
    <row r="275" spans="1:11" ht="15.75" customHeight="1" x14ac:dyDescent="0.3">
      <c r="A275" s="7" t="s">
        <v>109</v>
      </c>
      <c r="B275" s="8" t="s">
        <v>390</v>
      </c>
      <c r="C275" s="22"/>
      <c r="D275" s="14"/>
      <c r="E275" s="14"/>
      <c r="F275" s="14"/>
      <c r="G275" s="14"/>
      <c r="H275" s="14"/>
      <c r="I275" s="14"/>
      <c r="J275" s="14"/>
      <c r="K275" s="27"/>
    </row>
    <row r="276" spans="1:11" ht="15.75" customHeight="1" x14ac:dyDescent="0.3">
      <c r="A276" s="7" t="s">
        <v>110</v>
      </c>
      <c r="B276" s="8" t="s">
        <v>390</v>
      </c>
      <c r="C276" s="22"/>
      <c r="D276" s="14"/>
      <c r="E276" s="14"/>
      <c r="F276" s="14"/>
      <c r="G276" s="14"/>
      <c r="H276" s="14"/>
      <c r="I276" s="14"/>
      <c r="J276" s="14"/>
      <c r="K276" s="27"/>
    </row>
    <row r="277" spans="1:11" ht="15.75" customHeight="1" x14ac:dyDescent="0.3">
      <c r="A277" s="7" t="s">
        <v>112</v>
      </c>
      <c r="B277" s="8" t="s">
        <v>390</v>
      </c>
      <c r="C277" s="22"/>
      <c r="D277" s="14"/>
      <c r="E277" s="14"/>
      <c r="F277" s="14"/>
      <c r="G277" s="14"/>
      <c r="H277" s="14"/>
      <c r="I277" s="14"/>
      <c r="J277" s="14"/>
      <c r="K277" s="27"/>
    </row>
    <row r="278" spans="1:11" ht="15.75" customHeight="1" x14ac:dyDescent="0.3">
      <c r="A278" s="7" t="s">
        <v>113</v>
      </c>
      <c r="B278" s="8" t="s">
        <v>390</v>
      </c>
      <c r="C278" s="22"/>
      <c r="D278" s="14"/>
      <c r="E278" s="14"/>
      <c r="F278" s="14"/>
      <c r="G278" s="14"/>
      <c r="H278" s="14"/>
      <c r="I278" s="14"/>
      <c r="J278" s="14"/>
      <c r="K278" s="27"/>
    </row>
    <row r="279" spans="1:11" ht="15.75" customHeight="1" x14ac:dyDescent="0.3">
      <c r="A279" s="7" t="s">
        <v>171</v>
      </c>
      <c r="B279" s="8" t="s">
        <v>390</v>
      </c>
      <c r="C279" s="22"/>
      <c r="D279" s="14"/>
      <c r="E279" s="14"/>
      <c r="F279" s="14"/>
      <c r="G279" s="14"/>
      <c r="H279" s="14"/>
      <c r="I279" s="14"/>
      <c r="J279" s="14"/>
      <c r="K279" s="27"/>
    </row>
    <row r="280" spans="1:11" ht="15.75" customHeight="1" x14ac:dyDescent="0.3">
      <c r="A280" s="7" t="s">
        <v>32</v>
      </c>
      <c r="B280" s="8" t="s">
        <v>390</v>
      </c>
      <c r="C280" s="22"/>
      <c r="D280" s="14"/>
      <c r="E280" s="14"/>
      <c r="F280" s="14"/>
      <c r="G280" s="14"/>
      <c r="H280" s="14"/>
      <c r="I280" s="14"/>
      <c r="J280" s="14"/>
      <c r="K280" s="27"/>
    </row>
    <row r="281" spans="1:11" ht="15.75" customHeight="1" x14ac:dyDescent="0.3">
      <c r="A281" s="7" t="s">
        <v>33</v>
      </c>
      <c r="B281" s="8" t="s">
        <v>390</v>
      </c>
      <c r="C281" s="22"/>
      <c r="D281" s="14"/>
      <c r="E281" s="14"/>
      <c r="F281" s="14"/>
      <c r="G281" s="14"/>
      <c r="H281" s="14"/>
      <c r="I281" s="14"/>
      <c r="J281" s="14"/>
      <c r="K281" s="27"/>
    </row>
    <row r="282" spans="1:11" ht="15.75" customHeight="1" x14ac:dyDescent="0.3">
      <c r="A282" s="7" t="s">
        <v>34</v>
      </c>
      <c r="B282" s="8" t="s">
        <v>214</v>
      </c>
      <c r="C282" s="22">
        <v>11</v>
      </c>
      <c r="D282" s="14">
        <v>9</v>
      </c>
      <c r="E282" s="14">
        <v>3</v>
      </c>
      <c r="F282" s="14">
        <v>6</v>
      </c>
      <c r="G282" s="14">
        <v>3</v>
      </c>
      <c r="H282" s="14">
        <v>1</v>
      </c>
      <c r="I282" s="14">
        <v>14</v>
      </c>
      <c r="J282" s="14">
        <v>10</v>
      </c>
      <c r="K282" s="27"/>
    </row>
    <row r="283" spans="1:11" ht="15.75" customHeight="1" x14ac:dyDescent="0.3">
      <c r="A283" s="7" t="s">
        <v>35</v>
      </c>
      <c r="B283" s="8" t="s">
        <v>214</v>
      </c>
      <c r="C283" s="22">
        <v>11</v>
      </c>
      <c r="D283" s="14">
        <v>9</v>
      </c>
      <c r="E283" s="14">
        <v>4</v>
      </c>
      <c r="F283" s="14">
        <v>5</v>
      </c>
      <c r="G283" s="14">
        <v>3</v>
      </c>
      <c r="H283" s="14">
        <v>1</v>
      </c>
      <c r="I283" s="14">
        <v>14</v>
      </c>
      <c r="J283" s="14">
        <v>10</v>
      </c>
      <c r="K283" s="27"/>
    </row>
    <row r="284" spans="1:11" ht="15.75" customHeight="1" x14ac:dyDescent="0.3">
      <c r="A284" s="7" t="s">
        <v>36</v>
      </c>
      <c r="B284" s="8" t="s">
        <v>214</v>
      </c>
      <c r="C284" s="22">
        <v>13</v>
      </c>
      <c r="D284" s="14">
        <v>7</v>
      </c>
      <c r="E284" s="14">
        <v>5</v>
      </c>
      <c r="F284" s="14">
        <v>4</v>
      </c>
      <c r="G284" s="14">
        <v>2</v>
      </c>
      <c r="H284" s="14">
        <v>1</v>
      </c>
      <c r="I284" s="14">
        <v>15</v>
      </c>
      <c r="J284" s="14">
        <v>8</v>
      </c>
      <c r="K284" s="27"/>
    </row>
    <row r="285" spans="1:11" ht="15.75" customHeight="1" x14ac:dyDescent="0.3">
      <c r="A285" s="7" t="s">
        <v>37</v>
      </c>
      <c r="B285" s="8" t="s">
        <v>214</v>
      </c>
      <c r="C285" s="22">
        <v>7</v>
      </c>
      <c r="D285" s="14">
        <v>13</v>
      </c>
      <c r="E285" s="14">
        <v>1</v>
      </c>
      <c r="F285" s="14">
        <v>8</v>
      </c>
      <c r="G285" s="14">
        <v>0</v>
      </c>
      <c r="H285" s="14">
        <v>1</v>
      </c>
      <c r="I285" s="14">
        <v>7</v>
      </c>
      <c r="J285" s="14">
        <v>14</v>
      </c>
      <c r="K285" s="27"/>
    </row>
    <row r="286" spans="1:11" ht="15.75" customHeight="1" x14ac:dyDescent="0.3">
      <c r="A286" s="7" t="s">
        <v>38</v>
      </c>
      <c r="B286" s="8" t="s">
        <v>214</v>
      </c>
      <c r="C286" s="22">
        <v>5</v>
      </c>
      <c r="D286" s="14">
        <v>15</v>
      </c>
      <c r="E286" s="14">
        <v>2</v>
      </c>
      <c r="F286" s="14">
        <v>7</v>
      </c>
      <c r="G286" s="14">
        <v>0</v>
      </c>
      <c r="H286" s="14">
        <v>1</v>
      </c>
      <c r="I286" s="14">
        <v>5</v>
      </c>
      <c r="J286" s="14">
        <v>16</v>
      </c>
      <c r="K286" s="27"/>
    </row>
    <row r="287" spans="1:11" ht="15.75" customHeight="1" x14ac:dyDescent="0.3">
      <c r="A287" s="7" t="s">
        <v>81</v>
      </c>
      <c r="B287" s="8" t="s">
        <v>931</v>
      </c>
      <c r="C287" s="22">
        <v>10</v>
      </c>
      <c r="D287" s="14">
        <v>10</v>
      </c>
      <c r="E287" s="14">
        <v>0</v>
      </c>
      <c r="F287" s="14">
        <v>0</v>
      </c>
      <c r="G287" s="14">
        <v>0</v>
      </c>
      <c r="H287" s="14">
        <v>1</v>
      </c>
      <c r="I287" s="14">
        <v>10</v>
      </c>
      <c r="J287" s="14">
        <v>11</v>
      </c>
      <c r="K287" s="27"/>
    </row>
    <row r="288" spans="1:11" ht="15.75" customHeight="1" x14ac:dyDescent="0.3">
      <c r="A288" s="7" t="s">
        <v>82</v>
      </c>
      <c r="B288" s="8" t="s">
        <v>931</v>
      </c>
      <c r="C288" s="22">
        <v>8</v>
      </c>
      <c r="D288" s="14">
        <v>12</v>
      </c>
      <c r="E288" s="14">
        <v>1</v>
      </c>
      <c r="F288" s="14">
        <v>5</v>
      </c>
      <c r="G288" s="14">
        <v>1</v>
      </c>
      <c r="H288" s="14">
        <v>1</v>
      </c>
      <c r="I288" s="14">
        <v>9</v>
      </c>
      <c r="J288" s="14">
        <v>13</v>
      </c>
      <c r="K288" s="27"/>
    </row>
    <row r="289" spans="1:11" ht="15.75" customHeight="1" x14ac:dyDescent="0.3">
      <c r="A289" s="7" t="s">
        <v>83</v>
      </c>
      <c r="B289" s="8" t="s">
        <v>931</v>
      </c>
      <c r="C289" s="22">
        <v>7</v>
      </c>
      <c r="D289" s="14">
        <v>13</v>
      </c>
      <c r="E289" s="14">
        <v>2</v>
      </c>
      <c r="F289" s="14">
        <v>4</v>
      </c>
      <c r="G289" s="14">
        <v>0</v>
      </c>
      <c r="H289" s="14">
        <v>1</v>
      </c>
      <c r="I289" s="14">
        <v>7</v>
      </c>
      <c r="J289" s="14">
        <v>14</v>
      </c>
      <c r="K289" s="27"/>
    </row>
    <row r="290" spans="1:11" ht="15.75" customHeight="1" x14ac:dyDescent="0.3">
      <c r="A290" s="7" t="s">
        <v>84</v>
      </c>
      <c r="B290" s="8" t="s">
        <v>931</v>
      </c>
      <c r="C290" s="22">
        <v>12</v>
      </c>
      <c r="D290" s="14">
        <v>8</v>
      </c>
      <c r="E290" s="14">
        <v>2</v>
      </c>
      <c r="F290" s="14">
        <v>4</v>
      </c>
      <c r="G290" s="14">
        <v>2</v>
      </c>
      <c r="H290" s="14">
        <v>1</v>
      </c>
      <c r="I290" s="14">
        <v>14</v>
      </c>
      <c r="J290" s="14">
        <v>9</v>
      </c>
      <c r="K290" s="27"/>
    </row>
    <row r="291" spans="1:11" ht="15.75" customHeight="1" x14ac:dyDescent="0.3">
      <c r="A291" s="7" t="s">
        <v>85</v>
      </c>
      <c r="B291" s="8" t="s">
        <v>931</v>
      </c>
      <c r="C291" s="22">
        <v>12</v>
      </c>
      <c r="D291" s="14">
        <v>8</v>
      </c>
      <c r="E291" s="14">
        <v>1</v>
      </c>
      <c r="F291" s="14">
        <v>5</v>
      </c>
      <c r="G291" s="14">
        <v>0</v>
      </c>
      <c r="H291" s="14">
        <v>1</v>
      </c>
      <c r="I291" s="14">
        <v>12</v>
      </c>
      <c r="J291" s="14">
        <v>9</v>
      </c>
      <c r="K291" s="27"/>
    </row>
    <row r="292" spans="1:11" ht="15.75" customHeight="1" x14ac:dyDescent="0.3">
      <c r="A292" s="10" t="s">
        <v>12</v>
      </c>
      <c r="B292" s="11"/>
      <c r="C292" s="9">
        <f t="shared" ref="C292:J292" si="13">SUM(C265:C291)</f>
        <v>110</v>
      </c>
      <c r="D292" s="9">
        <f t="shared" si="13"/>
        <v>108</v>
      </c>
      <c r="E292" s="9">
        <f t="shared" si="13"/>
        <v>28</v>
      </c>
      <c r="F292" s="9">
        <f t="shared" si="13"/>
        <v>49</v>
      </c>
      <c r="G292" s="9">
        <f t="shared" si="13"/>
        <v>13</v>
      </c>
      <c r="H292" s="9">
        <f t="shared" si="13"/>
        <v>11</v>
      </c>
      <c r="I292" s="9">
        <f t="shared" si="13"/>
        <v>184</v>
      </c>
      <c r="J292" s="9">
        <f t="shared" si="13"/>
        <v>129</v>
      </c>
      <c r="K292" s="29"/>
    </row>
    <row r="293" spans="1:11" ht="15.75" customHeight="1" x14ac:dyDescent="0.3">
      <c r="A293" s="1" t="s">
        <v>1457</v>
      </c>
    </row>
    <row r="294" spans="1:11" ht="15.75" customHeight="1" x14ac:dyDescent="0.3"/>
    <row r="295" spans="1:11" ht="15.75" customHeight="1" x14ac:dyDescent="0.3">
      <c r="A295" s="24" t="s">
        <v>1166</v>
      </c>
      <c r="B295" s="25"/>
      <c r="C295" s="25"/>
      <c r="D295" s="25"/>
      <c r="E295" s="25"/>
      <c r="F295" s="25"/>
      <c r="G295" s="25"/>
      <c r="H295" s="25"/>
      <c r="I295" s="25"/>
      <c r="J295" s="26"/>
      <c r="K295" s="27"/>
    </row>
    <row r="296" spans="1:11" ht="15.75" customHeight="1" x14ac:dyDescent="0.3">
      <c r="A296" s="2"/>
      <c r="B296" s="3"/>
      <c r="C296" s="28" t="s">
        <v>1</v>
      </c>
      <c r="D296" s="26"/>
      <c r="E296" s="28" t="s">
        <v>2</v>
      </c>
      <c r="F296" s="26"/>
      <c r="G296" s="28" t="s">
        <v>3</v>
      </c>
      <c r="H296" s="26"/>
      <c r="I296" s="28" t="s">
        <v>4</v>
      </c>
      <c r="J296" s="26"/>
      <c r="K296" s="27"/>
    </row>
    <row r="297" spans="1:11" ht="15.75" customHeight="1" x14ac:dyDescent="0.3">
      <c r="A297" s="4" t="s">
        <v>5</v>
      </c>
      <c r="B297" s="5" t="s">
        <v>6</v>
      </c>
      <c r="C297" s="6" t="s">
        <v>7</v>
      </c>
      <c r="D297" s="6" t="s">
        <v>8</v>
      </c>
      <c r="E297" s="6" t="s">
        <v>7</v>
      </c>
      <c r="F297" s="6" t="s">
        <v>8</v>
      </c>
      <c r="G297" s="6" t="s">
        <v>7</v>
      </c>
      <c r="H297" s="6" t="s">
        <v>8</v>
      </c>
      <c r="I297" s="6" t="s">
        <v>7</v>
      </c>
      <c r="J297" s="6" t="s">
        <v>8</v>
      </c>
      <c r="K297" s="29"/>
    </row>
    <row r="298" spans="1:11" ht="15.75" customHeight="1" x14ac:dyDescent="0.3">
      <c r="A298" s="7" t="s">
        <v>24</v>
      </c>
      <c r="B298" s="8" t="s">
        <v>197</v>
      </c>
      <c r="C298" s="12">
        <v>10</v>
      </c>
      <c r="D298" s="13">
        <v>9</v>
      </c>
      <c r="E298" s="13">
        <v>8</v>
      </c>
      <c r="F298" s="13">
        <v>5</v>
      </c>
      <c r="G298" s="13">
        <v>0</v>
      </c>
      <c r="H298" s="13">
        <v>2</v>
      </c>
      <c r="I298" s="13">
        <v>10</v>
      </c>
      <c r="J298" s="13">
        <v>11</v>
      </c>
      <c r="K298" s="45" t="s">
        <v>1167</v>
      </c>
    </row>
    <row r="299" spans="1:11" ht="15.75" customHeight="1" x14ac:dyDescent="0.3">
      <c r="A299" s="10" t="s">
        <v>12</v>
      </c>
      <c r="B299" s="11"/>
      <c r="C299" s="9">
        <f>SUM(C298)</f>
        <v>10</v>
      </c>
      <c r="D299" s="9">
        <f t="shared" ref="D299:J299" si="14">SUM(D298)</f>
        <v>9</v>
      </c>
      <c r="E299" s="9">
        <f t="shared" si="14"/>
        <v>8</v>
      </c>
      <c r="F299" s="9">
        <f t="shared" si="14"/>
        <v>5</v>
      </c>
      <c r="G299" s="9">
        <f t="shared" si="14"/>
        <v>0</v>
      </c>
      <c r="H299" s="9">
        <f t="shared" si="14"/>
        <v>2</v>
      </c>
      <c r="I299" s="9">
        <f t="shared" si="14"/>
        <v>10</v>
      </c>
      <c r="J299" s="9">
        <f t="shared" si="14"/>
        <v>11</v>
      </c>
      <c r="K299" s="29"/>
    </row>
    <row r="300" spans="1:11" ht="15.75" customHeight="1" x14ac:dyDescent="0.3"/>
    <row r="301" spans="1:11" ht="15.75" customHeight="1" x14ac:dyDescent="0.3"/>
    <row r="302" spans="1:11" ht="15.75" customHeight="1" x14ac:dyDescent="0.3">
      <c r="A302" s="24" t="s">
        <v>1550</v>
      </c>
      <c r="B302" s="25"/>
      <c r="C302" s="25"/>
      <c r="D302" s="25"/>
      <c r="E302" s="25"/>
      <c r="F302" s="25"/>
      <c r="G302" s="25"/>
      <c r="H302" s="25"/>
      <c r="I302" s="25"/>
      <c r="J302" s="26"/>
      <c r="K302" s="27"/>
    </row>
    <row r="303" spans="1:11" ht="15.75" customHeight="1" x14ac:dyDescent="0.3">
      <c r="A303" s="2"/>
      <c r="B303" s="3"/>
      <c r="C303" s="28" t="s">
        <v>1</v>
      </c>
      <c r="D303" s="26"/>
      <c r="E303" s="28" t="s">
        <v>2</v>
      </c>
      <c r="F303" s="26"/>
      <c r="G303" s="28" t="s">
        <v>3</v>
      </c>
      <c r="H303" s="26"/>
      <c r="I303" s="28" t="s">
        <v>4</v>
      </c>
      <c r="J303" s="26"/>
      <c r="K303" s="27"/>
    </row>
    <row r="304" spans="1:11" ht="15.75" customHeight="1" x14ac:dyDescent="0.3">
      <c r="A304" s="4" t="s">
        <v>5</v>
      </c>
      <c r="B304" s="5" t="s">
        <v>6</v>
      </c>
      <c r="C304" s="6" t="s">
        <v>7</v>
      </c>
      <c r="D304" s="6" t="s">
        <v>8</v>
      </c>
      <c r="E304" s="6" t="s">
        <v>7</v>
      </c>
      <c r="F304" s="6" t="s">
        <v>8</v>
      </c>
      <c r="G304" s="6" t="s">
        <v>7</v>
      </c>
      <c r="H304" s="6" t="s">
        <v>8</v>
      </c>
      <c r="I304" s="6" t="s">
        <v>7</v>
      </c>
      <c r="J304" s="6" t="s">
        <v>8</v>
      </c>
      <c r="K304" s="29"/>
    </row>
    <row r="305" spans="1:11" ht="15.75" customHeight="1" x14ac:dyDescent="0.3">
      <c r="A305" s="7" t="s">
        <v>465</v>
      </c>
      <c r="B305" s="8" t="s">
        <v>304</v>
      </c>
      <c r="C305" s="12">
        <v>9</v>
      </c>
      <c r="D305" s="13">
        <v>3</v>
      </c>
      <c r="E305" s="13">
        <v>0</v>
      </c>
      <c r="F305" s="13">
        <v>0</v>
      </c>
      <c r="G305" s="13">
        <v>5</v>
      </c>
      <c r="H305" s="13">
        <v>1</v>
      </c>
      <c r="I305" s="13">
        <v>14</v>
      </c>
      <c r="J305" s="13">
        <v>4</v>
      </c>
      <c r="K305" s="45"/>
    </row>
    <row r="306" spans="1:11" ht="15.75" customHeight="1" x14ac:dyDescent="0.3">
      <c r="A306" s="10" t="s">
        <v>12</v>
      </c>
      <c r="B306" s="11"/>
      <c r="C306" s="9">
        <f>SUM(C305)</f>
        <v>9</v>
      </c>
      <c r="D306" s="9">
        <f t="shared" ref="D306:J306" si="15">SUM(D305)</f>
        <v>3</v>
      </c>
      <c r="E306" s="9">
        <f t="shared" si="15"/>
        <v>0</v>
      </c>
      <c r="F306" s="9">
        <f t="shared" si="15"/>
        <v>0</v>
      </c>
      <c r="G306" s="9">
        <f t="shared" si="15"/>
        <v>5</v>
      </c>
      <c r="H306" s="9">
        <f t="shared" si="15"/>
        <v>1</v>
      </c>
      <c r="I306" s="9">
        <f t="shared" si="15"/>
        <v>14</v>
      </c>
      <c r="J306" s="9">
        <f t="shared" si="15"/>
        <v>4</v>
      </c>
      <c r="K306" s="29"/>
    </row>
    <row r="307" spans="1:11" ht="15.75" customHeight="1" x14ac:dyDescent="0.3"/>
    <row r="308" spans="1:11" ht="15.75" customHeight="1" x14ac:dyDescent="0.3"/>
    <row r="309" spans="1:11" ht="15.75" customHeight="1" x14ac:dyDescent="0.3">
      <c r="A309" s="24" t="s">
        <v>1651</v>
      </c>
      <c r="B309" s="25"/>
      <c r="C309" s="25"/>
      <c r="D309" s="25"/>
      <c r="E309" s="25"/>
      <c r="F309" s="25"/>
      <c r="G309" s="25"/>
      <c r="H309" s="25"/>
      <c r="I309" s="25"/>
      <c r="J309" s="26"/>
      <c r="K309" s="27"/>
    </row>
    <row r="310" spans="1:11" ht="15.75" customHeight="1" x14ac:dyDescent="0.3">
      <c r="A310" s="2"/>
      <c r="B310" s="3"/>
      <c r="C310" s="28" t="s">
        <v>1</v>
      </c>
      <c r="D310" s="26"/>
      <c r="E310" s="28" t="s">
        <v>2</v>
      </c>
      <c r="F310" s="26"/>
      <c r="G310" s="28" t="s">
        <v>3</v>
      </c>
      <c r="H310" s="26"/>
      <c r="I310" s="28" t="s">
        <v>4</v>
      </c>
      <c r="J310" s="26"/>
      <c r="K310" s="27"/>
    </row>
    <row r="311" spans="1:11" ht="15.75" customHeight="1" x14ac:dyDescent="0.3">
      <c r="A311" s="4" t="s">
        <v>5</v>
      </c>
      <c r="B311" s="5" t="s">
        <v>6</v>
      </c>
      <c r="C311" s="6" t="s">
        <v>7</v>
      </c>
      <c r="D311" s="6" t="s">
        <v>8</v>
      </c>
      <c r="E311" s="6" t="s">
        <v>7</v>
      </c>
      <c r="F311" s="6" t="s">
        <v>8</v>
      </c>
      <c r="G311" s="6" t="s">
        <v>7</v>
      </c>
      <c r="H311" s="6" t="s">
        <v>8</v>
      </c>
      <c r="I311" s="6" t="s">
        <v>7</v>
      </c>
      <c r="J311" s="6" t="s">
        <v>8</v>
      </c>
      <c r="K311" s="29"/>
    </row>
    <row r="312" spans="1:11" ht="15.75" customHeight="1" x14ac:dyDescent="0.3">
      <c r="A312" s="7" t="s">
        <v>19</v>
      </c>
      <c r="B312" s="8" t="s">
        <v>250</v>
      </c>
      <c r="C312" s="12">
        <v>12</v>
      </c>
      <c r="D312" s="13">
        <v>6</v>
      </c>
      <c r="E312" s="13">
        <v>7</v>
      </c>
      <c r="F312" s="13">
        <v>4</v>
      </c>
      <c r="G312" s="13">
        <v>0</v>
      </c>
      <c r="H312" s="13">
        <v>2</v>
      </c>
      <c r="I312" s="13">
        <v>12</v>
      </c>
      <c r="J312" s="13">
        <v>8</v>
      </c>
      <c r="K312" s="27"/>
    </row>
    <row r="313" spans="1:11" ht="15.75" customHeight="1" x14ac:dyDescent="0.3">
      <c r="A313" s="10" t="s">
        <v>12</v>
      </c>
      <c r="B313" s="11"/>
      <c r="C313" s="9">
        <v>11</v>
      </c>
      <c r="D313" s="9">
        <v>6</v>
      </c>
      <c r="E313" s="9">
        <v>7</v>
      </c>
      <c r="F313" s="9">
        <v>4</v>
      </c>
      <c r="G313" s="9">
        <v>0</v>
      </c>
      <c r="H313" s="9">
        <v>2</v>
      </c>
      <c r="I313" s="9">
        <v>11</v>
      </c>
      <c r="J313" s="9">
        <v>8</v>
      </c>
      <c r="K313" s="29"/>
    </row>
    <row r="314" spans="1:11" ht="15.75" customHeight="1" x14ac:dyDescent="0.3"/>
    <row r="315" spans="1:11" ht="15.75" customHeight="1" x14ac:dyDescent="0.3"/>
    <row r="316" spans="1:11" ht="15.75" customHeight="1" x14ac:dyDescent="0.3">
      <c r="A316" s="24" t="s">
        <v>632</v>
      </c>
      <c r="B316" s="25"/>
      <c r="C316" s="25"/>
      <c r="D316" s="25"/>
      <c r="E316" s="25"/>
      <c r="F316" s="25"/>
      <c r="G316" s="25"/>
      <c r="H316" s="25"/>
      <c r="I316" s="25"/>
      <c r="J316" s="26"/>
      <c r="K316" s="27"/>
    </row>
    <row r="317" spans="1:11" ht="15.75" customHeight="1" x14ac:dyDescent="0.3">
      <c r="A317" s="2"/>
      <c r="B317" s="3"/>
      <c r="C317" s="28" t="s">
        <v>1</v>
      </c>
      <c r="D317" s="26"/>
      <c r="E317" s="28" t="s">
        <v>2</v>
      </c>
      <c r="F317" s="26"/>
      <c r="G317" s="28" t="s">
        <v>3</v>
      </c>
      <c r="H317" s="26"/>
      <c r="I317" s="28" t="s">
        <v>4</v>
      </c>
      <c r="J317" s="26"/>
      <c r="K317" s="27"/>
    </row>
    <row r="318" spans="1:11" ht="15.75" customHeight="1" x14ac:dyDescent="0.3">
      <c r="A318" s="4" t="s">
        <v>5</v>
      </c>
      <c r="B318" s="5" t="s">
        <v>6</v>
      </c>
      <c r="C318" s="6" t="s">
        <v>7</v>
      </c>
      <c r="D318" s="6" t="s">
        <v>8</v>
      </c>
      <c r="E318" s="6" t="s">
        <v>7</v>
      </c>
      <c r="F318" s="6" t="s">
        <v>8</v>
      </c>
      <c r="G318" s="6" t="s">
        <v>7</v>
      </c>
      <c r="H318" s="6" t="s">
        <v>8</v>
      </c>
      <c r="I318" s="6" t="s">
        <v>7</v>
      </c>
      <c r="J318" s="6" t="s">
        <v>8</v>
      </c>
      <c r="K318" s="29"/>
    </row>
    <row r="319" spans="1:11" ht="15.75" customHeight="1" x14ac:dyDescent="0.3">
      <c r="A319" s="7" t="s">
        <v>630</v>
      </c>
      <c r="B319" s="8" t="s">
        <v>72</v>
      </c>
      <c r="C319" s="12">
        <v>13</v>
      </c>
      <c r="D319" s="13">
        <v>7</v>
      </c>
      <c r="E319" s="13">
        <v>10</v>
      </c>
      <c r="F319" s="13">
        <v>3</v>
      </c>
      <c r="G319" s="13">
        <v>2</v>
      </c>
      <c r="H319" s="13">
        <v>1</v>
      </c>
      <c r="I319" s="13">
        <v>15</v>
      </c>
      <c r="J319" s="13">
        <v>8</v>
      </c>
      <c r="K319" s="27"/>
    </row>
    <row r="320" spans="1:11" ht="15.75" customHeight="1" x14ac:dyDescent="0.3">
      <c r="A320" s="7" t="s">
        <v>686</v>
      </c>
      <c r="B320" s="8" t="s">
        <v>72</v>
      </c>
      <c r="C320" s="12">
        <v>10</v>
      </c>
      <c r="D320" s="13">
        <v>10</v>
      </c>
      <c r="E320" s="13">
        <v>5</v>
      </c>
      <c r="F320" s="13">
        <v>8</v>
      </c>
      <c r="G320" s="13">
        <v>1</v>
      </c>
      <c r="H320" s="13">
        <v>1</v>
      </c>
      <c r="I320" s="13">
        <v>11</v>
      </c>
      <c r="J320" s="13">
        <v>11</v>
      </c>
      <c r="K320" s="27"/>
    </row>
    <row r="321" spans="1:11" ht="15.75" customHeight="1" x14ac:dyDescent="0.3">
      <c r="A321" s="7" t="s">
        <v>729</v>
      </c>
      <c r="B321" s="8" t="s">
        <v>72</v>
      </c>
      <c r="C321" s="12">
        <v>13</v>
      </c>
      <c r="D321" s="13">
        <v>6</v>
      </c>
      <c r="E321" s="13">
        <v>8</v>
      </c>
      <c r="F321" s="13">
        <v>4</v>
      </c>
      <c r="G321" s="13">
        <v>0</v>
      </c>
      <c r="H321" s="13">
        <v>1</v>
      </c>
      <c r="I321" s="13">
        <v>13</v>
      </c>
      <c r="J321" s="13">
        <v>7</v>
      </c>
      <c r="K321" s="27"/>
    </row>
    <row r="322" spans="1:11" ht="15.75" customHeight="1" x14ac:dyDescent="0.3">
      <c r="A322" s="7" t="s">
        <v>984</v>
      </c>
      <c r="B322" s="8" t="s">
        <v>72</v>
      </c>
      <c r="C322" s="12">
        <v>8</v>
      </c>
      <c r="D322" s="13">
        <v>12</v>
      </c>
      <c r="E322" s="13">
        <v>4</v>
      </c>
      <c r="F322" s="13">
        <v>9</v>
      </c>
      <c r="G322" s="13">
        <v>0</v>
      </c>
      <c r="H322" s="13">
        <v>1</v>
      </c>
      <c r="I322" s="13">
        <v>8</v>
      </c>
      <c r="J322" s="13">
        <v>13</v>
      </c>
      <c r="K322" s="27"/>
    </row>
    <row r="323" spans="1:11" ht="15.75" customHeight="1" x14ac:dyDescent="0.3">
      <c r="A323" s="7" t="s">
        <v>1189</v>
      </c>
      <c r="B323" s="8" t="s">
        <v>72</v>
      </c>
      <c r="C323" s="12">
        <v>9</v>
      </c>
      <c r="D323" s="13">
        <v>11</v>
      </c>
      <c r="E323" s="13">
        <v>6</v>
      </c>
      <c r="F323" s="13">
        <v>7</v>
      </c>
      <c r="G323" s="13">
        <v>0</v>
      </c>
      <c r="H323" s="13">
        <v>1</v>
      </c>
      <c r="I323" s="13">
        <v>9</v>
      </c>
      <c r="J323" s="13">
        <v>12</v>
      </c>
      <c r="K323" s="27"/>
    </row>
    <row r="324" spans="1:11" ht="15.75" customHeight="1" x14ac:dyDescent="0.3">
      <c r="A324" s="7" t="s">
        <v>1267</v>
      </c>
      <c r="B324" s="8" t="s">
        <v>72</v>
      </c>
      <c r="C324" s="12">
        <v>5</v>
      </c>
      <c r="D324" s="13">
        <v>17</v>
      </c>
      <c r="E324" s="13">
        <v>2</v>
      </c>
      <c r="F324" s="13">
        <v>11</v>
      </c>
      <c r="G324" s="13">
        <v>0</v>
      </c>
      <c r="H324" s="13">
        <v>1</v>
      </c>
      <c r="I324" s="13">
        <v>5</v>
      </c>
      <c r="J324" s="13">
        <v>18</v>
      </c>
      <c r="K324" s="27"/>
    </row>
    <row r="325" spans="1:11" ht="15.75" customHeight="1" x14ac:dyDescent="0.3">
      <c r="A325" s="10" t="s">
        <v>12</v>
      </c>
      <c r="B325" s="11"/>
      <c r="C325" s="9">
        <f>SUM(C319:C324)</f>
        <v>58</v>
      </c>
      <c r="D325" s="9">
        <f t="shared" ref="D325:J325" si="16">SUM(D319:D324)</f>
        <v>63</v>
      </c>
      <c r="E325" s="9">
        <f t="shared" si="16"/>
        <v>35</v>
      </c>
      <c r="F325" s="9">
        <f t="shared" si="16"/>
        <v>42</v>
      </c>
      <c r="G325" s="9">
        <f t="shared" si="16"/>
        <v>3</v>
      </c>
      <c r="H325" s="9">
        <f t="shared" si="16"/>
        <v>6</v>
      </c>
      <c r="I325" s="9">
        <f t="shared" si="16"/>
        <v>61</v>
      </c>
      <c r="J325" s="9">
        <f t="shared" si="16"/>
        <v>69</v>
      </c>
      <c r="K325" s="29"/>
    </row>
    <row r="326" spans="1:11" ht="15.75" customHeight="1" x14ac:dyDescent="0.3"/>
    <row r="327" spans="1:11" ht="15.75" customHeight="1" x14ac:dyDescent="0.3"/>
    <row r="328" spans="1:11" ht="15.75" customHeight="1" x14ac:dyDescent="0.3">
      <c r="A328" s="24" t="s">
        <v>845</v>
      </c>
      <c r="B328" s="25"/>
      <c r="C328" s="25"/>
      <c r="D328" s="25"/>
      <c r="E328" s="25"/>
      <c r="F328" s="25"/>
      <c r="G328" s="25"/>
      <c r="H328" s="25"/>
      <c r="I328" s="25"/>
      <c r="J328" s="26"/>
      <c r="K328" s="27"/>
    </row>
    <row r="329" spans="1:11" ht="15.75" customHeight="1" x14ac:dyDescent="0.3">
      <c r="A329" s="2"/>
      <c r="B329" s="3"/>
      <c r="C329" s="28" t="s">
        <v>1</v>
      </c>
      <c r="D329" s="26"/>
      <c r="E329" s="28" t="s">
        <v>2</v>
      </c>
      <c r="F329" s="26"/>
      <c r="G329" s="28" t="s">
        <v>3</v>
      </c>
      <c r="H329" s="26"/>
      <c r="I329" s="28" t="s">
        <v>4</v>
      </c>
      <c r="J329" s="26"/>
      <c r="K329" s="27"/>
    </row>
    <row r="330" spans="1:11" ht="15.75" customHeight="1" x14ac:dyDescent="0.3">
      <c r="A330" s="4" t="s">
        <v>5</v>
      </c>
      <c r="B330" s="5" t="s">
        <v>6</v>
      </c>
      <c r="C330" s="6" t="s">
        <v>7</v>
      </c>
      <c r="D330" s="6" t="s">
        <v>8</v>
      </c>
      <c r="E330" s="6" t="s">
        <v>7</v>
      </c>
      <c r="F330" s="6" t="s">
        <v>8</v>
      </c>
      <c r="G330" s="6" t="s">
        <v>7</v>
      </c>
      <c r="H330" s="6" t="s">
        <v>8</v>
      </c>
      <c r="I330" s="6" t="s">
        <v>7</v>
      </c>
      <c r="J330" s="6" t="s">
        <v>8</v>
      </c>
      <c r="K330" s="29"/>
    </row>
    <row r="331" spans="1:11" ht="15.75" customHeight="1" x14ac:dyDescent="0.3">
      <c r="A331" s="7" t="s">
        <v>73</v>
      </c>
      <c r="B331" s="8" t="s">
        <v>111</v>
      </c>
      <c r="C331" s="12">
        <v>9</v>
      </c>
      <c r="D331" s="13">
        <v>11</v>
      </c>
      <c r="E331" s="13">
        <v>6</v>
      </c>
      <c r="F331" s="13">
        <v>8</v>
      </c>
      <c r="G331" s="13">
        <v>0</v>
      </c>
      <c r="H331" s="13">
        <v>1</v>
      </c>
      <c r="I331" s="13">
        <v>9</v>
      </c>
      <c r="J331" s="13">
        <v>12</v>
      </c>
      <c r="K331" s="27"/>
    </row>
    <row r="332" spans="1:11" ht="15.75" customHeight="1" x14ac:dyDescent="0.3">
      <c r="A332" s="7" t="s">
        <v>75</v>
      </c>
      <c r="B332" s="8" t="s">
        <v>111</v>
      </c>
      <c r="C332" s="22">
        <v>7</v>
      </c>
      <c r="D332" s="14">
        <v>13</v>
      </c>
      <c r="E332" s="14">
        <v>3</v>
      </c>
      <c r="F332" s="14">
        <v>11</v>
      </c>
      <c r="G332" s="14">
        <v>0</v>
      </c>
      <c r="H332" s="14">
        <v>1</v>
      </c>
      <c r="I332" s="14">
        <v>7</v>
      </c>
      <c r="J332" s="14">
        <v>14</v>
      </c>
      <c r="K332" s="27"/>
    </row>
    <row r="333" spans="1:11" ht="15.75" customHeight="1" x14ac:dyDescent="0.3">
      <c r="A333" s="10" t="s">
        <v>12</v>
      </c>
      <c r="B333" s="11"/>
      <c r="C333" s="9">
        <v>16</v>
      </c>
      <c r="D333" s="9">
        <v>24</v>
      </c>
      <c r="E333" s="9">
        <v>9</v>
      </c>
      <c r="F333" s="9">
        <v>19</v>
      </c>
      <c r="G333" s="9">
        <v>0</v>
      </c>
      <c r="H333" s="9">
        <v>2</v>
      </c>
      <c r="I333" s="9">
        <v>16</v>
      </c>
      <c r="J333" s="9">
        <v>26</v>
      </c>
      <c r="K333" s="29"/>
    </row>
    <row r="334" spans="1:11" ht="15.75" customHeight="1" x14ac:dyDescent="0.3"/>
    <row r="335" spans="1:11" ht="15.75" customHeight="1" x14ac:dyDescent="0.3"/>
    <row r="336" spans="1:11" ht="15.75" customHeight="1" x14ac:dyDescent="0.3">
      <c r="A336" s="24" t="s">
        <v>846</v>
      </c>
      <c r="B336" s="25"/>
      <c r="C336" s="25"/>
      <c r="D336" s="25"/>
      <c r="E336" s="25"/>
      <c r="F336" s="25"/>
      <c r="G336" s="25"/>
      <c r="H336" s="25"/>
      <c r="I336" s="25"/>
      <c r="J336" s="26"/>
      <c r="K336" s="27"/>
    </row>
    <row r="337" spans="1:11" ht="15.75" customHeight="1" x14ac:dyDescent="0.3">
      <c r="A337" s="2"/>
      <c r="B337" s="3"/>
      <c r="C337" s="28" t="s">
        <v>1</v>
      </c>
      <c r="D337" s="26"/>
      <c r="E337" s="28" t="s">
        <v>2</v>
      </c>
      <c r="F337" s="26"/>
      <c r="G337" s="28" t="s">
        <v>3</v>
      </c>
      <c r="H337" s="26"/>
      <c r="I337" s="28" t="s">
        <v>4</v>
      </c>
      <c r="J337" s="26"/>
      <c r="K337" s="27"/>
    </row>
    <row r="338" spans="1:11" ht="15.75" customHeight="1" x14ac:dyDescent="0.3">
      <c r="A338" s="4" t="s">
        <v>5</v>
      </c>
      <c r="B338" s="5" t="s">
        <v>6</v>
      </c>
      <c r="C338" s="6" t="s">
        <v>7</v>
      </c>
      <c r="D338" s="6" t="s">
        <v>8</v>
      </c>
      <c r="E338" s="6" t="s">
        <v>7</v>
      </c>
      <c r="F338" s="6" t="s">
        <v>8</v>
      </c>
      <c r="G338" s="6" t="s">
        <v>7</v>
      </c>
      <c r="H338" s="6" t="s">
        <v>8</v>
      </c>
      <c r="I338" s="6" t="s">
        <v>7</v>
      </c>
      <c r="J338" s="6" t="s">
        <v>8</v>
      </c>
      <c r="K338" s="29"/>
    </row>
    <row r="339" spans="1:11" ht="15.75" customHeight="1" x14ac:dyDescent="0.3">
      <c r="A339" s="7" t="s">
        <v>76</v>
      </c>
      <c r="B339" s="8" t="s">
        <v>52</v>
      </c>
      <c r="C339" s="12">
        <v>5</v>
      </c>
      <c r="D339" s="13">
        <v>15</v>
      </c>
      <c r="E339" s="13">
        <v>4</v>
      </c>
      <c r="F339" s="13">
        <v>6</v>
      </c>
      <c r="G339" s="13">
        <v>0</v>
      </c>
      <c r="H339" s="13">
        <v>1</v>
      </c>
      <c r="I339" s="13">
        <v>5</v>
      </c>
      <c r="J339" s="13">
        <v>16</v>
      </c>
      <c r="K339" s="27"/>
    </row>
    <row r="340" spans="1:11" ht="15.75" customHeight="1" x14ac:dyDescent="0.3">
      <c r="A340" s="7" t="s">
        <v>77</v>
      </c>
      <c r="B340" s="8" t="s">
        <v>52</v>
      </c>
      <c r="C340" s="22">
        <v>7</v>
      </c>
      <c r="D340" s="14">
        <v>13</v>
      </c>
      <c r="E340" s="14">
        <v>3</v>
      </c>
      <c r="F340" s="14">
        <v>7</v>
      </c>
      <c r="G340" s="14">
        <v>1</v>
      </c>
      <c r="H340" s="14">
        <v>1</v>
      </c>
      <c r="I340" s="14">
        <v>8</v>
      </c>
      <c r="J340" s="14">
        <v>14</v>
      </c>
      <c r="K340" s="27"/>
    </row>
    <row r="341" spans="1:11" ht="15.75" customHeight="1" x14ac:dyDescent="0.3">
      <c r="A341" s="7" t="s">
        <v>78</v>
      </c>
      <c r="B341" s="8" t="s">
        <v>52</v>
      </c>
      <c r="C341" s="22">
        <v>10</v>
      </c>
      <c r="D341" s="14">
        <v>10</v>
      </c>
      <c r="E341" s="14">
        <v>6</v>
      </c>
      <c r="F341" s="14">
        <v>4</v>
      </c>
      <c r="G341" s="14">
        <v>1</v>
      </c>
      <c r="H341" s="14">
        <v>1</v>
      </c>
      <c r="I341" s="14">
        <v>11</v>
      </c>
      <c r="J341" s="14">
        <v>11</v>
      </c>
      <c r="K341" s="27"/>
    </row>
    <row r="342" spans="1:11" ht="15.75" customHeight="1" x14ac:dyDescent="0.3">
      <c r="A342" s="7" t="s">
        <v>79</v>
      </c>
      <c r="B342" s="8" t="s">
        <v>52</v>
      </c>
      <c r="C342" s="22">
        <v>6</v>
      </c>
      <c r="D342" s="14">
        <v>14</v>
      </c>
      <c r="E342" s="14">
        <v>3</v>
      </c>
      <c r="F342" s="14">
        <v>7</v>
      </c>
      <c r="G342" s="14">
        <v>1</v>
      </c>
      <c r="H342" s="14">
        <v>1</v>
      </c>
      <c r="I342" s="14">
        <v>7</v>
      </c>
      <c r="J342" s="14">
        <v>15</v>
      </c>
      <c r="K342" s="27"/>
    </row>
    <row r="343" spans="1:11" ht="15.75" customHeight="1" x14ac:dyDescent="0.3">
      <c r="A343" s="7" t="s">
        <v>9</v>
      </c>
      <c r="B343" s="8" t="s">
        <v>52</v>
      </c>
      <c r="C343" s="22">
        <v>10</v>
      </c>
      <c r="D343" s="14">
        <v>10</v>
      </c>
      <c r="E343" s="14">
        <v>5</v>
      </c>
      <c r="F343" s="14">
        <v>5</v>
      </c>
      <c r="G343" s="14">
        <v>2</v>
      </c>
      <c r="H343" s="14">
        <v>1</v>
      </c>
      <c r="I343" s="14">
        <v>12</v>
      </c>
      <c r="J343" s="14">
        <v>11</v>
      </c>
      <c r="K343" s="27"/>
    </row>
    <row r="344" spans="1:11" ht="15.75" customHeight="1" x14ac:dyDescent="0.3">
      <c r="A344" s="7" t="s">
        <v>11</v>
      </c>
      <c r="B344" s="8" t="s">
        <v>52</v>
      </c>
      <c r="C344" s="22">
        <v>12</v>
      </c>
      <c r="D344" s="14">
        <v>7</v>
      </c>
      <c r="E344" s="14">
        <v>9</v>
      </c>
      <c r="F344" s="14">
        <v>1</v>
      </c>
      <c r="G344" s="14">
        <v>0</v>
      </c>
      <c r="H344" s="14">
        <v>1</v>
      </c>
      <c r="I344" s="14">
        <v>12</v>
      </c>
      <c r="J344" s="14">
        <v>8</v>
      </c>
      <c r="K344" s="27"/>
    </row>
    <row r="345" spans="1:11" ht="15.75" customHeight="1" x14ac:dyDescent="0.3">
      <c r="A345" s="7" t="s">
        <v>630</v>
      </c>
      <c r="B345" s="8" t="s">
        <v>52</v>
      </c>
      <c r="C345" s="22">
        <v>11</v>
      </c>
      <c r="D345" s="14">
        <v>8</v>
      </c>
      <c r="E345" s="14">
        <v>8</v>
      </c>
      <c r="F345" s="14">
        <v>2</v>
      </c>
      <c r="G345" s="14">
        <v>2</v>
      </c>
      <c r="H345" s="14">
        <v>1</v>
      </c>
      <c r="I345" s="14">
        <v>13</v>
      </c>
      <c r="J345" s="14">
        <v>9</v>
      </c>
      <c r="K345" s="27"/>
    </row>
    <row r="346" spans="1:11" ht="15.75" customHeight="1" x14ac:dyDescent="0.3">
      <c r="A346" s="7" t="s">
        <v>686</v>
      </c>
      <c r="B346" s="8" t="s">
        <v>52</v>
      </c>
      <c r="C346" s="22">
        <v>14</v>
      </c>
      <c r="D346" s="14">
        <v>6</v>
      </c>
      <c r="E346" s="14">
        <v>10</v>
      </c>
      <c r="F346" s="14">
        <v>0</v>
      </c>
      <c r="G346" s="14">
        <v>2</v>
      </c>
      <c r="H346" s="14">
        <v>1</v>
      </c>
      <c r="I346" s="14">
        <v>16</v>
      </c>
      <c r="J346" s="14">
        <v>7</v>
      </c>
      <c r="K346" s="27"/>
    </row>
    <row r="347" spans="1:11" ht="15.75" customHeight="1" x14ac:dyDescent="0.3">
      <c r="A347" s="7" t="s">
        <v>729</v>
      </c>
      <c r="B347" s="8" t="s">
        <v>52</v>
      </c>
      <c r="C347" s="22">
        <v>15</v>
      </c>
      <c r="D347" s="14">
        <v>5</v>
      </c>
      <c r="E347" s="14">
        <v>9</v>
      </c>
      <c r="F347" s="14">
        <v>2</v>
      </c>
      <c r="G347" s="14">
        <v>2</v>
      </c>
      <c r="H347" s="14">
        <v>1</v>
      </c>
      <c r="I347" s="14">
        <v>17</v>
      </c>
      <c r="J347" s="14">
        <v>6</v>
      </c>
      <c r="K347" s="27"/>
    </row>
    <row r="348" spans="1:11" ht="15.75" customHeight="1" x14ac:dyDescent="0.3">
      <c r="A348" s="7" t="s">
        <v>984</v>
      </c>
      <c r="B348" s="8" t="s">
        <v>52</v>
      </c>
      <c r="C348" s="22">
        <v>14</v>
      </c>
      <c r="D348" s="14">
        <v>6</v>
      </c>
      <c r="E348" s="14">
        <v>9</v>
      </c>
      <c r="F348" s="14">
        <v>2</v>
      </c>
      <c r="G348" s="14">
        <v>1</v>
      </c>
      <c r="H348" s="14">
        <v>1</v>
      </c>
      <c r="I348" s="14">
        <v>15</v>
      </c>
      <c r="J348" s="14">
        <v>7</v>
      </c>
      <c r="K348" s="27"/>
    </row>
    <row r="349" spans="1:11" ht="15.75" customHeight="1" x14ac:dyDescent="0.3">
      <c r="A349" s="7" t="s">
        <v>1189</v>
      </c>
      <c r="B349" s="8" t="s">
        <v>52</v>
      </c>
      <c r="C349" s="22">
        <v>13</v>
      </c>
      <c r="D349" s="14">
        <v>7</v>
      </c>
      <c r="E349" s="14">
        <v>8</v>
      </c>
      <c r="F349" s="14">
        <v>3</v>
      </c>
      <c r="G349" s="14">
        <v>0</v>
      </c>
      <c r="H349" s="14">
        <v>1</v>
      </c>
      <c r="I349" s="14">
        <v>13</v>
      </c>
      <c r="J349" s="14">
        <v>8</v>
      </c>
      <c r="K349" s="27"/>
    </row>
    <row r="350" spans="1:11" ht="15.75" customHeight="1" x14ac:dyDescent="0.3">
      <c r="A350" s="7" t="s">
        <v>1267</v>
      </c>
      <c r="B350" s="8" t="s">
        <v>52</v>
      </c>
      <c r="C350" s="22">
        <v>16</v>
      </c>
      <c r="D350" s="14">
        <v>6</v>
      </c>
      <c r="E350" s="14">
        <v>8</v>
      </c>
      <c r="F350" s="14">
        <v>3</v>
      </c>
      <c r="G350" s="14">
        <v>2</v>
      </c>
      <c r="H350" s="14">
        <v>1</v>
      </c>
      <c r="I350" s="14">
        <v>18</v>
      </c>
      <c r="J350" s="14">
        <v>7</v>
      </c>
      <c r="K350" s="27"/>
    </row>
    <row r="351" spans="1:11" ht="15.75" customHeight="1" x14ac:dyDescent="0.3">
      <c r="A351" s="7" t="s">
        <v>1374</v>
      </c>
      <c r="B351" s="8" t="s">
        <v>52</v>
      </c>
      <c r="C351" s="22">
        <v>17</v>
      </c>
      <c r="D351" s="14">
        <v>4</v>
      </c>
      <c r="E351" s="14">
        <v>9</v>
      </c>
      <c r="F351" s="14">
        <v>1</v>
      </c>
      <c r="G351" s="14">
        <v>1</v>
      </c>
      <c r="H351" s="14">
        <v>1</v>
      </c>
      <c r="I351" s="14">
        <v>18</v>
      </c>
      <c r="J351" s="14">
        <v>5</v>
      </c>
      <c r="K351" s="27"/>
    </row>
    <row r="352" spans="1:11" ht="15.75" customHeight="1" x14ac:dyDescent="0.3">
      <c r="A352" s="7" t="s">
        <v>1475</v>
      </c>
      <c r="B352" s="8" t="s">
        <v>52</v>
      </c>
      <c r="C352" s="22">
        <v>18</v>
      </c>
      <c r="D352" s="14">
        <v>4</v>
      </c>
      <c r="E352" s="14">
        <v>14</v>
      </c>
      <c r="F352" s="14">
        <v>4</v>
      </c>
      <c r="G352" s="14">
        <v>0</v>
      </c>
      <c r="H352" s="14">
        <v>1</v>
      </c>
      <c r="I352" s="14">
        <v>18</v>
      </c>
      <c r="J352" s="14">
        <v>5</v>
      </c>
      <c r="K352" s="27"/>
    </row>
    <row r="353" spans="1:11" ht="15.75" customHeight="1" x14ac:dyDescent="0.3">
      <c r="A353" s="10" t="s">
        <v>12</v>
      </c>
      <c r="B353" s="11"/>
      <c r="C353" s="9">
        <f>SUM(C339:C352)</f>
        <v>168</v>
      </c>
      <c r="D353" s="9">
        <f t="shared" ref="D353:J353" si="17">SUM(D339:D352)</f>
        <v>115</v>
      </c>
      <c r="E353" s="9">
        <f t="shared" si="17"/>
        <v>105</v>
      </c>
      <c r="F353" s="9">
        <f t="shared" si="17"/>
        <v>47</v>
      </c>
      <c r="G353" s="9">
        <f t="shared" si="17"/>
        <v>15</v>
      </c>
      <c r="H353" s="9">
        <f t="shared" si="17"/>
        <v>14</v>
      </c>
      <c r="I353" s="9">
        <f t="shared" si="17"/>
        <v>183</v>
      </c>
      <c r="J353" s="9">
        <f t="shared" si="17"/>
        <v>129</v>
      </c>
      <c r="K353" s="29"/>
    </row>
    <row r="354" spans="1:11" ht="15.75" customHeight="1" x14ac:dyDescent="0.3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1" ht="15.75" customHeight="1" x14ac:dyDescent="0.3"/>
    <row r="356" spans="1:11" ht="15.75" customHeight="1" x14ac:dyDescent="0.3">
      <c r="A356" s="24" t="s">
        <v>817</v>
      </c>
      <c r="B356" s="25"/>
      <c r="C356" s="25"/>
      <c r="D356" s="25"/>
      <c r="E356" s="25"/>
      <c r="F356" s="25"/>
      <c r="G356" s="25"/>
      <c r="H356" s="25"/>
      <c r="I356" s="25"/>
      <c r="J356" s="26"/>
      <c r="K356" s="27"/>
    </row>
    <row r="357" spans="1:11" ht="15.75" customHeight="1" x14ac:dyDescent="0.3">
      <c r="A357" s="2"/>
      <c r="B357" s="3"/>
      <c r="C357" s="28" t="s">
        <v>1</v>
      </c>
      <c r="D357" s="26"/>
      <c r="E357" s="28" t="s">
        <v>2</v>
      </c>
      <c r="F357" s="26"/>
      <c r="G357" s="28" t="s">
        <v>3</v>
      </c>
      <c r="H357" s="26"/>
      <c r="I357" s="28" t="s">
        <v>4</v>
      </c>
      <c r="J357" s="26"/>
      <c r="K357" s="27"/>
    </row>
    <row r="358" spans="1:11" ht="15.75" customHeight="1" x14ac:dyDescent="0.3">
      <c r="A358" s="4" t="s">
        <v>5</v>
      </c>
      <c r="B358" s="5" t="s">
        <v>6</v>
      </c>
      <c r="C358" s="6" t="s">
        <v>7</v>
      </c>
      <c r="D358" s="6" t="s">
        <v>8</v>
      </c>
      <c r="E358" s="6" t="s">
        <v>7</v>
      </c>
      <c r="F358" s="6" t="s">
        <v>8</v>
      </c>
      <c r="G358" s="6" t="s">
        <v>7</v>
      </c>
      <c r="H358" s="6" t="s">
        <v>8</v>
      </c>
      <c r="I358" s="6" t="s">
        <v>7</v>
      </c>
      <c r="J358" s="6" t="s">
        <v>8</v>
      </c>
      <c r="K358" s="29"/>
    </row>
    <row r="359" spans="1:11" ht="15.75" customHeight="1" x14ac:dyDescent="0.3">
      <c r="A359" s="7" t="s">
        <v>243</v>
      </c>
      <c r="B359" s="8" t="s">
        <v>138</v>
      </c>
      <c r="C359" s="12">
        <v>16</v>
      </c>
      <c r="D359" s="13">
        <v>1</v>
      </c>
      <c r="E359" s="13">
        <v>10</v>
      </c>
      <c r="F359" s="13">
        <v>0</v>
      </c>
      <c r="G359" s="13">
        <v>4</v>
      </c>
      <c r="H359" s="13">
        <v>1</v>
      </c>
      <c r="I359" s="13">
        <v>20</v>
      </c>
      <c r="J359" s="13">
        <v>2</v>
      </c>
      <c r="K359" s="27"/>
    </row>
    <row r="360" spans="1:11" ht="15.75" customHeight="1" x14ac:dyDescent="0.3">
      <c r="A360" s="7" t="s">
        <v>236</v>
      </c>
      <c r="B360" s="8" t="s">
        <v>138</v>
      </c>
      <c r="C360" s="22">
        <v>15</v>
      </c>
      <c r="D360" s="14">
        <v>3</v>
      </c>
      <c r="E360" s="14">
        <v>10</v>
      </c>
      <c r="F360" s="14">
        <v>1</v>
      </c>
      <c r="G360" s="14">
        <v>2</v>
      </c>
      <c r="H360" s="14">
        <v>2</v>
      </c>
      <c r="I360" s="14">
        <v>17</v>
      </c>
      <c r="J360" s="14">
        <v>5</v>
      </c>
      <c r="K360" s="27"/>
    </row>
    <row r="361" spans="1:11" ht="15.75" customHeight="1" x14ac:dyDescent="0.3">
      <c r="A361" s="7" t="s">
        <v>155</v>
      </c>
      <c r="B361" s="8"/>
      <c r="C361" s="22"/>
      <c r="D361" s="14"/>
      <c r="E361" s="14"/>
      <c r="F361" s="14"/>
      <c r="G361" s="14"/>
      <c r="H361" s="14"/>
      <c r="I361" s="14"/>
      <c r="J361" s="14"/>
      <c r="K361" s="27"/>
    </row>
    <row r="362" spans="1:11" ht="15.75" customHeight="1" x14ac:dyDescent="0.3">
      <c r="A362" s="7" t="s">
        <v>15</v>
      </c>
      <c r="B362" s="8"/>
      <c r="C362" s="22"/>
      <c r="D362" s="14"/>
      <c r="E362" s="14"/>
      <c r="F362" s="14"/>
      <c r="G362" s="14"/>
      <c r="H362" s="14"/>
      <c r="I362" s="14"/>
      <c r="J362" s="14"/>
      <c r="K362" s="27"/>
    </row>
    <row r="363" spans="1:11" ht="15.75" customHeight="1" x14ac:dyDescent="0.3">
      <c r="A363" s="7" t="s">
        <v>17</v>
      </c>
      <c r="B363" s="8" t="s">
        <v>195</v>
      </c>
      <c r="C363" s="22">
        <v>4</v>
      </c>
      <c r="D363" s="14">
        <v>16</v>
      </c>
      <c r="E363" s="14">
        <v>1</v>
      </c>
      <c r="F363" s="14">
        <v>7</v>
      </c>
      <c r="G363" s="14">
        <v>0</v>
      </c>
      <c r="H363" s="14">
        <v>1</v>
      </c>
      <c r="I363" s="14">
        <v>4</v>
      </c>
      <c r="J363" s="14">
        <v>17</v>
      </c>
      <c r="K363" s="27"/>
    </row>
    <row r="364" spans="1:11" ht="15.75" customHeight="1" x14ac:dyDescent="0.3">
      <c r="A364" s="7" t="s">
        <v>18</v>
      </c>
      <c r="B364" s="8" t="s">
        <v>195</v>
      </c>
      <c r="C364" s="22">
        <v>9</v>
      </c>
      <c r="D364" s="14">
        <v>5</v>
      </c>
      <c r="E364" s="14">
        <v>6</v>
      </c>
      <c r="F364" s="14">
        <v>2</v>
      </c>
      <c r="G364" s="14">
        <v>2</v>
      </c>
      <c r="H364" s="14">
        <v>1</v>
      </c>
      <c r="I364" s="14">
        <v>11</v>
      </c>
      <c r="J364" s="14">
        <v>6</v>
      </c>
      <c r="K364" s="27"/>
    </row>
    <row r="365" spans="1:11" ht="15.75" customHeight="1" x14ac:dyDescent="0.3">
      <c r="A365" s="7" t="s">
        <v>19</v>
      </c>
      <c r="B365" s="8" t="s">
        <v>195</v>
      </c>
      <c r="C365" s="22">
        <v>16</v>
      </c>
      <c r="D365" s="14">
        <v>4</v>
      </c>
      <c r="E365" s="14">
        <v>2</v>
      </c>
      <c r="F365" s="14">
        <v>1</v>
      </c>
      <c r="G365" s="14">
        <v>1</v>
      </c>
      <c r="H365" s="14">
        <v>1</v>
      </c>
      <c r="I365" s="14">
        <v>17</v>
      </c>
      <c r="J365" s="14">
        <v>5</v>
      </c>
      <c r="K365" s="27"/>
    </row>
    <row r="366" spans="1:11" ht="15.75" customHeight="1" x14ac:dyDescent="0.3">
      <c r="A366" s="7" t="s">
        <v>20</v>
      </c>
      <c r="B366" s="8" t="s">
        <v>111</v>
      </c>
      <c r="C366" s="22">
        <v>11</v>
      </c>
      <c r="D366" s="14">
        <v>4</v>
      </c>
      <c r="E366" s="14">
        <v>6</v>
      </c>
      <c r="F366" s="14">
        <v>1</v>
      </c>
      <c r="G366" s="14">
        <v>1</v>
      </c>
      <c r="H366" s="14">
        <v>1</v>
      </c>
      <c r="I366" s="14">
        <v>12</v>
      </c>
      <c r="J366" s="14">
        <v>5</v>
      </c>
      <c r="K366" s="27"/>
    </row>
    <row r="367" spans="1:11" ht="15.75" customHeight="1" x14ac:dyDescent="0.3">
      <c r="A367" s="7" t="s">
        <v>21</v>
      </c>
      <c r="B367" s="8" t="s">
        <v>111</v>
      </c>
      <c r="C367" s="22">
        <v>13</v>
      </c>
      <c r="D367" s="14">
        <v>5</v>
      </c>
      <c r="E367" s="14">
        <v>5</v>
      </c>
      <c r="F367" s="14">
        <v>2</v>
      </c>
      <c r="G367" s="14">
        <v>1</v>
      </c>
      <c r="H367" s="14">
        <v>1</v>
      </c>
      <c r="I367" s="14">
        <v>14</v>
      </c>
      <c r="J367" s="14">
        <v>6</v>
      </c>
      <c r="K367" s="27"/>
    </row>
    <row r="368" spans="1:11" ht="15.75" customHeight="1" x14ac:dyDescent="0.3">
      <c r="A368" s="7" t="s">
        <v>22</v>
      </c>
      <c r="B368" s="8" t="s">
        <v>111</v>
      </c>
      <c r="C368" s="22">
        <v>11</v>
      </c>
      <c r="D368" s="14">
        <v>4</v>
      </c>
      <c r="E368" s="14">
        <v>5</v>
      </c>
      <c r="F368" s="14">
        <v>2</v>
      </c>
      <c r="G368" s="14">
        <v>2</v>
      </c>
      <c r="H368" s="14">
        <v>1</v>
      </c>
      <c r="I368" s="14">
        <v>13</v>
      </c>
      <c r="J368" s="14">
        <v>5</v>
      </c>
      <c r="K368" s="27"/>
    </row>
    <row r="369" spans="1:11" ht="15.75" customHeight="1" x14ac:dyDescent="0.3">
      <c r="A369" s="7" t="s">
        <v>23</v>
      </c>
      <c r="B369" s="8"/>
      <c r="C369" s="22"/>
      <c r="D369" s="14"/>
      <c r="E369" s="14"/>
      <c r="F369" s="14"/>
      <c r="G369" s="14"/>
      <c r="H369" s="14"/>
      <c r="I369" s="14"/>
      <c r="J369" s="14"/>
      <c r="K369" s="27"/>
    </row>
    <row r="370" spans="1:11" ht="15.75" customHeight="1" x14ac:dyDescent="0.3">
      <c r="A370" s="7" t="s">
        <v>42</v>
      </c>
      <c r="B370" s="8"/>
      <c r="C370" s="22"/>
      <c r="D370" s="14"/>
      <c r="E370" s="14"/>
      <c r="F370" s="14"/>
      <c r="G370" s="14"/>
      <c r="H370" s="14"/>
      <c r="I370" s="14"/>
      <c r="J370" s="14"/>
      <c r="K370" s="27"/>
    </row>
    <row r="371" spans="1:11" ht="15.75" customHeight="1" x14ac:dyDescent="0.3">
      <c r="A371" s="7" t="s">
        <v>24</v>
      </c>
      <c r="B371" s="8"/>
      <c r="C371" s="22"/>
      <c r="D371" s="14"/>
      <c r="E371" s="14"/>
      <c r="F371" s="14"/>
      <c r="G371" s="14"/>
      <c r="H371" s="14"/>
      <c r="I371" s="14"/>
      <c r="J371" s="14"/>
      <c r="K371" s="27"/>
    </row>
    <row r="372" spans="1:11" ht="15.75" customHeight="1" x14ac:dyDescent="0.3">
      <c r="A372" s="7" t="s">
        <v>46</v>
      </c>
      <c r="B372" s="8"/>
      <c r="C372" s="22"/>
      <c r="D372" s="14"/>
      <c r="E372" s="14"/>
      <c r="F372" s="14"/>
      <c r="G372" s="14"/>
      <c r="H372" s="14"/>
      <c r="I372" s="14"/>
      <c r="J372" s="14"/>
      <c r="K372" s="27"/>
    </row>
    <row r="373" spans="1:11" ht="15.75" customHeight="1" x14ac:dyDescent="0.3">
      <c r="A373" s="7" t="s">
        <v>55</v>
      </c>
      <c r="B373" s="8"/>
      <c r="C373" s="22"/>
      <c r="D373" s="14"/>
      <c r="E373" s="14"/>
      <c r="F373" s="14"/>
      <c r="G373" s="14"/>
      <c r="H373" s="14"/>
      <c r="I373" s="14"/>
      <c r="J373" s="14"/>
      <c r="K373" s="27"/>
    </row>
    <row r="374" spans="1:11" ht="15.75" customHeight="1" x14ac:dyDescent="0.3">
      <c r="A374" s="7" t="s">
        <v>56</v>
      </c>
      <c r="B374" s="8"/>
      <c r="C374" s="22"/>
      <c r="D374" s="14"/>
      <c r="E374" s="14"/>
      <c r="F374" s="14"/>
      <c r="G374" s="14"/>
      <c r="H374" s="14"/>
      <c r="I374" s="14"/>
      <c r="J374" s="14"/>
      <c r="K374" s="27"/>
    </row>
    <row r="375" spans="1:11" ht="15.75" customHeight="1" x14ac:dyDescent="0.3">
      <c r="A375" s="7" t="s">
        <v>57</v>
      </c>
      <c r="B375" s="8"/>
      <c r="C375" s="22"/>
      <c r="D375" s="14"/>
      <c r="E375" s="14"/>
      <c r="F375" s="14"/>
      <c r="G375" s="14"/>
      <c r="H375" s="14"/>
      <c r="I375" s="14"/>
      <c r="J375" s="14"/>
      <c r="K375" s="27"/>
    </row>
    <row r="376" spans="1:11" ht="15.75" customHeight="1" x14ac:dyDescent="0.3">
      <c r="A376" s="7" t="s">
        <v>63</v>
      </c>
      <c r="B376" s="8" t="s">
        <v>1492</v>
      </c>
      <c r="C376" s="22"/>
      <c r="D376" s="14"/>
      <c r="E376" s="14"/>
      <c r="F376" s="14"/>
      <c r="G376" s="14"/>
      <c r="H376" s="14"/>
      <c r="I376" s="14"/>
      <c r="J376" s="14"/>
      <c r="K376" s="27"/>
    </row>
    <row r="377" spans="1:11" ht="15.75" customHeight="1" x14ac:dyDescent="0.3">
      <c r="A377" s="7" t="s">
        <v>64</v>
      </c>
      <c r="B377" s="8" t="s">
        <v>396</v>
      </c>
      <c r="C377" s="22"/>
      <c r="D377" s="14"/>
      <c r="E377" s="14"/>
      <c r="F377" s="14"/>
      <c r="G377" s="14"/>
      <c r="H377" s="14"/>
      <c r="I377" s="14">
        <v>19</v>
      </c>
      <c r="J377" s="14">
        <v>4</v>
      </c>
      <c r="K377" s="27"/>
    </row>
    <row r="378" spans="1:11" ht="15.75" customHeight="1" x14ac:dyDescent="0.3">
      <c r="A378" s="7" t="s">
        <v>66</v>
      </c>
      <c r="B378" s="8" t="s">
        <v>396</v>
      </c>
      <c r="C378" s="22"/>
      <c r="D378" s="14"/>
      <c r="E378" s="14"/>
      <c r="F378" s="14"/>
      <c r="G378" s="14"/>
      <c r="H378" s="14"/>
      <c r="I378" s="14">
        <v>14</v>
      </c>
      <c r="J378" s="14">
        <v>5</v>
      </c>
      <c r="K378" s="27"/>
    </row>
    <row r="379" spans="1:11" ht="15.75" customHeight="1" x14ac:dyDescent="0.3">
      <c r="A379" s="7" t="s">
        <v>67</v>
      </c>
      <c r="B379" s="8" t="s">
        <v>396</v>
      </c>
      <c r="C379" s="22"/>
      <c r="D379" s="14"/>
      <c r="E379" s="14"/>
      <c r="F379" s="14"/>
      <c r="G379" s="14"/>
      <c r="H379" s="14"/>
      <c r="I379" s="14">
        <v>20</v>
      </c>
      <c r="J379" s="14">
        <v>4</v>
      </c>
      <c r="K379" s="27"/>
    </row>
    <row r="380" spans="1:11" ht="15.75" customHeight="1" x14ac:dyDescent="0.3">
      <c r="A380" s="7" t="s">
        <v>68</v>
      </c>
      <c r="B380" s="8" t="s">
        <v>396</v>
      </c>
      <c r="C380" s="22"/>
      <c r="D380" s="14"/>
      <c r="E380" s="14"/>
      <c r="F380" s="14"/>
      <c r="G380" s="14"/>
      <c r="H380" s="14"/>
      <c r="I380" s="14">
        <v>9</v>
      </c>
      <c r="J380" s="14">
        <v>10</v>
      </c>
      <c r="K380" s="27"/>
    </row>
    <row r="381" spans="1:11" ht="15.75" customHeight="1" x14ac:dyDescent="0.3">
      <c r="A381" s="7" t="s">
        <v>69</v>
      </c>
      <c r="B381" s="8" t="s">
        <v>396</v>
      </c>
      <c r="C381" s="22"/>
      <c r="D381" s="14"/>
      <c r="E381" s="14"/>
      <c r="F381" s="14"/>
      <c r="G381" s="14"/>
      <c r="H381" s="14"/>
      <c r="I381" s="14">
        <v>10</v>
      </c>
      <c r="J381" s="14">
        <v>9</v>
      </c>
      <c r="K381" s="27"/>
    </row>
    <row r="382" spans="1:11" ht="15.75" customHeight="1" x14ac:dyDescent="0.3">
      <c r="A382" s="7" t="s">
        <v>102</v>
      </c>
      <c r="B382" s="8" t="s">
        <v>818</v>
      </c>
      <c r="C382" s="22"/>
      <c r="D382" s="14"/>
      <c r="E382" s="14"/>
      <c r="F382" s="14"/>
      <c r="G382" s="14"/>
      <c r="H382" s="14"/>
      <c r="I382" s="14"/>
      <c r="J382" s="14"/>
      <c r="K382" s="27"/>
    </row>
    <row r="383" spans="1:11" ht="15.75" customHeight="1" x14ac:dyDescent="0.3">
      <c r="A383" s="7" t="s">
        <v>103</v>
      </c>
      <c r="B383" s="8" t="s">
        <v>818</v>
      </c>
      <c r="C383" s="22"/>
      <c r="D383" s="14"/>
      <c r="E383" s="14"/>
      <c r="F383" s="14"/>
      <c r="G383" s="14"/>
      <c r="H383" s="14"/>
      <c r="I383" s="14"/>
      <c r="J383" s="14"/>
      <c r="K383" s="27"/>
    </row>
    <row r="384" spans="1:11" ht="15.75" customHeight="1" x14ac:dyDescent="0.3">
      <c r="A384" s="10" t="s">
        <v>12</v>
      </c>
      <c r="B384" s="11"/>
      <c r="C384" s="9">
        <f>SUM(C359:C383)</f>
        <v>95</v>
      </c>
      <c r="D384" s="9">
        <f t="shared" ref="D384:J384" si="18">SUM(D359:D383)</f>
        <v>42</v>
      </c>
      <c r="E384" s="9">
        <f t="shared" si="18"/>
        <v>45</v>
      </c>
      <c r="F384" s="9">
        <f t="shared" si="18"/>
        <v>16</v>
      </c>
      <c r="G384" s="9">
        <f t="shared" si="18"/>
        <v>13</v>
      </c>
      <c r="H384" s="9">
        <f t="shared" si="18"/>
        <v>9</v>
      </c>
      <c r="I384" s="9">
        <f t="shared" si="18"/>
        <v>180</v>
      </c>
      <c r="J384" s="9">
        <f t="shared" si="18"/>
        <v>83</v>
      </c>
      <c r="K384" s="29"/>
    </row>
    <row r="385" spans="1:11" ht="15.75" customHeight="1" x14ac:dyDescent="0.3">
      <c r="A385" s="30" t="s">
        <v>819</v>
      </c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1" ht="15.75" customHeight="1" x14ac:dyDescent="0.3">
      <c r="A386" s="1" t="s">
        <v>1089</v>
      </c>
    </row>
    <row r="387" spans="1:11" ht="15.75" customHeight="1" x14ac:dyDescent="0.3"/>
    <row r="388" spans="1:11" ht="15.75" customHeight="1" x14ac:dyDescent="0.3">
      <c r="A388" s="24" t="s">
        <v>1320</v>
      </c>
      <c r="B388" s="25"/>
      <c r="C388" s="25"/>
      <c r="D388" s="25"/>
      <c r="E388" s="25"/>
      <c r="F388" s="25"/>
      <c r="G388" s="25"/>
      <c r="H388" s="25"/>
      <c r="I388" s="25"/>
      <c r="J388" s="26"/>
      <c r="K388" s="27"/>
    </row>
    <row r="389" spans="1:11" ht="15.75" customHeight="1" x14ac:dyDescent="0.3">
      <c r="A389" s="2"/>
      <c r="B389" s="3"/>
      <c r="C389" s="28" t="s">
        <v>1</v>
      </c>
      <c r="D389" s="26"/>
      <c r="E389" s="28" t="s">
        <v>2</v>
      </c>
      <c r="F389" s="26"/>
      <c r="G389" s="28" t="s">
        <v>3</v>
      </c>
      <c r="H389" s="26"/>
      <c r="I389" s="28" t="s">
        <v>4</v>
      </c>
      <c r="J389" s="26"/>
      <c r="K389" s="27"/>
    </row>
    <row r="390" spans="1:11" ht="15.75" customHeight="1" x14ac:dyDescent="0.3">
      <c r="A390" s="4" t="s">
        <v>5</v>
      </c>
      <c r="B390" s="5" t="s">
        <v>6</v>
      </c>
      <c r="C390" s="6" t="s">
        <v>7</v>
      </c>
      <c r="D390" s="6" t="s">
        <v>8</v>
      </c>
      <c r="E390" s="6" t="s">
        <v>7</v>
      </c>
      <c r="F390" s="6" t="s">
        <v>8</v>
      </c>
      <c r="G390" s="6" t="s">
        <v>7</v>
      </c>
      <c r="H390" s="6" t="s">
        <v>8</v>
      </c>
      <c r="I390" s="6" t="s">
        <v>7</v>
      </c>
      <c r="J390" s="6" t="s">
        <v>8</v>
      </c>
      <c r="K390" s="29"/>
    </row>
    <row r="391" spans="1:11" ht="15.75" customHeight="1" x14ac:dyDescent="0.3">
      <c r="A391" s="7" t="s">
        <v>11</v>
      </c>
      <c r="B391" s="8" t="s">
        <v>115</v>
      </c>
      <c r="C391" s="12">
        <v>10</v>
      </c>
      <c r="D391" s="13">
        <v>9</v>
      </c>
      <c r="E391" s="13">
        <v>5</v>
      </c>
      <c r="F391" s="13">
        <v>8</v>
      </c>
      <c r="G391" s="13">
        <v>1</v>
      </c>
      <c r="H391" s="13">
        <v>1</v>
      </c>
      <c r="I391" s="13">
        <v>11</v>
      </c>
      <c r="J391" s="13">
        <v>10</v>
      </c>
    </row>
    <row r="392" spans="1:11" ht="15.75" customHeight="1" x14ac:dyDescent="0.3">
      <c r="A392" s="7" t="s">
        <v>630</v>
      </c>
      <c r="B392" s="8" t="s">
        <v>115</v>
      </c>
      <c r="C392" s="12">
        <v>16</v>
      </c>
      <c r="D392" s="13">
        <v>4</v>
      </c>
      <c r="E392" s="13">
        <v>10</v>
      </c>
      <c r="F392" s="13">
        <v>3</v>
      </c>
      <c r="G392" s="13">
        <v>1</v>
      </c>
      <c r="H392" s="13">
        <v>1</v>
      </c>
      <c r="I392" s="13">
        <v>17</v>
      </c>
      <c r="J392" s="13">
        <v>5</v>
      </c>
      <c r="K392" s="27"/>
    </row>
    <row r="393" spans="1:11" ht="15.75" customHeight="1" x14ac:dyDescent="0.3">
      <c r="A393" s="7" t="s">
        <v>686</v>
      </c>
      <c r="B393" s="8" t="s">
        <v>115</v>
      </c>
      <c r="C393" s="12">
        <v>9</v>
      </c>
      <c r="D393" s="13">
        <v>11</v>
      </c>
      <c r="E393" s="13">
        <v>6</v>
      </c>
      <c r="F393" s="13">
        <v>7</v>
      </c>
      <c r="G393" s="13">
        <v>0</v>
      </c>
      <c r="H393" s="13">
        <v>1</v>
      </c>
      <c r="I393" s="13">
        <v>9</v>
      </c>
      <c r="J393" s="13">
        <v>12</v>
      </c>
      <c r="K393" s="27"/>
    </row>
    <row r="394" spans="1:11" ht="15.75" customHeight="1" x14ac:dyDescent="0.3">
      <c r="A394" s="7" t="s">
        <v>729</v>
      </c>
      <c r="B394" s="8" t="s">
        <v>115</v>
      </c>
      <c r="C394" s="12">
        <v>16</v>
      </c>
      <c r="D394" s="13">
        <v>3</v>
      </c>
      <c r="E394" s="13">
        <v>12</v>
      </c>
      <c r="F394" s="13">
        <v>1</v>
      </c>
      <c r="G394" s="13">
        <v>1</v>
      </c>
      <c r="H394" s="13">
        <v>1</v>
      </c>
      <c r="I394" s="13">
        <v>17</v>
      </c>
      <c r="J394" s="13">
        <v>4</v>
      </c>
      <c r="K394" s="27"/>
    </row>
    <row r="395" spans="1:11" ht="15.75" customHeight="1" x14ac:dyDescent="0.3">
      <c r="A395" s="7" t="s">
        <v>984</v>
      </c>
      <c r="B395" s="8" t="s">
        <v>115</v>
      </c>
      <c r="C395" s="12">
        <v>3</v>
      </c>
      <c r="D395" s="13">
        <v>17</v>
      </c>
      <c r="E395" s="13">
        <v>3</v>
      </c>
      <c r="F395" s="13">
        <v>10</v>
      </c>
      <c r="G395" s="13">
        <v>0</v>
      </c>
      <c r="H395" s="13">
        <v>1</v>
      </c>
      <c r="I395" s="13">
        <v>3</v>
      </c>
      <c r="J395" s="13">
        <v>18</v>
      </c>
      <c r="K395" s="27"/>
    </row>
    <row r="396" spans="1:11" ht="15.75" customHeight="1" x14ac:dyDescent="0.3">
      <c r="A396" s="10" t="s">
        <v>12</v>
      </c>
      <c r="B396" s="11"/>
      <c r="C396" s="9">
        <f>SUM(C391:C395)</f>
        <v>54</v>
      </c>
      <c r="D396" s="9">
        <f t="shared" ref="D396:J396" si="19">SUM(D391:D395)</f>
        <v>44</v>
      </c>
      <c r="E396" s="9">
        <f t="shared" si="19"/>
        <v>36</v>
      </c>
      <c r="F396" s="9">
        <f t="shared" si="19"/>
        <v>29</v>
      </c>
      <c r="G396" s="9">
        <f t="shared" si="19"/>
        <v>3</v>
      </c>
      <c r="H396" s="9">
        <f t="shared" si="19"/>
        <v>5</v>
      </c>
      <c r="I396" s="9">
        <f t="shared" si="19"/>
        <v>57</v>
      </c>
      <c r="J396" s="9">
        <f t="shared" si="19"/>
        <v>49</v>
      </c>
      <c r="K396" s="29"/>
    </row>
    <row r="397" spans="1:11" ht="15.75" customHeight="1" x14ac:dyDescent="0.3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1" ht="15.75" customHeight="1" x14ac:dyDescent="0.3"/>
    <row r="399" spans="1:11" ht="15.75" customHeight="1" x14ac:dyDescent="0.3">
      <c r="A399" s="24" t="s">
        <v>1696</v>
      </c>
      <c r="B399" s="25"/>
      <c r="C399" s="25"/>
      <c r="D399" s="25"/>
      <c r="E399" s="25"/>
      <c r="F399" s="25"/>
      <c r="G399" s="25"/>
      <c r="H399" s="25"/>
      <c r="I399" s="25"/>
      <c r="J399" s="26"/>
      <c r="K399" s="27"/>
    </row>
    <row r="400" spans="1:11" ht="15.75" customHeight="1" x14ac:dyDescent="0.3">
      <c r="A400" s="2"/>
      <c r="B400" s="3"/>
      <c r="C400" s="28" t="s">
        <v>1</v>
      </c>
      <c r="D400" s="26"/>
      <c r="E400" s="28" t="s">
        <v>2</v>
      </c>
      <c r="F400" s="26"/>
      <c r="G400" s="28" t="s">
        <v>3</v>
      </c>
      <c r="H400" s="26"/>
      <c r="I400" s="28" t="s">
        <v>4</v>
      </c>
      <c r="J400" s="26"/>
      <c r="K400" s="27"/>
    </row>
    <row r="401" spans="1:11" ht="15.75" customHeight="1" x14ac:dyDescent="0.3">
      <c r="A401" s="4" t="s">
        <v>5</v>
      </c>
      <c r="B401" s="5" t="s">
        <v>6</v>
      </c>
      <c r="C401" s="6" t="s">
        <v>7</v>
      </c>
      <c r="D401" s="6" t="s">
        <v>8</v>
      </c>
      <c r="E401" s="6" t="s">
        <v>7</v>
      </c>
      <c r="F401" s="6" t="s">
        <v>8</v>
      </c>
      <c r="G401" s="6" t="s">
        <v>7</v>
      </c>
      <c r="H401" s="6" t="s">
        <v>8</v>
      </c>
      <c r="I401" s="6" t="s">
        <v>7</v>
      </c>
      <c r="J401" s="6" t="s">
        <v>8</v>
      </c>
      <c r="K401" s="29"/>
    </row>
    <row r="402" spans="1:11" ht="15.75" customHeight="1" x14ac:dyDescent="0.3">
      <c r="A402" s="7" t="s">
        <v>282</v>
      </c>
      <c r="B402" s="8" t="s">
        <v>52</v>
      </c>
      <c r="C402" s="12">
        <v>4</v>
      </c>
      <c r="D402" s="13">
        <v>10</v>
      </c>
      <c r="E402" s="13">
        <v>0</v>
      </c>
      <c r="F402" s="13">
        <v>5</v>
      </c>
      <c r="G402" s="13">
        <v>0</v>
      </c>
      <c r="H402" s="13">
        <v>1</v>
      </c>
      <c r="I402" s="13">
        <v>4</v>
      </c>
      <c r="J402" s="13">
        <v>11</v>
      </c>
    </row>
    <row r="403" spans="1:11" ht="15.75" customHeight="1" x14ac:dyDescent="0.3">
      <c r="A403" s="7" t="s">
        <v>283</v>
      </c>
      <c r="B403" s="8" t="s">
        <v>52</v>
      </c>
      <c r="C403" s="12">
        <v>7</v>
      </c>
      <c r="D403" s="13">
        <v>8</v>
      </c>
      <c r="E403" s="13">
        <v>0</v>
      </c>
      <c r="F403" s="13">
        <v>5</v>
      </c>
      <c r="G403" s="13">
        <v>0</v>
      </c>
      <c r="H403" s="13">
        <v>1</v>
      </c>
      <c r="I403" s="13">
        <v>7</v>
      </c>
      <c r="J403" s="13">
        <v>9</v>
      </c>
      <c r="K403" s="27"/>
    </row>
    <row r="404" spans="1:11" ht="15.75" customHeight="1" x14ac:dyDescent="0.3">
      <c r="A404" s="7" t="s">
        <v>157</v>
      </c>
      <c r="B404" s="8" t="s">
        <v>52</v>
      </c>
      <c r="C404" s="12">
        <v>6</v>
      </c>
      <c r="D404" s="13">
        <v>10</v>
      </c>
      <c r="E404" s="13">
        <v>3</v>
      </c>
      <c r="F404" s="13">
        <v>7</v>
      </c>
      <c r="G404" s="13">
        <v>0</v>
      </c>
      <c r="H404" s="13">
        <v>1</v>
      </c>
      <c r="I404" s="13">
        <v>6</v>
      </c>
      <c r="J404" s="13">
        <v>11</v>
      </c>
      <c r="K404" s="27"/>
    </row>
    <row r="405" spans="1:11" ht="15.75" customHeight="1" x14ac:dyDescent="0.3">
      <c r="A405" s="7" t="s">
        <v>159</v>
      </c>
      <c r="B405" s="8" t="s">
        <v>52</v>
      </c>
      <c r="C405" s="12">
        <v>6</v>
      </c>
      <c r="D405" s="13">
        <v>9</v>
      </c>
      <c r="E405" s="13">
        <v>3</v>
      </c>
      <c r="F405" s="13">
        <v>7</v>
      </c>
      <c r="G405" s="13">
        <v>2</v>
      </c>
      <c r="H405" s="13">
        <v>2</v>
      </c>
      <c r="I405" s="13">
        <v>8</v>
      </c>
      <c r="J405" s="13">
        <v>11</v>
      </c>
      <c r="K405" s="27"/>
    </row>
    <row r="406" spans="1:11" ht="15.75" customHeight="1" x14ac:dyDescent="0.3">
      <c r="A406" s="10" t="s">
        <v>12</v>
      </c>
      <c r="B406" s="11"/>
      <c r="C406" s="9">
        <f t="shared" ref="C406:J406" si="20">SUM(C402:C405)</f>
        <v>23</v>
      </c>
      <c r="D406" s="9">
        <f t="shared" si="20"/>
        <v>37</v>
      </c>
      <c r="E406" s="9">
        <f t="shared" si="20"/>
        <v>6</v>
      </c>
      <c r="F406" s="9">
        <f t="shared" si="20"/>
        <v>24</v>
      </c>
      <c r="G406" s="9">
        <f t="shared" si="20"/>
        <v>2</v>
      </c>
      <c r="H406" s="9">
        <f t="shared" si="20"/>
        <v>5</v>
      </c>
      <c r="I406" s="9">
        <f t="shared" si="20"/>
        <v>25</v>
      </c>
      <c r="J406" s="9">
        <f t="shared" si="20"/>
        <v>42</v>
      </c>
      <c r="K406" s="29"/>
    </row>
    <row r="407" spans="1:11" ht="15.75" customHeight="1" x14ac:dyDescent="0.3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1" ht="15.75" customHeight="1" x14ac:dyDescent="0.3"/>
    <row r="409" spans="1:11" ht="15.75" customHeight="1" x14ac:dyDescent="0.3">
      <c r="A409" s="24" t="s">
        <v>1919</v>
      </c>
      <c r="B409" s="25"/>
      <c r="C409" s="25"/>
      <c r="D409" s="25"/>
      <c r="E409" s="25"/>
      <c r="F409" s="25"/>
      <c r="G409" s="25"/>
      <c r="H409" s="25"/>
      <c r="I409" s="25"/>
      <c r="J409" s="26"/>
      <c r="K409" s="27"/>
    </row>
    <row r="410" spans="1:11" ht="15.75" customHeight="1" x14ac:dyDescent="0.3">
      <c r="A410" s="2"/>
      <c r="B410" s="3"/>
      <c r="C410" s="28" t="s">
        <v>1</v>
      </c>
      <c r="D410" s="26"/>
      <c r="E410" s="28" t="s">
        <v>2</v>
      </c>
      <c r="F410" s="26"/>
      <c r="G410" s="28" t="s">
        <v>3</v>
      </c>
      <c r="H410" s="26"/>
      <c r="I410" s="28" t="s">
        <v>4</v>
      </c>
      <c r="J410" s="26"/>
      <c r="K410" s="27"/>
    </row>
    <row r="411" spans="1:11" ht="15.75" customHeight="1" x14ac:dyDescent="0.3">
      <c r="A411" s="4" t="s">
        <v>5</v>
      </c>
      <c r="B411" s="5" t="s">
        <v>6</v>
      </c>
      <c r="C411" s="6" t="s">
        <v>7</v>
      </c>
      <c r="D411" s="6" t="s">
        <v>8</v>
      </c>
      <c r="E411" s="6" t="s">
        <v>7</v>
      </c>
      <c r="F411" s="6" t="s">
        <v>8</v>
      </c>
      <c r="G411" s="6" t="s">
        <v>7</v>
      </c>
      <c r="H411" s="6" t="s">
        <v>8</v>
      </c>
      <c r="I411" s="6" t="s">
        <v>7</v>
      </c>
      <c r="J411" s="6" t="s">
        <v>8</v>
      </c>
      <c r="K411" s="29"/>
    </row>
    <row r="412" spans="1:11" ht="15.75" customHeight="1" x14ac:dyDescent="0.3">
      <c r="A412" s="7" t="s">
        <v>1614</v>
      </c>
      <c r="B412" s="8" t="s">
        <v>372</v>
      </c>
      <c r="C412" s="12">
        <v>8</v>
      </c>
      <c r="D412" s="13">
        <v>14</v>
      </c>
      <c r="E412" s="13">
        <v>3</v>
      </c>
      <c r="F412" s="13">
        <v>9</v>
      </c>
      <c r="G412" s="13">
        <v>1</v>
      </c>
      <c r="H412" s="13">
        <v>1</v>
      </c>
      <c r="I412" s="13">
        <v>9</v>
      </c>
      <c r="J412" s="13">
        <v>15</v>
      </c>
    </row>
    <row r="413" spans="1:11" ht="15.75" customHeight="1" x14ac:dyDescent="0.3">
      <c r="A413" s="7" t="s">
        <v>1852</v>
      </c>
      <c r="B413" s="8" t="s">
        <v>372</v>
      </c>
      <c r="C413" s="12">
        <v>8</v>
      </c>
      <c r="D413" s="13">
        <v>13</v>
      </c>
      <c r="E413" s="13">
        <v>4</v>
      </c>
      <c r="F413" s="13">
        <v>8</v>
      </c>
      <c r="G413" s="13">
        <v>0</v>
      </c>
      <c r="H413" s="13">
        <v>1</v>
      </c>
      <c r="I413" s="13">
        <v>8</v>
      </c>
      <c r="J413" s="13">
        <v>14</v>
      </c>
    </row>
    <row r="414" spans="1:11" ht="15.75" customHeight="1" x14ac:dyDescent="0.3">
      <c r="A414" s="7" t="s">
        <v>1883</v>
      </c>
      <c r="B414" s="8" t="s">
        <v>372</v>
      </c>
      <c r="C414" s="12">
        <v>3</v>
      </c>
      <c r="D414" s="13">
        <v>19</v>
      </c>
      <c r="E414" s="13">
        <v>0</v>
      </c>
      <c r="F414" s="13">
        <v>12</v>
      </c>
      <c r="G414" s="13">
        <v>0</v>
      </c>
      <c r="H414" s="13">
        <v>1</v>
      </c>
      <c r="I414" s="13">
        <v>3</v>
      </c>
      <c r="J414" s="13">
        <v>20</v>
      </c>
    </row>
    <row r="415" spans="1:11" ht="15.75" customHeight="1" x14ac:dyDescent="0.3">
      <c r="A415" s="7" t="s">
        <v>1947</v>
      </c>
      <c r="B415" s="8" t="s">
        <v>372</v>
      </c>
      <c r="C415" s="12">
        <v>4</v>
      </c>
      <c r="D415" s="13">
        <v>19</v>
      </c>
      <c r="E415" s="13">
        <v>0</v>
      </c>
      <c r="F415" s="13">
        <v>10</v>
      </c>
      <c r="G415" s="13">
        <v>0</v>
      </c>
      <c r="H415" s="13">
        <v>1</v>
      </c>
      <c r="I415" s="13">
        <v>4</v>
      </c>
      <c r="J415" s="13">
        <v>19</v>
      </c>
    </row>
    <row r="416" spans="1:11" ht="15.75" customHeight="1" x14ac:dyDescent="0.3">
      <c r="A416" s="7" t="s">
        <v>1965</v>
      </c>
      <c r="B416" s="8" t="s">
        <v>372</v>
      </c>
      <c r="C416" s="12">
        <v>14</v>
      </c>
      <c r="D416" s="13">
        <v>8</v>
      </c>
      <c r="E416" s="13">
        <v>7</v>
      </c>
      <c r="F416" s="13">
        <v>5</v>
      </c>
      <c r="G416" s="13">
        <v>1</v>
      </c>
      <c r="H416" s="13">
        <v>1</v>
      </c>
      <c r="I416" s="13">
        <v>15</v>
      </c>
      <c r="J416" s="13">
        <v>9</v>
      </c>
    </row>
    <row r="417" spans="1:11" ht="15.75" customHeight="1" x14ac:dyDescent="0.3">
      <c r="A417" s="7" t="s">
        <v>2031</v>
      </c>
      <c r="B417" s="8" t="s">
        <v>372</v>
      </c>
      <c r="C417" s="12">
        <v>18</v>
      </c>
      <c r="D417" s="13">
        <v>4</v>
      </c>
      <c r="E417" s="13">
        <v>10</v>
      </c>
      <c r="F417" s="13">
        <v>2</v>
      </c>
      <c r="G417" s="13">
        <v>2</v>
      </c>
      <c r="H417" s="13">
        <v>1</v>
      </c>
      <c r="I417" s="13">
        <v>20</v>
      </c>
      <c r="J417" s="13">
        <v>5</v>
      </c>
    </row>
    <row r="418" spans="1:11" ht="15.75" customHeight="1" x14ac:dyDescent="0.3">
      <c r="A418" s="7" t="s">
        <v>2043</v>
      </c>
      <c r="B418" s="8" t="s">
        <v>372</v>
      </c>
      <c r="C418" s="12">
        <v>17</v>
      </c>
      <c r="D418" s="13">
        <v>5</v>
      </c>
      <c r="E418" s="13">
        <v>9</v>
      </c>
      <c r="F418" s="13">
        <v>3</v>
      </c>
      <c r="G418" s="13">
        <v>2</v>
      </c>
      <c r="H418" s="13">
        <v>1</v>
      </c>
      <c r="I418" s="13">
        <v>19</v>
      </c>
      <c r="J418" s="13">
        <v>6</v>
      </c>
    </row>
    <row r="419" spans="1:11" ht="15.75" customHeight="1" x14ac:dyDescent="0.3">
      <c r="A419" s="7" t="s">
        <v>2066</v>
      </c>
      <c r="B419" s="8" t="s">
        <v>372</v>
      </c>
      <c r="C419" s="12">
        <v>18</v>
      </c>
      <c r="D419" s="13">
        <v>4</v>
      </c>
      <c r="E419" s="13">
        <v>9</v>
      </c>
      <c r="F419" s="13">
        <v>3</v>
      </c>
      <c r="G419" s="13">
        <v>0</v>
      </c>
      <c r="H419" s="13">
        <v>1</v>
      </c>
      <c r="I419" s="13">
        <v>18</v>
      </c>
      <c r="J419" s="13">
        <v>5</v>
      </c>
    </row>
    <row r="420" spans="1:11" ht="15.75" customHeight="1" x14ac:dyDescent="0.3">
      <c r="A420" s="7" t="s">
        <v>2081</v>
      </c>
      <c r="B420" s="8" t="s">
        <v>372</v>
      </c>
      <c r="C420" s="12">
        <v>9</v>
      </c>
      <c r="D420" s="13">
        <v>13</v>
      </c>
      <c r="E420" s="13">
        <v>4</v>
      </c>
      <c r="F420" s="13">
        <v>6</v>
      </c>
      <c r="G420" s="13">
        <v>0</v>
      </c>
      <c r="H420" s="13">
        <v>1</v>
      </c>
      <c r="I420" s="13">
        <v>9</v>
      </c>
      <c r="J420" s="13">
        <v>14</v>
      </c>
      <c r="K420" s="27"/>
    </row>
    <row r="421" spans="1:11" ht="15.75" customHeight="1" x14ac:dyDescent="0.3">
      <c r="A421" s="10" t="s">
        <v>12</v>
      </c>
      <c r="B421" s="11"/>
      <c r="C421" s="9">
        <f>SUM(C412:C420)</f>
        <v>99</v>
      </c>
      <c r="D421" s="9">
        <f t="shared" ref="D421:J421" si="21">SUM(D412:D420)</f>
        <v>99</v>
      </c>
      <c r="E421" s="9">
        <f t="shared" si="21"/>
        <v>46</v>
      </c>
      <c r="F421" s="9">
        <f t="shared" si="21"/>
        <v>58</v>
      </c>
      <c r="G421" s="9">
        <f t="shared" si="21"/>
        <v>6</v>
      </c>
      <c r="H421" s="9">
        <f t="shared" si="21"/>
        <v>9</v>
      </c>
      <c r="I421" s="9">
        <f t="shared" si="21"/>
        <v>105</v>
      </c>
      <c r="J421" s="9">
        <f t="shared" si="21"/>
        <v>107</v>
      </c>
      <c r="K421" s="29"/>
    </row>
    <row r="422" spans="1:11" ht="15.75" customHeight="1" x14ac:dyDescent="0.3"/>
    <row r="423" spans="1:11" ht="15.75" customHeight="1" x14ac:dyDescent="0.3"/>
    <row r="424" spans="1:11" ht="15.75" customHeight="1" x14ac:dyDescent="0.3">
      <c r="A424" s="24" t="s">
        <v>397</v>
      </c>
      <c r="B424" s="25"/>
      <c r="C424" s="25"/>
      <c r="D424" s="25"/>
      <c r="E424" s="25"/>
      <c r="F424" s="25"/>
      <c r="G424" s="25"/>
      <c r="H424" s="25"/>
      <c r="I424" s="25"/>
      <c r="J424" s="26"/>
      <c r="K424" s="27"/>
    </row>
    <row r="425" spans="1:11" ht="15.75" customHeight="1" x14ac:dyDescent="0.3">
      <c r="A425" s="2"/>
      <c r="B425" s="3"/>
      <c r="C425" s="28" t="s">
        <v>1</v>
      </c>
      <c r="D425" s="26"/>
      <c r="E425" s="28" t="s">
        <v>2</v>
      </c>
      <c r="F425" s="26"/>
      <c r="G425" s="28" t="s">
        <v>3</v>
      </c>
      <c r="H425" s="26"/>
      <c r="I425" s="28" t="s">
        <v>4</v>
      </c>
      <c r="J425" s="26"/>
      <c r="K425" s="27"/>
    </row>
    <row r="426" spans="1:11" ht="15.75" customHeight="1" x14ac:dyDescent="0.3">
      <c r="A426" s="4" t="s">
        <v>5</v>
      </c>
      <c r="B426" s="5" t="s">
        <v>6</v>
      </c>
      <c r="C426" s="6" t="s">
        <v>7</v>
      </c>
      <c r="D426" s="6" t="s">
        <v>8</v>
      </c>
      <c r="E426" s="6" t="s">
        <v>7</v>
      </c>
      <c r="F426" s="6" t="s">
        <v>8</v>
      </c>
      <c r="G426" s="6" t="s">
        <v>7</v>
      </c>
      <c r="H426" s="6" t="s">
        <v>8</v>
      </c>
      <c r="I426" s="6" t="s">
        <v>7</v>
      </c>
      <c r="J426" s="6" t="s">
        <v>8</v>
      </c>
      <c r="K426" s="29"/>
    </row>
    <row r="427" spans="1:11" ht="15.75" customHeight="1" x14ac:dyDescent="0.3">
      <c r="A427" s="7" t="s">
        <v>243</v>
      </c>
      <c r="B427" s="8" t="s">
        <v>50</v>
      </c>
      <c r="C427" s="12">
        <v>2</v>
      </c>
      <c r="D427" s="13">
        <v>5</v>
      </c>
      <c r="E427" s="13">
        <v>2</v>
      </c>
      <c r="F427" s="13">
        <v>4</v>
      </c>
      <c r="G427" s="13">
        <v>0</v>
      </c>
      <c r="H427" s="13">
        <v>1</v>
      </c>
      <c r="I427" s="13">
        <v>2</v>
      </c>
      <c r="J427" s="13">
        <v>6</v>
      </c>
      <c r="K427" s="27"/>
    </row>
    <row r="428" spans="1:11" ht="15.75" customHeight="1" x14ac:dyDescent="0.3">
      <c r="A428" s="7" t="s">
        <v>236</v>
      </c>
      <c r="B428" s="8" t="s">
        <v>366</v>
      </c>
      <c r="C428" s="22"/>
      <c r="D428" s="14"/>
      <c r="E428" s="14"/>
      <c r="F428" s="14"/>
      <c r="G428" s="14"/>
      <c r="H428" s="14"/>
      <c r="I428" s="14"/>
      <c r="J428" s="14"/>
      <c r="K428" s="27"/>
    </row>
    <row r="429" spans="1:11" ht="15.75" customHeight="1" x14ac:dyDescent="0.3">
      <c r="A429" s="7" t="s">
        <v>155</v>
      </c>
      <c r="B429" s="8" t="s">
        <v>366</v>
      </c>
      <c r="C429" s="22"/>
      <c r="D429" s="14"/>
      <c r="E429" s="14"/>
      <c r="F429" s="14"/>
      <c r="G429" s="14"/>
      <c r="H429" s="14"/>
      <c r="I429" s="14"/>
      <c r="J429" s="14"/>
      <c r="K429" s="27"/>
    </row>
    <row r="430" spans="1:11" ht="15.75" customHeight="1" x14ac:dyDescent="0.3">
      <c r="A430" s="7" t="s">
        <v>15</v>
      </c>
      <c r="B430" s="8" t="s">
        <v>50</v>
      </c>
      <c r="C430" s="22">
        <v>7</v>
      </c>
      <c r="D430" s="14">
        <v>9</v>
      </c>
      <c r="E430" s="14">
        <v>5</v>
      </c>
      <c r="F430" s="14">
        <v>4</v>
      </c>
      <c r="G430" s="14">
        <v>4</v>
      </c>
      <c r="H430" s="14">
        <v>1</v>
      </c>
      <c r="I430" s="14">
        <v>11</v>
      </c>
      <c r="J430" s="14">
        <v>10</v>
      </c>
      <c r="K430" s="27"/>
    </row>
    <row r="431" spans="1:11" ht="15.75" customHeight="1" x14ac:dyDescent="0.3">
      <c r="A431" s="7" t="s">
        <v>17</v>
      </c>
      <c r="B431" s="8" t="s">
        <v>50</v>
      </c>
      <c r="C431" s="22">
        <v>7</v>
      </c>
      <c r="D431" s="14">
        <v>9</v>
      </c>
      <c r="E431" s="14">
        <v>5</v>
      </c>
      <c r="F431" s="14">
        <v>4</v>
      </c>
      <c r="G431" s="14">
        <v>0</v>
      </c>
      <c r="H431" s="14">
        <v>1</v>
      </c>
      <c r="I431" s="14">
        <v>7</v>
      </c>
      <c r="J431" s="14">
        <v>10</v>
      </c>
      <c r="K431" s="27"/>
    </row>
    <row r="432" spans="1:11" ht="15.75" customHeight="1" x14ac:dyDescent="0.3">
      <c r="A432" s="10" t="s">
        <v>12</v>
      </c>
      <c r="B432" s="11"/>
      <c r="C432" s="9">
        <v>15</v>
      </c>
      <c r="D432" s="9">
        <v>22</v>
      </c>
      <c r="E432" s="9">
        <v>12</v>
      </c>
      <c r="F432" s="9">
        <v>12</v>
      </c>
      <c r="G432" s="9">
        <v>4</v>
      </c>
      <c r="H432" s="9">
        <v>3</v>
      </c>
      <c r="I432" s="9">
        <v>19</v>
      </c>
      <c r="J432" s="9">
        <v>25</v>
      </c>
      <c r="K432" s="29"/>
    </row>
    <row r="433" spans="1:11" ht="15.75" customHeight="1" x14ac:dyDescent="0.3"/>
    <row r="434" spans="1:11" ht="15.75" customHeight="1" x14ac:dyDescent="0.3"/>
    <row r="435" spans="1:11" ht="15.75" customHeight="1" x14ac:dyDescent="0.3">
      <c r="A435" s="24" t="s">
        <v>847</v>
      </c>
      <c r="B435" s="25"/>
      <c r="C435" s="25"/>
      <c r="D435" s="25"/>
      <c r="E435" s="25"/>
      <c r="F435" s="25"/>
      <c r="G435" s="25"/>
      <c r="H435" s="25"/>
      <c r="I435" s="25"/>
      <c r="J435" s="26"/>
      <c r="K435" s="27"/>
    </row>
    <row r="436" spans="1:11" ht="15.75" customHeight="1" x14ac:dyDescent="0.3">
      <c r="A436" s="2"/>
      <c r="B436" s="3"/>
      <c r="C436" s="28" t="s">
        <v>1</v>
      </c>
      <c r="D436" s="26"/>
      <c r="E436" s="28" t="s">
        <v>2</v>
      </c>
      <c r="F436" s="26"/>
      <c r="G436" s="28" t="s">
        <v>3</v>
      </c>
      <c r="H436" s="26"/>
      <c r="I436" s="28" t="s">
        <v>4</v>
      </c>
      <c r="J436" s="26"/>
      <c r="K436" s="27"/>
    </row>
    <row r="437" spans="1:11" ht="15.75" customHeight="1" x14ac:dyDescent="0.3">
      <c r="A437" s="4" t="s">
        <v>5</v>
      </c>
      <c r="B437" s="5" t="s">
        <v>6</v>
      </c>
      <c r="C437" s="6" t="s">
        <v>7</v>
      </c>
      <c r="D437" s="6" t="s">
        <v>8</v>
      </c>
      <c r="E437" s="6" t="s">
        <v>7</v>
      </c>
      <c r="F437" s="6" t="s">
        <v>8</v>
      </c>
      <c r="G437" s="6" t="s">
        <v>7</v>
      </c>
      <c r="H437" s="6" t="s">
        <v>8</v>
      </c>
      <c r="I437" s="6" t="s">
        <v>7</v>
      </c>
      <c r="J437" s="6" t="s">
        <v>8</v>
      </c>
      <c r="K437" s="29"/>
    </row>
    <row r="438" spans="1:11" ht="15.75" customHeight="1" x14ac:dyDescent="0.3">
      <c r="A438" s="7" t="s">
        <v>46</v>
      </c>
      <c r="B438" s="8" t="s">
        <v>197</v>
      </c>
      <c r="C438" s="12">
        <v>4</v>
      </c>
      <c r="D438" s="13">
        <v>14</v>
      </c>
      <c r="E438" s="13">
        <v>3</v>
      </c>
      <c r="F438" s="13">
        <v>10</v>
      </c>
      <c r="G438" s="13">
        <v>1</v>
      </c>
      <c r="H438" s="13">
        <v>2</v>
      </c>
      <c r="I438" s="13">
        <v>5</v>
      </c>
      <c r="J438" s="13">
        <v>16</v>
      </c>
      <c r="K438" s="45" t="s">
        <v>1184</v>
      </c>
    </row>
    <row r="439" spans="1:11" ht="15.75" customHeight="1" x14ac:dyDescent="0.3">
      <c r="A439" s="7" t="s">
        <v>55</v>
      </c>
      <c r="B439" s="8" t="s">
        <v>197</v>
      </c>
      <c r="C439" s="22">
        <v>5</v>
      </c>
      <c r="D439" s="14">
        <v>13</v>
      </c>
      <c r="E439" s="14">
        <v>5</v>
      </c>
      <c r="F439" s="14">
        <v>7</v>
      </c>
      <c r="G439" s="14">
        <v>1</v>
      </c>
      <c r="H439" s="14">
        <v>2</v>
      </c>
      <c r="I439" s="14">
        <v>6</v>
      </c>
      <c r="J439" s="14">
        <v>15</v>
      </c>
      <c r="K439" s="45" t="s">
        <v>1185</v>
      </c>
    </row>
    <row r="440" spans="1:11" ht="15.75" customHeight="1" x14ac:dyDescent="0.3">
      <c r="A440" s="7" t="s">
        <v>56</v>
      </c>
      <c r="B440" s="8" t="s">
        <v>398</v>
      </c>
      <c r="C440" s="12">
        <v>14</v>
      </c>
      <c r="D440" s="13">
        <v>4</v>
      </c>
      <c r="E440" s="13">
        <v>7</v>
      </c>
      <c r="F440" s="13">
        <v>2</v>
      </c>
      <c r="G440" s="13">
        <v>3</v>
      </c>
      <c r="H440" s="13">
        <v>2</v>
      </c>
      <c r="I440" s="13">
        <v>17</v>
      </c>
      <c r="J440" s="13">
        <v>6</v>
      </c>
      <c r="K440" s="27"/>
    </row>
    <row r="441" spans="1:11" ht="15.75" customHeight="1" x14ac:dyDescent="0.3">
      <c r="A441" s="7" t="s">
        <v>57</v>
      </c>
      <c r="B441" s="8" t="s">
        <v>398</v>
      </c>
      <c r="C441" s="22">
        <v>11</v>
      </c>
      <c r="D441" s="14">
        <v>7</v>
      </c>
      <c r="E441" s="14">
        <v>6</v>
      </c>
      <c r="F441" s="14">
        <v>3</v>
      </c>
      <c r="G441" s="14">
        <v>2</v>
      </c>
      <c r="H441" s="14">
        <v>2</v>
      </c>
      <c r="I441" s="14">
        <v>13</v>
      </c>
      <c r="J441" s="14">
        <v>9</v>
      </c>
      <c r="K441" s="27"/>
    </row>
    <row r="442" spans="1:11" ht="15.75" customHeight="1" x14ac:dyDescent="0.3">
      <c r="A442" s="7" t="s">
        <v>63</v>
      </c>
      <c r="B442" s="8" t="s">
        <v>398</v>
      </c>
      <c r="C442" s="22">
        <v>11</v>
      </c>
      <c r="D442" s="14">
        <v>7</v>
      </c>
      <c r="E442" s="14">
        <v>6</v>
      </c>
      <c r="F442" s="14">
        <v>2</v>
      </c>
      <c r="G442" s="14">
        <v>2</v>
      </c>
      <c r="H442" s="14">
        <v>2</v>
      </c>
      <c r="I442" s="14">
        <v>13</v>
      </c>
      <c r="J442" s="14">
        <v>9</v>
      </c>
      <c r="K442" s="27"/>
    </row>
    <row r="443" spans="1:11" ht="15.75" customHeight="1" x14ac:dyDescent="0.3">
      <c r="A443" s="7" t="s">
        <v>64</v>
      </c>
      <c r="B443" s="8" t="s">
        <v>398</v>
      </c>
      <c r="C443" s="22">
        <v>7</v>
      </c>
      <c r="D443" s="14">
        <v>9</v>
      </c>
      <c r="E443" s="14">
        <v>3</v>
      </c>
      <c r="F443" s="14">
        <v>5</v>
      </c>
      <c r="G443" s="14">
        <v>2</v>
      </c>
      <c r="H443" s="14">
        <v>2</v>
      </c>
      <c r="I443" s="14">
        <v>9</v>
      </c>
      <c r="J443" s="14">
        <v>11</v>
      </c>
      <c r="K443" s="27"/>
    </row>
    <row r="444" spans="1:11" ht="15.75" customHeight="1" x14ac:dyDescent="0.3">
      <c r="A444" s="7" t="s">
        <v>69</v>
      </c>
      <c r="B444" s="8" t="s">
        <v>72</v>
      </c>
      <c r="C444" s="22">
        <v>14</v>
      </c>
      <c r="D444" s="14">
        <v>3</v>
      </c>
      <c r="E444" s="14">
        <v>13</v>
      </c>
      <c r="F444" s="14">
        <v>2</v>
      </c>
      <c r="G444" s="14">
        <v>0</v>
      </c>
      <c r="H444" s="14">
        <v>1</v>
      </c>
      <c r="I444" s="14">
        <v>14</v>
      </c>
      <c r="J444" s="14">
        <v>4</v>
      </c>
      <c r="K444" s="27" t="s">
        <v>688</v>
      </c>
    </row>
    <row r="445" spans="1:11" ht="15.75" customHeight="1" x14ac:dyDescent="0.3">
      <c r="A445" s="7" t="s">
        <v>102</v>
      </c>
      <c r="B445" s="8" t="s">
        <v>72</v>
      </c>
      <c r="C445" s="22">
        <v>4</v>
      </c>
      <c r="D445" s="14">
        <v>13</v>
      </c>
      <c r="E445" s="14">
        <v>2</v>
      </c>
      <c r="F445" s="14">
        <v>13</v>
      </c>
      <c r="G445" s="14">
        <v>0</v>
      </c>
      <c r="H445" s="14">
        <v>1</v>
      </c>
      <c r="I445" s="14">
        <v>4</v>
      </c>
      <c r="J445" s="14">
        <v>14</v>
      </c>
      <c r="K445" s="27" t="s">
        <v>688</v>
      </c>
    </row>
    <row r="446" spans="1:11" ht="15.75" customHeight="1" x14ac:dyDescent="0.3">
      <c r="A446" s="10" t="s">
        <v>12</v>
      </c>
      <c r="B446" s="11"/>
      <c r="C446" s="9">
        <f t="shared" ref="C446:J446" si="22">SUM(C438:C445)</f>
        <v>70</v>
      </c>
      <c r="D446" s="9">
        <f t="shared" si="22"/>
        <v>70</v>
      </c>
      <c r="E446" s="9">
        <f t="shared" si="22"/>
        <v>45</v>
      </c>
      <c r="F446" s="9">
        <f t="shared" si="22"/>
        <v>44</v>
      </c>
      <c r="G446" s="9">
        <f t="shared" si="22"/>
        <v>11</v>
      </c>
      <c r="H446" s="9">
        <f t="shared" si="22"/>
        <v>14</v>
      </c>
      <c r="I446" s="9">
        <f t="shared" si="22"/>
        <v>81</v>
      </c>
      <c r="J446" s="9">
        <f t="shared" si="22"/>
        <v>84</v>
      </c>
      <c r="K446" s="29"/>
    </row>
    <row r="447" spans="1:11" ht="15.75" customHeight="1" x14ac:dyDescent="0.3"/>
    <row r="448" spans="1:11" ht="15.75" customHeight="1" x14ac:dyDescent="0.3"/>
    <row r="449" spans="1:11" ht="15.75" customHeight="1" x14ac:dyDescent="0.3">
      <c r="A449" s="24" t="s">
        <v>399</v>
      </c>
      <c r="B449" s="25"/>
      <c r="C449" s="25"/>
      <c r="D449" s="25"/>
      <c r="E449" s="25"/>
      <c r="F449" s="25"/>
      <c r="G449" s="25"/>
      <c r="H449" s="25"/>
      <c r="I449" s="25"/>
      <c r="J449" s="26"/>
      <c r="K449" s="27"/>
    </row>
    <row r="450" spans="1:11" ht="15.75" customHeight="1" x14ac:dyDescent="0.3">
      <c r="A450" s="2"/>
      <c r="B450" s="3"/>
      <c r="C450" s="28" t="s">
        <v>1</v>
      </c>
      <c r="D450" s="26"/>
      <c r="E450" s="28" t="s">
        <v>2</v>
      </c>
      <c r="F450" s="26"/>
      <c r="G450" s="28" t="s">
        <v>3</v>
      </c>
      <c r="H450" s="26"/>
      <c r="I450" s="28" t="s">
        <v>4</v>
      </c>
      <c r="J450" s="26"/>
      <c r="K450" s="27"/>
    </row>
    <row r="451" spans="1:11" ht="15.75" customHeight="1" x14ac:dyDescent="0.3">
      <c r="A451" s="4" t="s">
        <v>5</v>
      </c>
      <c r="B451" s="5" t="s">
        <v>6</v>
      </c>
      <c r="C451" s="6" t="s">
        <v>7</v>
      </c>
      <c r="D451" s="6" t="s">
        <v>8</v>
      </c>
      <c r="E451" s="6" t="s">
        <v>7</v>
      </c>
      <c r="F451" s="6" t="s">
        <v>8</v>
      </c>
      <c r="G451" s="6" t="s">
        <v>7</v>
      </c>
      <c r="H451" s="6" t="s">
        <v>8</v>
      </c>
      <c r="I451" s="6" t="s">
        <v>7</v>
      </c>
      <c r="J451" s="6" t="s">
        <v>8</v>
      </c>
      <c r="K451" s="29"/>
    </row>
    <row r="452" spans="1:11" ht="15.75" customHeight="1" x14ac:dyDescent="0.3">
      <c r="A452" s="7" t="s">
        <v>77</v>
      </c>
      <c r="B452" s="8" t="s">
        <v>400</v>
      </c>
      <c r="C452" s="12">
        <v>10</v>
      </c>
      <c r="D452" s="13">
        <v>10</v>
      </c>
      <c r="E452" s="13">
        <v>4</v>
      </c>
      <c r="F452" s="13">
        <v>6</v>
      </c>
      <c r="G452" s="13">
        <v>0</v>
      </c>
      <c r="H452" s="13">
        <v>1</v>
      </c>
      <c r="I452" s="13">
        <v>10</v>
      </c>
      <c r="J452" s="13">
        <v>11</v>
      </c>
      <c r="K452" s="27"/>
    </row>
    <row r="453" spans="1:11" ht="15.75" customHeight="1" x14ac:dyDescent="0.3">
      <c r="A453" s="7" t="s">
        <v>78</v>
      </c>
      <c r="B453" s="8" t="s">
        <v>400</v>
      </c>
      <c r="C453" s="22">
        <v>15</v>
      </c>
      <c r="D453" s="14">
        <v>5</v>
      </c>
      <c r="E453" s="14">
        <v>5</v>
      </c>
      <c r="F453" s="14">
        <v>3</v>
      </c>
      <c r="G453" s="14">
        <v>3</v>
      </c>
      <c r="H453" s="14">
        <v>1</v>
      </c>
      <c r="I453" s="14">
        <v>18</v>
      </c>
      <c r="J453" s="14">
        <v>6</v>
      </c>
      <c r="K453" s="27"/>
    </row>
    <row r="454" spans="1:11" ht="15.75" customHeight="1" x14ac:dyDescent="0.3">
      <c r="A454" s="7" t="s">
        <v>79</v>
      </c>
      <c r="B454" s="8" t="s">
        <v>400</v>
      </c>
      <c r="C454" s="22">
        <v>11</v>
      </c>
      <c r="D454" s="14">
        <v>9</v>
      </c>
      <c r="E454" s="14">
        <v>7</v>
      </c>
      <c r="F454" s="14">
        <v>7</v>
      </c>
      <c r="G454" s="14">
        <v>0</v>
      </c>
      <c r="H454" s="14">
        <v>1</v>
      </c>
      <c r="I454" s="14">
        <v>11</v>
      </c>
      <c r="J454" s="14">
        <v>10</v>
      </c>
      <c r="K454" s="27"/>
    </row>
    <row r="455" spans="1:11" ht="15.75" customHeight="1" x14ac:dyDescent="0.3">
      <c r="A455" s="7" t="s">
        <v>9</v>
      </c>
      <c r="B455" s="8" t="s">
        <v>400</v>
      </c>
      <c r="C455" s="22">
        <v>6</v>
      </c>
      <c r="D455" s="14">
        <v>14</v>
      </c>
      <c r="E455" s="14">
        <v>2</v>
      </c>
      <c r="F455" s="14">
        <v>12</v>
      </c>
      <c r="G455" s="14">
        <v>0</v>
      </c>
      <c r="H455" s="14">
        <v>1</v>
      </c>
      <c r="I455" s="14">
        <v>6</v>
      </c>
      <c r="J455" s="14">
        <v>15</v>
      </c>
      <c r="K455" s="27"/>
    </row>
    <row r="456" spans="1:11" ht="15.75" customHeight="1" x14ac:dyDescent="0.3">
      <c r="A456" s="7" t="s">
        <v>11</v>
      </c>
      <c r="B456" s="8" t="s">
        <v>400</v>
      </c>
      <c r="C456" s="22">
        <v>4</v>
      </c>
      <c r="D456" s="14">
        <v>16</v>
      </c>
      <c r="E456" s="14">
        <v>3</v>
      </c>
      <c r="F456" s="14">
        <v>11</v>
      </c>
      <c r="G456" s="14">
        <v>0</v>
      </c>
      <c r="H456" s="14">
        <v>1</v>
      </c>
      <c r="I456" s="14">
        <v>4</v>
      </c>
      <c r="J456" s="14">
        <v>17</v>
      </c>
      <c r="K456" s="27"/>
    </row>
    <row r="457" spans="1:11" ht="15.75" customHeight="1" x14ac:dyDescent="0.3">
      <c r="A457" s="7" t="s">
        <v>630</v>
      </c>
      <c r="B457" s="8" t="s">
        <v>400</v>
      </c>
      <c r="C457" s="22">
        <v>3</v>
      </c>
      <c r="D457" s="14">
        <v>17</v>
      </c>
      <c r="E457" s="14">
        <v>1</v>
      </c>
      <c r="F457" s="14">
        <v>13</v>
      </c>
      <c r="G457" s="14">
        <v>0</v>
      </c>
      <c r="H457" s="14">
        <v>1</v>
      </c>
      <c r="I457" s="14">
        <v>3</v>
      </c>
      <c r="J457" s="14">
        <v>18</v>
      </c>
      <c r="K457" s="27"/>
    </row>
    <row r="458" spans="1:11" ht="15.75" customHeight="1" x14ac:dyDescent="0.3">
      <c r="A458" s="10" t="s">
        <v>12</v>
      </c>
      <c r="B458" s="11"/>
      <c r="C458" s="9">
        <f>SUM(C452:C457)</f>
        <v>49</v>
      </c>
      <c r="D458" s="9">
        <f t="shared" ref="D458:J458" si="23">SUM(D452:D457)</f>
        <v>71</v>
      </c>
      <c r="E458" s="9">
        <f t="shared" si="23"/>
        <v>22</v>
      </c>
      <c r="F458" s="9">
        <f t="shared" si="23"/>
        <v>52</v>
      </c>
      <c r="G458" s="9">
        <f t="shared" si="23"/>
        <v>3</v>
      </c>
      <c r="H458" s="9">
        <f t="shared" si="23"/>
        <v>6</v>
      </c>
      <c r="I458" s="9">
        <f t="shared" si="23"/>
        <v>52</v>
      </c>
      <c r="J458" s="9">
        <f t="shared" si="23"/>
        <v>77</v>
      </c>
      <c r="K458" s="29"/>
    </row>
    <row r="459" spans="1:11" ht="15.75" customHeight="1" x14ac:dyDescent="0.3"/>
    <row r="460" spans="1:11" ht="15.75" customHeight="1" x14ac:dyDescent="0.3"/>
    <row r="461" spans="1:11" ht="15.75" customHeight="1" x14ac:dyDescent="0.3">
      <c r="A461" s="24" t="s">
        <v>848</v>
      </c>
      <c r="B461" s="25"/>
      <c r="C461" s="25"/>
      <c r="D461" s="25"/>
      <c r="E461" s="25"/>
      <c r="F461" s="25"/>
      <c r="G461" s="25"/>
      <c r="H461" s="25"/>
      <c r="I461" s="25"/>
      <c r="J461" s="26"/>
      <c r="K461" s="27"/>
    </row>
    <row r="462" spans="1:11" ht="15.75" customHeight="1" x14ac:dyDescent="0.3">
      <c r="A462" s="2"/>
      <c r="B462" s="3"/>
      <c r="C462" s="28" t="s">
        <v>1</v>
      </c>
      <c r="D462" s="26"/>
      <c r="E462" s="28" t="s">
        <v>2</v>
      </c>
      <c r="F462" s="26"/>
      <c r="G462" s="28" t="s">
        <v>3</v>
      </c>
      <c r="H462" s="26"/>
      <c r="I462" s="28" t="s">
        <v>4</v>
      </c>
      <c r="J462" s="26"/>
      <c r="K462" s="27"/>
    </row>
    <row r="463" spans="1:11" ht="15.75" customHeight="1" x14ac:dyDescent="0.3">
      <c r="A463" s="4" t="s">
        <v>5</v>
      </c>
      <c r="B463" s="5" t="s">
        <v>6</v>
      </c>
      <c r="C463" s="6" t="s">
        <v>7</v>
      </c>
      <c r="D463" s="6" t="s">
        <v>8</v>
      </c>
      <c r="E463" s="6" t="s">
        <v>7</v>
      </c>
      <c r="F463" s="6" t="s">
        <v>8</v>
      </c>
      <c r="G463" s="6" t="s">
        <v>7</v>
      </c>
      <c r="H463" s="6" t="s">
        <v>8</v>
      </c>
      <c r="I463" s="6" t="s">
        <v>7</v>
      </c>
      <c r="J463" s="6" t="s">
        <v>8</v>
      </c>
      <c r="K463" s="29"/>
    </row>
    <row r="464" spans="1:11" ht="15.75" customHeight="1" x14ac:dyDescent="0.3">
      <c r="A464" s="7" t="s">
        <v>24</v>
      </c>
      <c r="B464" s="8" t="s">
        <v>74</v>
      </c>
      <c r="C464" s="22">
        <v>14</v>
      </c>
      <c r="D464" s="14">
        <v>4</v>
      </c>
      <c r="E464" s="14">
        <v>8</v>
      </c>
      <c r="F464" s="14">
        <v>2</v>
      </c>
      <c r="G464" s="14">
        <v>4</v>
      </c>
      <c r="H464" s="14">
        <v>2</v>
      </c>
      <c r="I464" s="14">
        <v>18</v>
      </c>
      <c r="J464" s="14">
        <v>6</v>
      </c>
      <c r="K464" s="27"/>
    </row>
    <row r="465" spans="1:11" ht="15.75" customHeight="1" x14ac:dyDescent="0.3">
      <c r="A465" s="7" t="s">
        <v>46</v>
      </c>
      <c r="B465" s="8" t="s">
        <v>74</v>
      </c>
      <c r="C465" s="22">
        <v>14</v>
      </c>
      <c r="D465" s="14">
        <v>4</v>
      </c>
      <c r="E465" s="14">
        <v>9</v>
      </c>
      <c r="F465" s="14">
        <v>1</v>
      </c>
      <c r="G465" s="14">
        <v>4</v>
      </c>
      <c r="H465" s="14">
        <v>1</v>
      </c>
      <c r="I465" s="14">
        <v>18</v>
      </c>
      <c r="J465" s="14">
        <v>5</v>
      </c>
      <c r="K465" s="27"/>
    </row>
    <row r="466" spans="1:11" ht="15.75" customHeight="1" x14ac:dyDescent="0.3">
      <c r="A466" s="7" t="s">
        <v>55</v>
      </c>
      <c r="B466" s="8" t="s">
        <v>74</v>
      </c>
      <c r="C466" s="22">
        <v>12</v>
      </c>
      <c r="D466" s="14">
        <v>7</v>
      </c>
      <c r="E466" s="14">
        <v>8</v>
      </c>
      <c r="F466" s="14">
        <v>1</v>
      </c>
      <c r="G466" s="14">
        <v>2</v>
      </c>
      <c r="H466" s="14">
        <v>2</v>
      </c>
      <c r="I466" s="14">
        <v>14</v>
      </c>
      <c r="J466" s="14">
        <v>9</v>
      </c>
      <c r="K466" s="27"/>
    </row>
    <row r="467" spans="1:11" ht="15.75" customHeight="1" x14ac:dyDescent="0.3">
      <c r="A467" s="7" t="s">
        <v>56</v>
      </c>
      <c r="B467" s="8" t="s">
        <v>74</v>
      </c>
      <c r="C467" s="22">
        <v>17</v>
      </c>
      <c r="D467" s="14">
        <v>0</v>
      </c>
      <c r="E467" s="14">
        <v>9</v>
      </c>
      <c r="F467" s="14">
        <v>0</v>
      </c>
      <c r="G467" s="14">
        <v>3</v>
      </c>
      <c r="H467" s="14">
        <v>2</v>
      </c>
      <c r="I467" s="14">
        <v>20</v>
      </c>
      <c r="J467" s="14">
        <v>2</v>
      </c>
      <c r="K467" s="27"/>
    </row>
    <row r="468" spans="1:11" ht="15.75" customHeight="1" x14ac:dyDescent="0.3">
      <c r="A468" s="7" t="s">
        <v>57</v>
      </c>
      <c r="B468" s="8" t="s">
        <v>74</v>
      </c>
      <c r="C468" s="22">
        <v>9</v>
      </c>
      <c r="D468" s="14">
        <v>9</v>
      </c>
      <c r="E468" s="14">
        <v>5</v>
      </c>
      <c r="F468" s="14">
        <v>4</v>
      </c>
      <c r="G468" s="14">
        <v>1</v>
      </c>
      <c r="H468" s="14">
        <v>2</v>
      </c>
      <c r="I468" s="14">
        <v>10</v>
      </c>
      <c r="J468" s="14">
        <v>11</v>
      </c>
      <c r="K468" s="27"/>
    </row>
    <row r="469" spans="1:11" ht="15.75" customHeight="1" x14ac:dyDescent="0.3">
      <c r="A469" s="7" t="s">
        <v>63</v>
      </c>
      <c r="B469" s="8" t="s">
        <v>74</v>
      </c>
      <c r="C469" s="22">
        <v>14</v>
      </c>
      <c r="D469" s="14">
        <v>4</v>
      </c>
      <c r="E469" s="14">
        <v>7</v>
      </c>
      <c r="F469" s="14">
        <v>1</v>
      </c>
      <c r="G469" s="14">
        <v>6</v>
      </c>
      <c r="H469" s="14">
        <v>2</v>
      </c>
      <c r="I469" s="14">
        <v>20</v>
      </c>
      <c r="J469" s="14">
        <v>6</v>
      </c>
      <c r="K469" s="27"/>
    </row>
    <row r="470" spans="1:11" ht="15.75" customHeight="1" x14ac:dyDescent="0.3">
      <c r="A470" s="7" t="s">
        <v>64</v>
      </c>
      <c r="B470" s="8" t="s">
        <v>74</v>
      </c>
      <c r="C470" s="22">
        <v>15</v>
      </c>
      <c r="D470" s="14">
        <v>3</v>
      </c>
      <c r="E470" s="14">
        <v>6</v>
      </c>
      <c r="F470" s="14">
        <v>2</v>
      </c>
      <c r="G470" s="14">
        <v>3</v>
      </c>
      <c r="H470" s="14">
        <v>2</v>
      </c>
      <c r="I470" s="14">
        <v>18</v>
      </c>
      <c r="J470" s="14">
        <v>5</v>
      </c>
      <c r="K470" s="27"/>
    </row>
    <row r="471" spans="1:11" ht="15.75" customHeight="1" x14ac:dyDescent="0.3">
      <c r="A471" s="7" t="s">
        <v>66</v>
      </c>
      <c r="B471" s="8" t="s">
        <v>74</v>
      </c>
      <c r="C471" s="22">
        <v>14</v>
      </c>
      <c r="D471" s="14">
        <v>2</v>
      </c>
      <c r="E471" s="14">
        <v>10</v>
      </c>
      <c r="F471" s="14">
        <v>3</v>
      </c>
      <c r="G471" s="14">
        <v>1</v>
      </c>
      <c r="H471" s="14">
        <v>1</v>
      </c>
      <c r="I471" s="14">
        <v>15</v>
      </c>
      <c r="J471" s="14">
        <v>3</v>
      </c>
      <c r="K471" s="27" t="s">
        <v>689</v>
      </c>
    </row>
    <row r="472" spans="1:11" ht="15.75" customHeight="1" x14ac:dyDescent="0.3">
      <c r="A472" s="7" t="s">
        <v>67</v>
      </c>
      <c r="B472" s="8" t="s">
        <v>74</v>
      </c>
      <c r="C472" s="22">
        <v>14</v>
      </c>
      <c r="D472" s="14">
        <v>4</v>
      </c>
      <c r="E472" s="14">
        <v>11</v>
      </c>
      <c r="F472" s="14">
        <v>4</v>
      </c>
      <c r="G472" s="14">
        <v>3</v>
      </c>
      <c r="H472" s="14">
        <v>1</v>
      </c>
      <c r="I472" s="14">
        <v>17</v>
      </c>
      <c r="J472" s="14">
        <v>5</v>
      </c>
      <c r="K472" s="27" t="s">
        <v>689</v>
      </c>
    </row>
    <row r="473" spans="1:11" ht="15.75" customHeight="1" x14ac:dyDescent="0.3">
      <c r="A473" s="7" t="s">
        <v>68</v>
      </c>
      <c r="B473" s="8" t="s">
        <v>74</v>
      </c>
      <c r="C473" s="22">
        <v>14</v>
      </c>
      <c r="D473" s="14">
        <v>4</v>
      </c>
      <c r="E473" s="14">
        <v>9</v>
      </c>
      <c r="F473" s="14">
        <v>6</v>
      </c>
      <c r="G473" s="14">
        <v>4</v>
      </c>
      <c r="H473" s="14">
        <v>1</v>
      </c>
      <c r="I473" s="14">
        <v>18</v>
      </c>
      <c r="J473" s="14">
        <v>5</v>
      </c>
      <c r="K473" s="27" t="s">
        <v>689</v>
      </c>
    </row>
    <row r="474" spans="1:11" ht="15.75" customHeight="1" x14ac:dyDescent="0.3">
      <c r="A474" s="7" t="s">
        <v>69</v>
      </c>
      <c r="B474" s="8" t="s">
        <v>74</v>
      </c>
      <c r="C474" s="22">
        <v>8</v>
      </c>
      <c r="D474" s="14">
        <v>9</v>
      </c>
      <c r="E474" s="14">
        <v>6</v>
      </c>
      <c r="F474" s="14">
        <v>9</v>
      </c>
      <c r="G474" s="14">
        <v>0</v>
      </c>
      <c r="H474" s="14">
        <v>1</v>
      </c>
      <c r="I474" s="14">
        <v>8</v>
      </c>
      <c r="J474" s="14">
        <v>10</v>
      </c>
      <c r="K474" s="27" t="s">
        <v>689</v>
      </c>
    </row>
    <row r="475" spans="1:11" ht="15.75" customHeight="1" x14ac:dyDescent="0.3">
      <c r="A475" s="7" t="s">
        <v>102</v>
      </c>
      <c r="B475" s="8" t="s">
        <v>74</v>
      </c>
      <c r="C475" s="22">
        <v>13</v>
      </c>
      <c r="D475" s="14">
        <v>5</v>
      </c>
      <c r="E475" s="14">
        <v>14</v>
      </c>
      <c r="F475" s="14">
        <v>1</v>
      </c>
      <c r="G475" s="14">
        <v>3</v>
      </c>
      <c r="H475" s="14">
        <v>1</v>
      </c>
      <c r="I475" s="14">
        <v>16</v>
      </c>
      <c r="J475" s="14">
        <v>6</v>
      </c>
      <c r="K475" s="27" t="s">
        <v>689</v>
      </c>
    </row>
    <row r="476" spans="1:11" ht="15.75" customHeight="1" x14ac:dyDescent="0.3">
      <c r="A476" s="7" t="s">
        <v>103</v>
      </c>
      <c r="B476" s="8" t="s">
        <v>74</v>
      </c>
      <c r="C476" s="22">
        <v>6</v>
      </c>
      <c r="D476" s="14">
        <v>11</v>
      </c>
      <c r="E476" s="14">
        <v>3</v>
      </c>
      <c r="F476" s="14">
        <v>12</v>
      </c>
      <c r="G476" s="14">
        <v>1</v>
      </c>
      <c r="H476" s="14">
        <v>1</v>
      </c>
      <c r="I476" s="14">
        <v>7</v>
      </c>
      <c r="J476" s="14">
        <v>12</v>
      </c>
      <c r="K476" s="27" t="s">
        <v>689</v>
      </c>
    </row>
    <row r="477" spans="1:11" ht="15.75" customHeight="1" x14ac:dyDescent="0.3">
      <c r="A477" s="7" t="s">
        <v>104</v>
      </c>
      <c r="B477" s="8" t="s">
        <v>74</v>
      </c>
      <c r="C477" s="22">
        <v>10</v>
      </c>
      <c r="D477" s="14">
        <v>8</v>
      </c>
      <c r="E477" s="14">
        <v>4</v>
      </c>
      <c r="F477" s="14">
        <v>5</v>
      </c>
      <c r="G477" s="14">
        <v>1</v>
      </c>
      <c r="H477" s="14">
        <v>1</v>
      </c>
      <c r="I477" s="14">
        <v>11</v>
      </c>
      <c r="J477" s="14">
        <v>9</v>
      </c>
      <c r="K477" s="27"/>
    </row>
    <row r="478" spans="1:11" ht="15.75" customHeight="1" x14ac:dyDescent="0.3">
      <c r="A478" s="7" t="s">
        <v>105</v>
      </c>
      <c r="B478" s="8" t="s">
        <v>74</v>
      </c>
      <c r="C478" s="22">
        <v>10</v>
      </c>
      <c r="D478" s="14">
        <v>8</v>
      </c>
      <c r="E478" s="14">
        <v>4</v>
      </c>
      <c r="F478" s="14">
        <v>5</v>
      </c>
      <c r="G478" s="14">
        <v>1</v>
      </c>
      <c r="H478" s="14">
        <v>1</v>
      </c>
      <c r="I478" s="14">
        <v>11</v>
      </c>
      <c r="J478" s="14">
        <v>9</v>
      </c>
      <c r="K478" s="27"/>
    </row>
    <row r="479" spans="1:11" ht="15.75" customHeight="1" x14ac:dyDescent="0.3">
      <c r="A479" s="7" t="s">
        <v>25</v>
      </c>
      <c r="B479" s="8" t="s">
        <v>74</v>
      </c>
      <c r="C479" s="22">
        <v>14</v>
      </c>
      <c r="D479" s="14">
        <v>4</v>
      </c>
      <c r="E479" s="14">
        <v>8</v>
      </c>
      <c r="F479" s="14">
        <v>1</v>
      </c>
      <c r="G479" s="14">
        <v>7</v>
      </c>
      <c r="H479" s="14">
        <v>1</v>
      </c>
      <c r="I479" s="14">
        <v>21</v>
      </c>
      <c r="J479" s="14">
        <v>5</v>
      </c>
      <c r="K479" s="27"/>
    </row>
    <row r="480" spans="1:11" ht="15.75" customHeight="1" x14ac:dyDescent="0.3">
      <c r="A480" s="7" t="s">
        <v>27</v>
      </c>
      <c r="B480" s="8" t="s">
        <v>74</v>
      </c>
      <c r="C480" s="22">
        <v>17</v>
      </c>
      <c r="D480" s="14">
        <v>1</v>
      </c>
      <c r="E480" s="14">
        <v>9</v>
      </c>
      <c r="F480" s="14">
        <v>0</v>
      </c>
      <c r="G480" s="14">
        <v>3</v>
      </c>
      <c r="H480" s="14">
        <v>1</v>
      </c>
      <c r="I480" s="14">
        <v>20</v>
      </c>
      <c r="J480" s="14">
        <v>2</v>
      </c>
      <c r="K480" s="27"/>
    </row>
    <row r="481" spans="1:11" ht="15.75" customHeight="1" x14ac:dyDescent="0.3">
      <c r="A481" s="7" t="s">
        <v>28</v>
      </c>
      <c r="B481" s="8" t="s">
        <v>74</v>
      </c>
      <c r="C481" s="22">
        <v>18</v>
      </c>
      <c r="D481" s="14">
        <v>0</v>
      </c>
      <c r="E481" s="14">
        <v>9</v>
      </c>
      <c r="F481" s="14">
        <v>0</v>
      </c>
      <c r="G481" s="14">
        <v>8</v>
      </c>
      <c r="H481" s="14">
        <v>0</v>
      </c>
      <c r="I481" s="14">
        <v>26</v>
      </c>
      <c r="J481" s="14">
        <v>0</v>
      </c>
      <c r="K481" s="27"/>
    </row>
    <row r="482" spans="1:11" ht="15.75" customHeight="1" x14ac:dyDescent="0.3">
      <c r="A482" s="7" t="s">
        <v>106</v>
      </c>
      <c r="B482" s="8" t="s">
        <v>74</v>
      </c>
      <c r="C482" s="22">
        <v>15</v>
      </c>
      <c r="D482" s="14">
        <v>3</v>
      </c>
      <c r="E482" s="14">
        <v>8</v>
      </c>
      <c r="F482" s="14">
        <v>1</v>
      </c>
      <c r="G482" s="14">
        <v>5</v>
      </c>
      <c r="H482" s="14">
        <v>1</v>
      </c>
      <c r="I482" s="14">
        <v>20</v>
      </c>
      <c r="J482" s="14">
        <v>4</v>
      </c>
      <c r="K482" s="27"/>
    </row>
    <row r="483" spans="1:11" ht="15.75" customHeight="1" x14ac:dyDescent="0.3">
      <c r="A483" s="7" t="s">
        <v>30</v>
      </c>
      <c r="B483" s="8" t="s">
        <v>74</v>
      </c>
      <c r="C483" s="22">
        <v>8</v>
      </c>
      <c r="D483" s="14">
        <v>10</v>
      </c>
      <c r="E483" s="14">
        <v>2</v>
      </c>
      <c r="F483" s="14">
        <v>7</v>
      </c>
      <c r="G483" s="14">
        <v>2</v>
      </c>
      <c r="H483" s="14">
        <v>1</v>
      </c>
      <c r="I483" s="14">
        <v>10</v>
      </c>
      <c r="J483" s="14">
        <v>11</v>
      </c>
      <c r="K483" s="27"/>
    </row>
    <row r="484" spans="1:11" ht="15.75" customHeight="1" x14ac:dyDescent="0.3">
      <c r="A484" s="7" t="s">
        <v>107</v>
      </c>
      <c r="B484" s="8" t="s">
        <v>74</v>
      </c>
      <c r="C484" s="22">
        <v>10</v>
      </c>
      <c r="D484" s="14">
        <v>8</v>
      </c>
      <c r="E484" s="14">
        <v>3</v>
      </c>
      <c r="F484" s="14">
        <v>6</v>
      </c>
      <c r="G484" s="14">
        <v>2</v>
      </c>
      <c r="H484" s="14">
        <v>1</v>
      </c>
      <c r="I484" s="14">
        <v>12</v>
      </c>
      <c r="J484" s="14">
        <v>9</v>
      </c>
      <c r="K484" s="27"/>
    </row>
    <row r="485" spans="1:11" ht="15.75" customHeight="1" x14ac:dyDescent="0.3">
      <c r="A485" s="7" t="s">
        <v>109</v>
      </c>
      <c r="B485" s="8" t="s">
        <v>74</v>
      </c>
      <c r="C485" s="22">
        <v>8</v>
      </c>
      <c r="D485" s="14">
        <v>9</v>
      </c>
      <c r="E485" s="14">
        <v>4</v>
      </c>
      <c r="F485" s="14">
        <v>5</v>
      </c>
      <c r="G485" s="14">
        <v>0</v>
      </c>
      <c r="H485" s="14">
        <v>1</v>
      </c>
      <c r="I485" s="14">
        <v>8</v>
      </c>
      <c r="J485" s="14">
        <v>10</v>
      </c>
      <c r="K485" s="27"/>
    </row>
    <row r="486" spans="1:11" ht="15.75" customHeight="1" x14ac:dyDescent="0.3">
      <c r="A486" s="7" t="s">
        <v>110</v>
      </c>
      <c r="B486" s="8" t="s">
        <v>74</v>
      </c>
      <c r="C486" s="22">
        <v>7</v>
      </c>
      <c r="D486" s="14">
        <v>9</v>
      </c>
      <c r="E486" s="14">
        <v>3</v>
      </c>
      <c r="F486" s="14">
        <v>6</v>
      </c>
      <c r="G486" s="14">
        <v>0</v>
      </c>
      <c r="H486" s="14">
        <v>1</v>
      </c>
      <c r="I486" s="14">
        <v>7</v>
      </c>
      <c r="J486" s="14">
        <v>10</v>
      </c>
      <c r="K486" s="27"/>
    </row>
    <row r="487" spans="1:11" ht="15.75" customHeight="1" x14ac:dyDescent="0.3">
      <c r="A487" s="7" t="s">
        <v>112</v>
      </c>
      <c r="B487" s="8" t="s">
        <v>74</v>
      </c>
      <c r="C487" s="22">
        <v>7</v>
      </c>
      <c r="D487" s="14">
        <v>11</v>
      </c>
      <c r="E487" s="14">
        <v>4</v>
      </c>
      <c r="F487" s="14">
        <v>5</v>
      </c>
      <c r="G487" s="14">
        <v>0</v>
      </c>
      <c r="H487" s="14">
        <v>1</v>
      </c>
      <c r="I487" s="14">
        <v>7</v>
      </c>
      <c r="J487" s="14">
        <v>12</v>
      </c>
      <c r="K487" s="27"/>
    </row>
    <row r="488" spans="1:11" ht="15.75" customHeight="1" x14ac:dyDescent="0.3">
      <c r="A488" s="7" t="s">
        <v>113</v>
      </c>
      <c r="B488" s="8" t="s">
        <v>74</v>
      </c>
      <c r="C488" s="22">
        <v>14</v>
      </c>
      <c r="D488" s="14">
        <v>6</v>
      </c>
      <c r="E488" s="14">
        <v>7</v>
      </c>
      <c r="F488" s="14">
        <v>2</v>
      </c>
      <c r="G488" s="14">
        <v>0</v>
      </c>
      <c r="H488" s="14">
        <v>1</v>
      </c>
      <c r="I488" s="14">
        <v>14</v>
      </c>
      <c r="J488" s="14">
        <v>7</v>
      </c>
      <c r="K488" s="27"/>
    </row>
    <row r="489" spans="1:11" ht="15.75" customHeight="1" x14ac:dyDescent="0.3">
      <c r="A489" s="7" t="s">
        <v>171</v>
      </c>
      <c r="B489" s="8" t="s">
        <v>74</v>
      </c>
      <c r="C489" s="22">
        <v>18</v>
      </c>
      <c r="D489" s="14">
        <v>2</v>
      </c>
      <c r="E489" s="14">
        <v>8</v>
      </c>
      <c r="F489" s="14">
        <v>1</v>
      </c>
      <c r="G489" s="14">
        <v>2</v>
      </c>
      <c r="H489" s="14">
        <v>1</v>
      </c>
      <c r="I489" s="14">
        <v>20</v>
      </c>
      <c r="J489" s="14">
        <v>3</v>
      </c>
      <c r="K489" s="27"/>
    </row>
    <row r="490" spans="1:11" ht="15.75" customHeight="1" x14ac:dyDescent="0.3">
      <c r="A490" s="7" t="s">
        <v>32</v>
      </c>
      <c r="B490" s="8" t="s">
        <v>74</v>
      </c>
      <c r="C490" s="22">
        <v>15</v>
      </c>
      <c r="D490" s="14">
        <v>5</v>
      </c>
      <c r="E490" s="14">
        <v>7</v>
      </c>
      <c r="F490" s="14">
        <v>2</v>
      </c>
      <c r="G490" s="14">
        <v>3</v>
      </c>
      <c r="H490" s="14">
        <v>1</v>
      </c>
      <c r="I490" s="14">
        <v>18</v>
      </c>
      <c r="J490" s="14">
        <v>6</v>
      </c>
      <c r="K490" s="27"/>
    </row>
    <row r="491" spans="1:11" ht="15.75" customHeight="1" x14ac:dyDescent="0.3">
      <c r="A491" s="7" t="s">
        <v>33</v>
      </c>
      <c r="B491" s="8" t="s">
        <v>74</v>
      </c>
      <c r="C491" s="22">
        <v>18</v>
      </c>
      <c r="D491" s="14">
        <v>2</v>
      </c>
      <c r="E491" s="14">
        <v>7</v>
      </c>
      <c r="F491" s="14">
        <v>2</v>
      </c>
      <c r="G491" s="14">
        <v>0</v>
      </c>
      <c r="H491" s="14">
        <v>1</v>
      </c>
      <c r="I491" s="14">
        <v>18</v>
      </c>
      <c r="J491" s="14">
        <v>3</v>
      </c>
      <c r="K491" s="27"/>
    </row>
    <row r="492" spans="1:11" ht="15.75" customHeight="1" x14ac:dyDescent="0.3">
      <c r="A492" s="7" t="s">
        <v>34</v>
      </c>
      <c r="B492" s="8" t="s">
        <v>74</v>
      </c>
      <c r="C492" s="22">
        <v>12</v>
      </c>
      <c r="D492" s="14">
        <v>8</v>
      </c>
      <c r="E492" s="14">
        <v>5</v>
      </c>
      <c r="F492" s="14">
        <v>4</v>
      </c>
      <c r="G492" s="14">
        <v>2</v>
      </c>
      <c r="H492" s="14">
        <v>1</v>
      </c>
      <c r="I492" s="14">
        <v>14</v>
      </c>
      <c r="J492" s="14">
        <v>9</v>
      </c>
      <c r="K492" s="27"/>
    </row>
    <row r="493" spans="1:11" ht="15.75" customHeight="1" x14ac:dyDescent="0.3">
      <c r="A493" s="7" t="s">
        <v>35</v>
      </c>
      <c r="B493" s="8" t="s">
        <v>74</v>
      </c>
      <c r="C493" s="22">
        <v>14</v>
      </c>
      <c r="D493" s="14">
        <v>6</v>
      </c>
      <c r="E493" s="14">
        <v>7</v>
      </c>
      <c r="F493" s="14">
        <v>2</v>
      </c>
      <c r="G493" s="14">
        <v>0</v>
      </c>
      <c r="H493" s="14">
        <v>1</v>
      </c>
      <c r="I493" s="14">
        <v>14</v>
      </c>
      <c r="J493" s="14">
        <v>7</v>
      </c>
      <c r="K493" s="27"/>
    </row>
    <row r="494" spans="1:11" ht="15.75" customHeight="1" x14ac:dyDescent="0.3">
      <c r="A494" s="7" t="s">
        <v>36</v>
      </c>
      <c r="B494" s="8" t="s">
        <v>74</v>
      </c>
      <c r="C494" s="22">
        <v>11</v>
      </c>
      <c r="D494" s="14">
        <v>9</v>
      </c>
      <c r="E494" s="14">
        <v>6</v>
      </c>
      <c r="F494" s="14">
        <v>3</v>
      </c>
      <c r="G494" s="14">
        <v>1</v>
      </c>
      <c r="H494" s="14">
        <v>1</v>
      </c>
      <c r="I494" s="14">
        <v>12</v>
      </c>
      <c r="J494" s="14">
        <v>10</v>
      </c>
      <c r="K494" s="27"/>
    </row>
    <row r="495" spans="1:11" ht="15.75" customHeight="1" x14ac:dyDescent="0.3">
      <c r="A495" s="10" t="s">
        <v>12</v>
      </c>
      <c r="B495" s="11"/>
      <c r="C495" s="9">
        <f t="shared" ref="C495:J495" si="24">SUM(C464:C494)</f>
        <v>390</v>
      </c>
      <c r="D495" s="9">
        <f t="shared" si="24"/>
        <v>175</v>
      </c>
      <c r="E495" s="9">
        <f t="shared" si="24"/>
        <v>210</v>
      </c>
      <c r="F495" s="9">
        <f t="shared" si="24"/>
        <v>103</v>
      </c>
      <c r="G495" s="9">
        <f t="shared" si="24"/>
        <v>72</v>
      </c>
      <c r="H495" s="9">
        <f t="shared" si="24"/>
        <v>36</v>
      </c>
      <c r="I495" s="9">
        <f t="shared" si="24"/>
        <v>462</v>
      </c>
      <c r="J495" s="9">
        <f t="shared" si="24"/>
        <v>211</v>
      </c>
      <c r="K495" s="29"/>
    </row>
    <row r="496" spans="1:11" ht="15.75" customHeight="1" x14ac:dyDescent="0.3">
      <c r="A496" s="30" t="s">
        <v>401</v>
      </c>
      <c r="B496" s="30"/>
    </row>
    <row r="497" spans="1:11" ht="15.75" customHeight="1" x14ac:dyDescent="0.3">
      <c r="A497" s="43" t="s">
        <v>849</v>
      </c>
    </row>
    <row r="498" spans="1:11" ht="15.75" customHeight="1" x14ac:dyDescent="0.3">
      <c r="A498" s="43"/>
    </row>
    <row r="499" spans="1:11" ht="15.75" customHeight="1" x14ac:dyDescent="0.3">
      <c r="A499" s="24" t="s">
        <v>932</v>
      </c>
      <c r="B499" s="25"/>
      <c r="C499" s="25"/>
      <c r="D499" s="25"/>
      <c r="E499" s="25"/>
      <c r="F499" s="25"/>
      <c r="G499" s="25"/>
      <c r="H499" s="25"/>
      <c r="I499" s="25"/>
      <c r="J499" s="26"/>
      <c r="K499" s="27"/>
    </row>
    <row r="500" spans="1:11" ht="15.75" customHeight="1" x14ac:dyDescent="0.3">
      <c r="A500" s="2"/>
      <c r="B500" s="3"/>
      <c r="C500" s="28" t="s">
        <v>1</v>
      </c>
      <c r="D500" s="26"/>
      <c r="E500" s="28" t="s">
        <v>2</v>
      </c>
      <c r="F500" s="26"/>
      <c r="G500" s="28" t="s">
        <v>3</v>
      </c>
      <c r="H500" s="26"/>
      <c r="I500" s="28" t="s">
        <v>4</v>
      </c>
      <c r="J500" s="26"/>
      <c r="K500" s="27"/>
    </row>
    <row r="501" spans="1:11" ht="15.75" customHeight="1" x14ac:dyDescent="0.3">
      <c r="A501" s="4" t="s">
        <v>5</v>
      </c>
      <c r="B501" s="5" t="s">
        <v>6</v>
      </c>
      <c r="C501" s="6" t="s">
        <v>7</v>
      </c>
      <c r="D501" s="6" t="s">
        <v>8</v>
      </c>
      <c r="E501" s="6" t="s">
        <v>7</v>
      </c>
      <c r="F501" s="6" t="s">
        <v>8</v>
      </c>
      <c r="G501" s="6" t="s">
        <v>7</v>
      </c>
      <c r="H501" s="6" t="s">
        <v>8</v>
      </c>
      <c r="I501" s="6" t="s">
        <v>7</v>
      </c>
      <c r="J501" s="6" t="s">
        <v>8</v>
      </c>
      <c r="K501" s="29"/>
    </row>
    <row r="502" spans="1:11" ht="15.75" customHeight="1" x14ac:dyDescent="0.3">
      <c r="A502" s="7" t="s">
        <v>103</v>
      </c>
      <c r="B502" s="8" t="s">
        <v>72</v>
      </c>
      <c r="C502" s="22">
        <v>16</v>
      </c>
      <c r="D502" s="14">
        <v>2</v>
      </c>
      <c r="E502" s="14">
        <v>13</v>
      </c>
      <c r="F502" s="14">
        <v>2</v>
      </c>
      <c r="G502" s="14">
        <v>0</v>
      </c>
      <c r="H502" s="14">
        <v>1</v>
      </c>
      <c r="I502" s="14">
        <v>16</v>
      </c>
      <c r="J502" s="14">
        <v>3</v>
      </c>
      <c r="K502" s="27"/>
    </row>
    <row r="503" spans="1:11" ht="15.75" customHeight="1" x14ac:dyDescent="0.3">
      <c r="A503" s="7" t="s">
        <v>104</v>
      </c>
      <c r="B503" s="8" t="s">
        <v>72</v>
      </c>
      <c r="C503" s="22">
        <v>13</v>
      </c>
      <c r="D503" s="14">
        <v>5</v>
      </c>
      <c r="E503" s="14">
        <v>9</v>
      </c>
      <c r="F503" s="14">
        <v>0</v>
      </c>
      <c r="G503" s="14">
        <v>0</v>
      </c>
      <c r="H503" s="14">
        <v>1</v>
      </c>
      <c r="I503" s="14">
        <v>13</v>
      </c>
      <c r="J503" s="14">
        <v>6</v>
      </c>
      <c r="K503" s="27"/>
    </row>
    <row r="504" spans="1:11" ht="15.75" customHeight="1" x14ac:dyDescent="0.3">
      <c r="A504" s="7" t="s">
        <v>105</v>
      </c>
      <c r="B504" s="8" t="s">
        <v>72</v>
      </c>
      <c r="C504" s="22">
        <v>10</v>
      </c>
      <c r="D504" s="14">
        <v>8</v>
      </c>
      <c r="E504" s="14">
        <v>6</v>
      </c>
      <c r="F504" s="14">
        <v>3</v>
      </c>
      <c r="G504" s="14">
        <v>0</v>
      </c>
      <c r="H504" s="14">
        <v>1</v>
      </c>
      <c r="I504" s="14">
        <v>10</v>
      </c>
      <c r="J504" s="14">
        <v>9</v>
      </c>
      <c r="K504" s="27"/>
    </row>
    <row r="505" spans="1:11" ht="15.75" customHeight="1" x14ac:dyDescent="0.3">
      <c r="A505" s="7" t="s">
        <v>25</v>
      </c>
      <c r="B505" s="8" t="s">
        <v>60</v>
      </c>
      <c r="C505" s="22">
        <v>4</v>
      </c>
      <c r="D505" s="14">
        <v>14</v>
      </c>
      <c r="E505" s="14">
        <v>4</v>
      </c>
      <c r="F505" s="14">
        <v>10</v>
      </c>
      <c r="G505" s="14">
        <v>0</v>
      </c>
      <c r="H505" s="14">
        <v>1</v>
      </c>
      <c r="I505" s="14">
        <v>4</v>
      </c>
      <c r="J505" s="14">
        <v>15</v>
      </c>
      <c r="K505" s="27"/>
    </row>
    <row r="506" spans="1:11" ht="15.75" customHeight="1" x14ac:dyDescent="0.3">
      <c r="A506" s="7" t="s">
        <v>27</v>
      </c>
      <c r="B506" s="8" t="s">
        <v>60</v>
      </c>
      <c r="C506" s="22">
        <v>14</v>
      </c>
      <c r="D506" s="14">
        <v>4</v>
      </c>
      <c r="E506" s="14">
        <v>12</v>
      </c>
      <c r="F506" s="14">
        <v>2</v>
      </c>
      <c r="G506" s="14">
        <v>1</v>
      </c>
      <c r="H506" s="14">
        <v>1</v>
      </c>
      <c r="I506" s="14">
        <v>15</v>
      </c>
      <c r="J506" s="14">
        <v>5</v>
      </c>
      <c r="K506" s="27"/>
    </row>
    <row r="507" spans="1:11" ht="15.75" customHeight="1" x14ac:dyDescent="0.3">
      <c r="A507" s="7" t="s">
        <v>28</v>
      </c>
      <c r="B507" s="8" t="s">
        <v>60</v>
      </c>
      <c r="C507" s="22">
        <v>10</v>
      </c>
      <c r="D507" s="14">
        <v>8</v>
      </c>
      <c r="E507" s="14">
        <v>7</v>
      </c>
      <c r="F507" s="14">
        <v>7</v>
      </c>
      <c r="G507" s="14">
        <v>3</v>
      </c>
      <c r="H507" s="14">
        <v>1</v>
      </c>
      <c r="I507" s="14">
        <v>13</v>
      </c>
      <c r="J507" s="14">
        <v>9</v>
      </c>
      <c r="K507" s="27"/>
    </row>
    <row r="508" spans="1:11" ht="15.75" customHeight="1" x14ac:dyDescent="0.3">
      <c r="A508" s="7" t="s">
        <v>106</v>
      </c>
      <c r="B508" s="8" t="s">
        <v>60</v>
      </c>
      <c r="C508" s="22">
        <v>12</v>
      </c>
      <c r="D508" s="14">
        <v>6</v>
      </c>
      <c r="E508" s="14">
        <v>11</v>
      </c>
      <c r="F508" s="14">
        <v>3</v>
      </c>
      <c r="G508" s="14">
        <v>0</v>
      </c>
      <c r="H508" s="14">
        <v>1</v>
      </c>
      <c r="I508" s="14">
        <v>12</v>
      </c>
      <c r="J508" s="14">
        <v>7</v>
      </c>
      <c r="K508" s="27"/>
    </row>
    <row r="509" spans="1:11" ht="15.75" customHeight="1" x14ac:dyDescent="0.3">
      <c r="A509" s="7" t="s">
        <v>30</v>
      </c>
      <c r="B509" s="8" t="s">
        <v>60</v>
      </c>
      <c r="C509" s="22">
        <v>15</v>
      </c>
      <c r="D509" s="14">
        <v>3</v>
      </c>
      <c r="E509" s="14">
        <v>12</v>
      </c>
      <c r="F509" s="14">
        <v>2</v>
      </c>
      <c r="G509" s="14">
        <v>3</v>
      </c>
      <c r="H509" s="14">
        <v>1</v>
      </c>
      <c r="I509" s="14">
        <v>18</v>
      </c>
      <c r="J509" s="14">
        <v>4</v>
      </c>
      <c r="K509" s="27"/>
    </row>
    <row r="510" spans="1:11" ht="15.75" customHeight="1" x14ac:dyDescent="0.3">
      <c r="A510" s="7" t="s">
        <v>107</v>
      </c>
      <c r="B510" s="8" t="s">
        <v>60</v>
      </c>
      <c r="C510" s="22">
        <v>9</v>
      </c>
      <c r="D510" s="14">
        <v>9</v>
      </c>
      <c r="E510" s="14">
        <v>9</v>
      </c>
      <c r="F510" s="14">
        <v>5</v>
      </c>
      <c r="G510" s="14">
        <v>1</v>
      </c>
      <c r="H510" s="14">
        <v>1</v>
      </c>
      <c r="I510" s="14">
        <v>10</v>
      </c>
      <c r="J510" s="14">
        <v>10</v>
      </c>
      <c r="K510" s="27"/>
    </row>
    <row r="511" spans="1:11" ht="15.75" customHeight="1" x14ac:dyDescent="0.3">
      <c r="A511" s="7" t="s">
        <v>109</v>
      </c>
      <c r="B511" s="8" t="s">
        <v>60</v>
      </c>
      <c r="C511" s="22">
        <v>12</v>
      </c>
      <c r="D511" s="14">
        <v>5</v>
      </c>
      <c r="E511" s="14">
        <v>10</v>
      </c>
      <c r="F511" s="14">
        <v>4</v>
      </c>
      <c r="G511" s="14">
        <v>0</v>
      </c>
      <c r="H511" s="14">
        <v>1</v>
      </c>
      <c r="I511" s="14">
        <v>12</v>
      </c>
      <c r="J511" s="14">
        <v>6</v>
      </c>
      <c r="K511" s="27"/>
    </row>
    <row r="512" spans="1:11" ht="15.75" customHeight="1" x14ac:dyDescent="0.3">
      <c r="A512" s="7" t="s">
        <v>110</v>
      </c>
      <c r="B512" s="8" t="s">
        <v>60</v>
      </c>
      <c r="C512" s="22">
        <v>11</v>
      </c>
      <c r="D512" s="14">
        <v>7</v>
      </c>
      <c r="E512" s="14">
        <v>9</v>
      </c>
      <c r="F512" s="14">
        <v>5</v>
      </c>
      <c r="G512" s="14">
        <v>0</v>
      </c>
      <c r="H512" s="14">
        <v>1</v>
      </c>
      <c r="I512" s="14">
        <v>11</v>
      </c>
      <c r="J512" s="14">
        <v>8</v>
      </c>
      <c r="K512" s="27"/>
    </row>
    <row r="513" spans="1:11" ht="15.75" customHeight="1" x14ac:dyDescent="0.3">
      <c r="A513" s="7" t="s">
        <v>112</v>
      </c>
      <c r="B513" s="8" t="s">
        <v>60</v>
      </c>
      <c r="C513" s="22">
        <v>5</v>
      </c>
      <c r="D513" s="14">
        <v>13</v>
      </c>
      <c r="E513" s="14">
        <v>5</v>
      </c>
      <c r="F513" s="14">
        <v>9</v>
      </c>
      <c r="G513" s="14">
        <v>0</v>
      </c>
      <c r="H513" s="14">
        <v>1</v>
      </c>
      <c r="I513" s="14">
        <v>5</v>
      </c>
      <c r="J513" s="14">
        <v>14</v>
      </c>
      <c r="K513" s="27"/>
    </row>
    <row r="514" spans="1:11" ht="15.75" customHeight="1" x14ac:dyDescent="0.3">
      <c r="A514" s="7" t="s">
        <v>113</v>
      </c>
      <c r="B514" s="8" t="s">
        <v>60</v>
      </c>
      <c r="C514" s="22">
        <v>12</v>
      </c>
      <c r="D514" s="14">
        <v>8</v>
      </c>
      <c r="E514" s="14">
        <v>7</v>
      </c>
      <c r="F514" s="14">
        <v>7</v>
      </c>
      <c r="G514" s="14">
        <v>1</v>
      </c>
      <c r="H514" s="14">
        <v>1</v>
      </c>
      <c r="I514" s="14">
        <v>13</v>
      </c>
      <c r="J514" s="14">
        <v>9</v>
      </c>
      <c r="K514" s="27"/>
    </row>
    <row r="515" spans="1:11" ht="15.75" customHeight="1" x14ac:dyDescent="0.3">
      <c r="A515" s="7" t="s">
        <v>171</v>
      </c>
      <c r="B515" s="8" t="s">
        <v>60</v>
      </c>
      <c r="C515" s="22">
        <v>9</v>
      </c>
      <c r="D515" s="14">
        <v>11</v>
      </c>
      <c r="E515" s="14">
        <v>7</v>
      </c>
      <c r="F515" s="14">
        <v>7</v>
      </c>
      <c r="G515" s="14">
        <v>3</v>
      </c>
      <c r="H515" s="14">
        <v>1</v>
      </c>
      <c r="I515" s="14">
        <v>12</v>
      </c>
      <c r="J515" s="14">
        <v>12</v>
      </c>
      <c r="K515" s="27"/>
    </row>
    <row r="516" spans="1:11" ht="15.75" customHeight="1" x14ac:dyDescent="0.3">
      <c r="A516" s="7" t="s">
        <v>32</v>
      </c>
      <c r="B516" s="8" t="s">
        <v>60</v>
      </c>
      <c r="C516" s="22">
        <v>8</v>
      </c>
      <c r="D516" s="14">
        <v>12</v>
      </c>
      <c r="E516" s="14">
        <v>7</v>
      </c>
      <c r="F516" s="14">
        <v>7</v>
      </c>
      <c r="G516" s="14">
        <v>0</v>
      </c>
      <c r="H516" s="14">
        <v>1</v>
      </c>
      <c r="I516" s="14">
        <v>8</v>
      </c>
      <c r="J516" s="14">
        <v>13</v>
      </c>
      <c r="K516" s="27"/>
    </row>
    <row r="517" spans="1:11" ht="15.75" customHeight="1" x14ac:dyDescent="0.3">
      <c r="A517" s="7" t="s">
        <v>33</v>
      </c>
      <c r="B517" s="8" t="s">
        <v>60</v>
      </c>
      <c r="C517" s="22">
        <v>6</v>
      </c>
      <c r="D517" s="14">
        <v>14</v>
      </c>
      <c r="E517" s="14">
        <v>4</v>
      </c>
      <c r="F517" s="14">
        <v>10</v>
      </c>
      <c r="G517" s="14">
        <v>0</v>
      </c>
      <c r="H517" s="14">
        <v>1</v>
      </c>
      <c r="I517" s="14">
        <v>6</v>
      </c>
      <c r="J517" s="14">
        <v>15</v>
      </c>
      <c r="K517" s="27"/>
    </row>
    <row r="518" spans="1:11" ht="15.75" customHeight="1" x14ac:dyDescent="0.3">
      <c r="A518" s="7" t="s">
        <v>34</v>
      </c>
      <c r="B518" s="8" t="s">
        <v>60</v>
      </c>
      <c r="C518" s="22">
        <v>4</v>
      </c>
      <c r="D518" s="14">
        <v>16</v>
      </c>
      <c r="E518" s="14">
        <v>2</v>
      </c>
      <c r="F518" s="14">
        <v>12</v>
      </c>
      <c r="G518" s="14">
        <v>0</v>
      </c>
      <c r="H518" s="14">
        <v>1</v>
      </c>
      <c r="I518" s="14">
        <v>4</v>
      </c>
      <c r="J518" s="14">
        <v>17</v>
      </c>
      <c r="K518" s="27"/>
    </row>
    <row r="519" spans="1:11" ht="15.75" customHeight="1" x14ac:dyDescent="0.3">
      <c r="A519" s="10" t="s">
        <v>12</v>
      </c>
      <c r="B519" s="11"/>
      <c r="C519" s="9">
        <f t="shared" ref="C519:J519" si="25">SUM(C502:C518)</f>
        <v>170</v>
      </c>
      <c r="D519" s="9">
        <f t="shared" si="25"/>
        <v>145</v>
      </c>
      <c r="E519" s="9">
        <f t="shared" si="25"/>
        <v>134</v>
      </c>
      <c r="F519" s="9">
        <f t="shared" si="25"/>
        <v>95</v>
      </c>
      <c r="G519" s="9">
        <f t="shared" si="25"/>
        <v>12</v>
      </c>
      <c r="H519" s="9">
        <f t="shared" si="25"/>
        <v>17</v>
      </c>
      <c r="I519" s="9">
        <f t="shared" si="25"/>
        <v>182</v>
      </c>
      <c r="J519" s="9">
        <f t="shared" si="25"/>
        <v>162</v>
      </c>
      <c r="K519" s="29"/>
    </row>
    <row r="520" spans="1:11" ht="15.75" customHeight="1" x14ac:dyDescent="0.3">
      <c r="A520" s="30"/>
      <c r="B520" s="30"/>
    </row>
    <row r="521" spans="1:11" ht="15.75" customHeight="1" x14ac:dyDescent="0.3"/>
    <row r="522" spans="1:11" ht="15.75" customHeight="1" x14ac:dyDescent="0.3">
      <c r="A522" s="24" t="s">
        <v>1667</v>
      </c>
      <c r="B522" s="25"/>
      <c r="C522" s="25"/>
      <c r="D522" s="25"/>
      <c r="E522" s="25"/>
      <c r="F522" s="25"/>
      <c r="G522" s="25"/>
      <c r="H522" s="25"/>
      <c r="I522" s="25"/>
      <c r="J522" s="26"/>
      <c r="K522" s="27"/>
    </row>
    <row r="523" spans="1:11" ht="15.75" customHeight="1" x14ac:dyDescent="0.3">
      <c r="A523" s="2"/>
      <c r="B523" s="3"/>
      <c r="C523" s="28" t="s">
        <v>1</v>
      </c>
      <c r="D523" s="26"/>
      <c r="E523" s="28" t="s">
        <v>2</v>
      </c>
      <c r="F523" s="26"/>
      <c r="G523" s="28" t="s">
        <v>3</v>
      </c>
      <c r="H523" s="26"/>
      <c r="I523" s="28" t="s">
        <v>4</v>
      </c>
      <c r="J523" s="26"/>
      <c r="K523" s="27"/>
    </row>
    <row r="524" spans="1:11" ht="15.75" customHeight="1" x14ac:dyDescent="0.3">
      <c r="A524" s="4" t="s">
        <v>5</v>
      </c>
      <c r="B524" s="5" t="s">
        <v>6</v>
      </c>
      <c r="C524" s="6" t="s">
        <v>7</v>
      </c>
      <c r="D524" s="6" t="s">
        <v>8</v>
      </c>
      <c r="E524" s="6" t="s">
        <v>7</v>
      </c>
      <c r="F524" s="6" t="s">
        <v>8</v>
      </c>
      <c r="G524" s="6" t="s">
        <v>7</v>
      </c>
      <c r="H524" s="6" t="s">
        <v>8</v>
      </c>
      <c r="I524" s="6" t="s">
        <v>7</v>
      </c>
      <c r="J524" s="6" t="s">
        <v>8</v>
      </c>
      <c r="K524" s="29"/>
    </row>
    <row r="525" spans="1:11" ht="15.75" customHeight="1" x14ac:dyDescent="0.3">
      <c r="A525" s="7" t="s">
        <v>771</v>
      </c>
      <c r="B525" s="8" t="s">
        <v>111</v>
      </c>
      <c r="C525" s="22">
        <v>7</v>
      </c>
      <c r="D525" s="14">
        <v>2</v>
      </c>
      <c r="E525" s="14">
        <v>0</v>
      </c>
      <c r="F525" s="14">
        <v>0</v>
      </c>
      <c r="G525" s="14">
        <v>1</v>
      </c>
      <c r="H525" s="14">
        <v>2</v>
      </c>
      <c r="I525" s="14">
        <v>8</v>
      </c>
      <c r="J525" s="14">
        <v>4</v>
      </c>
      <c r="K525" s="27"/>
    </row>
    <row r="526" spans="1:11" ht="15.75" customHeight="1" x14ac:dyDescent="0.3">
      <c r="A526" s="10" t="s">
        <v>12</v>
      </c>
      <c r="B526" s="11"/>
      <c r="C526" s="9">
        <f t="shared" ref="C526:J526" si="26">SUM(C525:C525)</f>
        <v>7</v>
      </c>
      <c r="D526" s="9">
        <f t="shared" si="26"/>
        <v>2</v>
      </c>
      <c r="E526" s="9">
        <f t="shared" si="26"/>
        <v>0</v>
      </c>
      <c r="F526" s="9">
        <f t="shared" si="26"/>
        <v>0</v>
      </c>
      <c r="G526" s="9">
        <f t="shared" si="26"/>
        <v>1</v>
      </c>
      <c r="H526" s="9">
        <f t="shared" si="26"/>
        <v>2</v>
      </c>
      <c r="I526" s="9">
        <f t="shared" si="26"/>
        <v>8</v>
      </c>
      <c r="J526" s="9">
        <f t="shared" si="26"/>
        <v>4</v>
      </c>
      <c r="K526" s="29"/>
    </row>
    <row r="527" spans="1:11" ht="15.75" customHeight="1" x14ac:dyDescent="0.3">
      <c r="A527" s="30"/>
      <c r="B527" s="30"/>
    </row>
    <row r="528" spans="1:11" ht="15.75" customHeight="1" x14ac:dyDescent="0.3"/>
    <row r="529" spans="1:11" ht="15.75" customHeight="1" x14ac:dyDescent="0.3">
      <c r="A529" s="24" t="s">
        <v>1136</v>
      </c>
      <c r="B529" s="25"/>
      <c r="C529" s="25"/>
      <c r="D529" s="25"/>
      <c r="E529" s="25"/>
      <c r="F529" s="25"/>
      <c r="G529" s="25"/>
      <c r="H529" s="25"/>
      <c r="I529" s="25"/>
      <c r="J529" s="26"/>
      <c r="K529" s="27"/>
    </row>
    <row r="530" spans="1:11" ht="15.75" customHeight="1" x14ac:dyDescent="0.3">
      <c r="A530" s="2"/>
      <c r="B530" s="3"/>
      <c r="C530" s="28" t="s">
        <v>1</v>
      </c>
      <c r="D530" s="26"/>
      <c r="E530" s="28" t="s">
        <v>2</v>
      </c>
      <c r="F530" s="26"/>
      <c r="G530" s="28" t="s">
        <v>3</v>
      </c>
      <c r="H530" s="26"/>
      <c r="I530" s="28" t="s">
        <v>4</v>
      </c>
      <c r="J530" s="26"/>
      <c r="K530" s="27"/>
    </row>
    <row r="531" spans="1:11" ht="15.75" customHeight="1" x14ac:dyDescent="0.3">
      <c r="A531" s="4" t="s">
        <v>5</v>
      </c>
      <c r="B531" s="5" t="s">
        <v>6</v>
      </c>
      <c r="C531" s="6" t="s">
        <v>7</v>
      </c>
      <c r="D531" s="6" t="s">
        <v>8</v>
      </c>
      <c r="E531" s="6" t="s">
        <v>7</v>
      </c>
      <c r="F531" s="6" t="s">
        <v>8</v>
      </c>
      <c r="G531" s="6" t="s">
        <v>7</v>
      </c>
      <c r="H531" s="6" t="s">
        <v>8</v>
      </c>
      <c r="I531" s="6" t="s">
        <v>7</v>
      </c>
      <c r="J531" s="6" t="s">
        <v>8</v>
      </c>
      <c r="K531" s="29"/>
    </row>
    <row r="532" spans="1:11" ht="15.75" customHeight="1" x14ac:dyDescent="0.3">
      <c r="A532" s="7" t="s">
        <v>112</v>
      </c>
      <c r="B532" s="8" t="s">
        <v>52</v>
      </c>
      <c r="C532" s="22">
        <v>9</v>
      </c>
      <c r="D532" s="14">
        <v>9</v>
      </c>
      <c r="E532" s="14">
        <v>4</v>
      </c>
      <c r="F532" s="14">
        <v>5</v>
      </c>
      <c r="G532" s="14">
        <v>0</v>
      </c>
      <c r="H532" s="14">
        <v>1</v>
      </c>
      <c r="I532" s="14">
        <v>9</v>
      </c>
      <c r="J532" s="14">
        <v>10</v>
      </c>
      <c r="K532" s="27"/>
    </row>
    <row r="533" spans="1:11" ht="15.75" customHeight="1" x14ac:dyDescent="0.3">
      <c r="A533" s="7" t="s">
        <v>113</v>
      </c>
      <c r="B533" s="8" t="s">
        <v>52</v>
      </c>
      <c r="C533" s="22">
        <v>17</v>
      </c>
      <c r="D533" s="14">
        <v>3</v>
      </c>
      <c r="E533" s="14">
        <v>7</v>
      </c>
      <c r="F533" s="14">
        <v>2</v>
      </c>
      <c r="G533" s="14">
        <v>1</v>
      </c>
      <c r="H533" s="14">
        <v>1</v>
      </c>
      <c r="I533" s="14">
        <v>18</v>
      </c>
      <c r="J533" s="14">
        <v>4</v>
      </c>
      <c r="K533" s="27"/>
    </row>
    <row r="534" spans="1:11" ht="15.75" customHeight="1" x14ac:dyDescent="0.3">
      <c r="A534" s="7" t="s">
        <v>171</v>
      </c>
      <c r="B534" s="8" t="s">
        <v>52</v>
      </c>
      <c r="C534" s="22">
        <v>13</v>
      </c>
      <c r="D534" s="14">
        <v>7</v>
      </c>
      <c r="E534" s="14">
        <v>4</v>
      </c>
      <c r="F534" s="14">
        <v>5</v>
      </c>
      <c r="G534" s="14">
        <v>0</v>
      </c>
      <c r="H534" s="14">
        <v>1</v>
      </c>
      <c r="I534" s="14">
        <v>13</v>
      </c>
      <c r="J534" s="14">
        <v>8</v>
      </c>
      <c r="K534" s="27"/>
    </row>
    <row r="535" spans="1:11" ht="15.75" customHeight="1" x14ac:dyDescent="0.3">
      <c r="A535" s="7" t="s">
        <v>32</v>
      </c>
      <c r="B535" s="8" t="s">
        <v>52</v>
      </c>
      <c r="C535" s="22">
        <v>11</v>
      </c>
      <c r="D535" s="14">
        <v>9</v>
      </c>
      <c r="E535" s="14">
        <v>3</v>
      </c>
      <c r="F535" s="14">
        <v>6</v>
      </c>
      <c r="G535" s="14">
        <v>1</v>
      </c>
      <c r="H535" s="14">
        <v>1</v>
      </c>
      <c r="I535" s="14">
        <v>12</v>
      </c>
      <c r="J535" s="14">
        <v>10</v>
      </c>
      <c r="K535" s="27"/>
    </row>
    <row r="536" spans="1:11" ht="15.75" customHeight="1" x14ac:dyDescent="0.3">
      <c r="A536" s="7" t="s">
        <v>33</v>
      </c>
      <c r="B536" s="8" t="s">
        <v>52</v>
      </c>
      <c r="C536" s="22">
        <v>13</v>
      </c>
      <c r="D536" s="14">
        <v>7</v>
      </c>
      <c r="E536" s="14">
        <v>5</v>
      </c>
      <c r="F536" s="14">
        <v>4</v>
      </c>
      <c r="G536" s="14">
        <v>1</v>
      </c>
      <c r="H536" s="14">
        <v>1</v>
      </c>
      <c r="I536" s="14">
        <v>14</v>
      </c>
      <c r="J536" s="14">
        <v>8</v>
      </c>
      <c r="K536" s="27"/>
    </row>
    <row r="537" spans="1:11" ht="15.75" customHeight="1" x14ac:dyDescent="0.3">
      <c r="A537" s="7" t="s">
        <v>34</v>
      </c>
      <c r="B537" s="8" t="s">
        <v>52</v>
      </c>
      <c r="C537" s="22">
        <v>8</v>
      </c>
      <c r="D537" s="14">
        <v>12</v>
      </c>
      <c r="E537" s="14">
        <v>2</v>
      </c>
      <c r="F537" s="14">
        <v>7</v>
      </c>
      <c r="G537" s="14">
        <v>0</v>
      </c>
      <c r="H537" s="14">
        <v>1</v>
      </c>
      <c r="I537" s="14">
        <v>8</v>
      </c>
      <c r="J537" s="14">
        <v>13</v>
      </c>
      <c r="K537" s="27"/>
    </row>
    <row r="538" spans="1:11" ht="15.75" customHeight="1" x14ac:dyDescent="0.3">
      <c r="A538" s="7" t="s">
        <v>37</v>
      </c>
      <c r="B538" s="8" t="s">
        <v>372</v>
      </c>
      <c r="C538" s="22">
        <v>12</v>
      </c>
      <c r="D538" s="14">
        <v>8</v>
      </c>
      <c r="E538" s="14">
        <v>10</v>
      </c>
      <c r="F538" s="14">
        <v>4</v>
      </c>
      <c r="G538" s="14">
        <v>0</v>
      </c>
      <c r="H538" s="14">
        <v>1</v>
      </c>
      <c r="I538" s="14">
        <v>12</v>
      </c>
      <c r="J538" s="14">
        <v>9</v>
      </c>
      <c r="K538" s="27"/>
    </row>
    <row r="539" spans="1:11" ht="15.75" customHeight="1" x14ac:dyDescent="0.3">
      <c r="A539" s="7" t="s">
        <v>38</v>
      </c>
      <c r="B539" s="8" t="s">
        <v>372</v>
      </c>
      <c r="C539" s="22">
        <v>9</v>
      </c>
      <c r="D539" s="14">
        <v>11</v>
      </c>
      <c r="E539" s="14">
        <v>7</v>
      </c>
      <c r="F539" s="14">
        <v>7</v>
      </c>
      <c r="G539" s="14">
        <v>0</v>
      </c>
      <c r="H539" s="14">
        <v>1</v>
      </c>
      <c r="I539" s="14">
        <v>9</v>
      </c>
      <c r="J539" s="14">
        <v>12</v>
      </c>
      <c r="K539" s="27"/>
    </row>
    <row r="540" spans="1:11" ht="15.75" customHeight="1" x14ac:dyDescent="0.3">
      <c r="A540" s="7" t="s">
        <v>81</v>
      </c>
      <c r="B540" s="8" t="s">
        <v>372</v>
      </c>
      <c r="C540" s="22">
        <v>5</v>
      </c>
      <c r="D540" s="14">
        <v>15</v>
      </c>
      <c r="E540" s="14">
        <v>4</v>
      </c>
      <c r="F540" s="14">
        <v>10</v>
      </c>
      <c r="G540" s="14">
        <v>0</v>
      </c>
      <c r="H540" s="14">
        <v>1</v>
      </c>
      <c r="I540" s="14">
        <v>5</v>
      </c>
      <c r="J540" s="14">
        <v>16</v>
      </c>
      <c r="K540" s="27"/>
    </row>
    <row r="541" spans="1:11" ht="15.75" customHeight="1" x14ac:dyDescent="0.3">
      <c r="A541" s="10" t="s">
        <v>12</v>
      </c>
      <c r="B541" s="11"/>
      <c r="C541" s="9">
        <v>97</v>
      </c>
      <c r="D541" s="9">
        <v>81</v>
      </c>
      <c r="E541" s="9">
        <v>46</v>
      </c>
      <c r="F541" s="9">
        <v>50</v>
      </c>
      <c r="G541" s="9">
        <v>3</v>
      </c>
      <c r="H541" s="9">
        <v>9</v>
      </c>
      <c r="I541" s="9">
        <v>100</v>
      </c>
      <c r="J541" s="9">
        <v>90</v>
      </c>
      <c r="K541" s="29"/>
    </row>
    <row r="542" spans="1:11" ht="15.75" customHeight="1" x14ac:dyDescent="0.3"/>
    <row r="543" spans="1:11" ht="15.75" customHeight="1" x14ac:dyDescent="0.3"/>
    <row r="544" spans="1:11" ht="15.75" customHeight="1" x14ac:dyDescent="0.3">
      <c r="A544" s="24" t="s">
        <v>1679</v>
      </c>
      <c r="B544" s="25"/>
      <c r="C544" s="25"/>
      <c r="D544" s="25"/>
      <c r="E544" s="25"/>
      <c r="F544" s="25"/>
      <c r="G544" s="25"/>
      <c r="H544" s="25"/>
      <c r="I544" s="25"/>
      <c r="J544" s="26"/>
      <c r="K544" s="27"/>
    </row>
    <row r="545" spans="1:11" ht="15.75" customHeight="1" x14ac:dyDescent="0.3">
      <c r="A545" s="2"/>
      <c r="B545" s="3"/>
      <c r="C545" s="28" t="s">
        <v>1</v>
      </c>
      <c r="D545" s="26"/>
      <c r="E545" s="28" t="s">
        <v>2</v>
      </c>
      <c r="F545" s="26"/>
      <c r="G545" s="28" t="s">
        <v>3</v>
      </c>
      <c r="H545" s="26"/>
      <c r="I545" s="28" t="s">
        <v>4</v>
      </c>
      <c r="J545" s="26"/>
      <c r="K545" s="27"/>
    </row>
    <row r="546" spans="1:11" ht="15.75" customHeight="1" x14ac:dyDescent="0.3">
      <c r="A546" s="4" t="s">
        <v>5</v>
      </c>
      <c r="B546" s="5" t="s">
        <v>6</v>
      </c>
      <c r="C546" s="6" t="s">
        <v>7</v>
      </c>
      <c r="D546" s="6" t="s">
        <v>8</v>
      </c>
      <c r="E546" s="6" t="s">
        <v>7</v>
      </c>
      <c r="F546" s="6" t="s">
        <v>8</v>
      </c>
      <c r="G546" s="6" t="s">
        <v>7</v>
      </c>
      <c r="H546" s="6" t="s">
        <v>8</v>
      </c>
      <c r="I546" s="6" t="s">
        <v>7</v>
      </c>
      <c r="J546" s="6" t="s">
        <v>8</v>
      </c>
      <c r="K546" s="29"/>
    </row>
    <row r="547" spans="1:11" ht="15.75" customHeight="1" x14ac:dyDescent="0.3">
      <c r="A547" s="7" t="s">
        <v>150</v>
      </c>
      <c r="B547" s="8" t="s">
        <v>111</v>
      </c>
      <c r="C547" s="22">
        <v>7</v>
      </c>
      <c r="D547" s="14">
        <v>12</v>
      </c>
      <c r="E547" s="14">
        <v>5</v>
      </c>
      <c r="F547" s="14">
        <v>5</v>
      </c>
      <c r="G547" s="14">
        <v>0</v>
      </c>
      <c r="H547" s="14">
        <v>1</v>
      </c>
      <c r="I547" s="14">
        <v>7</v>
      </c>
      <c r="J547" s="14">
        <v>13</v>
      </c>
      <c r="K547" s="27"/>
    </row>
    <row r="548" spans="1:11" ht="15.75" customHeight="1" x14ac:dyDescent="0.3">
      <c r="A548" s="7" t="s">
        <v>151</v>
      </c>
      <c r="B548" s="8" t="s">
        <v>111</v>
      </c>
      <c r="C548" s="22">
        <v>5</v>
      </c>
      <c r="D548" s="14">
        <v>12</v>
      </c>
      <c r="E548" s="14">
        <v>2</v>
      </c>
      <c r="F548" s="14">
        <v>8</v>
      </c>
      <c r="G548" s="14">
        <v>0</v>
      </c>
      <c r="H548" s="14">
        <v>1</v>
      </c>
      <c r="I548" s="14">
        <v>5</v>
      </c>
      <c r="J548" s="14">
        <v>13</v>
      </c>
      <c r="K548" s="27"/>
    </row>
    <row r="549" spans="1:11" ht="15.75" customHeight="1" x14ac:dyDescent="0.3">
      <c r="A549" s="10" t="s">
        <v>12</v>
      </c>
      <c r="B549" s="11"/>
      <c r="C549" s="9">
        <v>12</v>
      </c>
      <c r="D549" s="9">
        <v>24</v>
      </c>
      <c r="E549" s="9">
        <v>7</v>
      </c>
      <c r="F549" s="9">
        <v>13</v>
      </c>
      <c r="G549" s="9">
        <v>0</v>
      </c>
      <c r="H549" s="9">
        <v>2</v>
      </c>
      <c r="I549" s="9">
        <v>12</v>
      </c>
      <c r="J549" s="9">
        <v>26</v>
      </c>
      <c r="K549" s="29"/>
    </row>
    <row r="550" spans="1:11" ht="15.75" customHeight="1" x14ac:dyDescent="0.3"/>
    <row r="551" spans="1:11" ht="15.75" customHeight="1" x14ac:dyDescent="0.3"/>
    <row r="552" spans="1:11" ht="15.75" customHeight="1" x14ac:dyDescent="0.3">
      <c r="A552" s="24" t="s">
        <v>402</v>
      </c>
      <c r="B552" s="25"/>
      <c r="C552" s="25"/>
      <c r="D552" s="25"/>
      <c r="E552" s="25"/>
      <c r="F552" s="25"/>
      <c r="G552" s="25"/>
      <c r="H552" s="25"/>
      <c r="I552" s="25"/>
      <c r="J552" s="26"/>
      <c r="K552" s="27"/>
    </row>
    <row r="553" spans="1:11" ht="15.75" customHeight="1" x14ac:dyDescent="0.3">
      <c r="A553" s="2"/>
      <c r="B553" s="3"/>
      <c r="C553" s="28" t="s">
        <v>1</v>
      </c>
      <c r="D553" s="26"/>
      <c r="E553" s="28" t="s">
        <v>2</v>
      </c>
      <c r="F553" s="26"/>
      <c r="G553" s="28" t="s">
        <v>3</v>
      </c>
      <c r="H553" s="26"/>
      <c r="I553" s="28" t="s">
        <v>4</v>
      </c>
      <c r="J553" s="26"/>
      <c r="K553" s="27"/>
    </row>
    <row r="554" spans="1:11" ht="15.75" customHeight="1" x14ac:dyDescent="0.3">
      <c r="A554" s="4" t="s">
        <v>5</v>
      </c>
      <c r="B554" s="5" t="s">
        <v>6</v>
      </c>
      <c r="C554" s="6" t="s">
        <v>7</v>
      </c>
      <c r="D554" s="6" t="s">
        <v>8</v>
      </c>
      <c r="E554" s="6" t="s">
        <v>7</v>
      </c>
      <c r="F554" s="6" t="s">
        <v>8</v>
      </c>
      <c r="G554" s="6" t="s">
        <v>7</v>
      </c>
      <c r="H554" s="6" t="s">
        <v>8</v>
      </c>
      <c r="I554" s="6" t="s">
        <v>7</v>
      </c>
      <c r="J554" s="6" t="s">
        <v>8</v>
      </c>
      <c r="K554" s="29"/>
    </row>
    <row r="555" spans="1:11" ht="15.75" customHeight="1" x14ac:dyDescent="0.3">
      <c r="A555" s="7" t="s">
        <v>155</v>
      </c>
      <c r="B555" s="8" t="s">
        <v>165</v>
      </c>
      <c r="C555" s="22">
        <v>10</v>
      </c>
      <c r="D555" s="14">
        <v>6</v>
      </c>
      <c r="E555" s="14">
        <v>6</v>
      </c>
      <c r="F555" s="14">
        <v>5</v>
      </c>
      <c r="G555" s="14">
        <v>2</v>
      </c>
      <c r="H555" s="14">
        <v>2</v>
      </c>
      <c r="I555" s="14">
        <v>12</v>
      </c>
      <c r="J555" s="14">
        <v>8</v>
      </c>
      <c r="K555" s="27"/>
    </row>
    <row r="556" spans="1:11" ht="15.75" customHeight="1" x14ac:dyDescent="0.3">
      <c r="A556" s="10" t="s">
        <v>12</v>
      </c>
      <c r="B556" s="11"/>
      <c r="C556" s="9">
        <f>SUM(C555)</f>
        <v>10</v>
      </c>
      <c r="D556" s="9">
        <f t="shared" ref="D556:J556" si="27">SUM(D555)</f>
        <v>6</v>
      </c>
      <c r="E556" s="9">
        <f t="shared" si="27"/>
        <v>6</v>
      </c>
      <c r="F556" s="9">
        <f t="shared" si="27"/>
        <v>5</v>
      </c>
      <c r="G556" s="9">
        <f t="shared" si="27"/>
        <v>2</v>
      </c>
      <c r="H556" s="9">
        <f t="shared" si="27"/>
        <v>2</v>
      </c>
      <c r="I556" s="9">
        <f t="shared" si="27"/>
        <v>12</v>
      </c>
      <c r="J556" s="9">
        <f t="shared" si="27"/>
        <v>8</v>
      </c>
      <c r="K556" s="29"/>
    </row>
    <row r="557" spans="1:11" ht="15.75" customHeight="1" x14ac:dyDescent="0.3"/>
    <row r="558" spans="1:11" ht="15.75" customHeight="1" x14ac:dyDescent="0.3"/>
    <row r="559" spans="1:11" ht="15.75" customHeight="1" x14ac:dyDescent="0.3">
      <c r="A559" s="24" t="s">
        <v>959</v>
      </c>
      <c r="B559" s="25"/>
      <c r="C559" s="25"/>
      <c r="D559" s="25"/>
      <c r="E559" s="25"/>
      <c r="F559" s="25"/>
      <c r="G559" s="25"/>
      <c r="H559" s="25"/>
      <c r="I559" s="25"/>
      <c r="J559" s="26"/>
      <c r="K559" s="27"/>
    </row>
    <row r="560" spans="1:11" ht="15.75" customHeight="1" x14ac:dyDescent="0.3">
      <c r="A560" s="2"/>
      <c r="B560" s="3"/>
      <c r="C560" s="28" t="s">
        <v>1</v>
      </c>
      <c r="D560" s="26"/>
      <c r="E560" s="28" t="s">
        <v>2</v>
      </c>
      <c r="F560" s="26"/>
      <c r="G560" s="28" t="s">
        <v>3</v>
      </c>
      <c r="H560" s="26"/>
      <c r="I560" s="28" t="s">
        <v>4</v>
      </c>
      <c r="J560" s="26"/>
      <c r="K560" s="27"/>
    </row>
    <row r="561" spans="1:11" ht="15.75" customHeight="1" x14ac:dyDescent="0.3">
      <c r="A561" s="4" t="s">
        <v>5</v>
      </c>
      <c r="B561" s="5" t="s">
        <v>6</v>
      </c>
      <c r="C561" s="6" t="s">
        <v>7</v>
      </c>
      <c r="D561" s="6" t="s">
        <v>8</v>
      </c>
      <c r="E561" s="6" t="s">
        <v>7</v>
      </c>
      <c r="F561" s="6" t="s">
        <v>8</v>
      </c>
      <c r="G561" s="6" t="s">
        <v>7</v>
      </c>
      <c r="H561" s="6" t="s">
        <v>8</v>
      </c>
      <c r="I561" s="6" t="s">
        <v>7</v>
      </c>
      <c r="J561" s="6" t="s">
        <v>8</v>
      </c>
      <c r="K561" s="29"/>
    </row>
    <row r="562" spans="1:11" ht="15.75" customHeight="1" x14ac:dyDescent="0.3">
      <c r="A562" s="7" t="s">
        <v>27</v>
      </c>
      <c r="B562" s="8" t="s">
        <v>163</v>
      </c>
      <c r="C562" s="12">
        <v>4</v>
      </c>
      <c r="D562" s="13">
        <v>14</v>
      </c>
      <c r="E562" s="13">
        <v>2</v>
      </c>
      <c r="F562" s="13">
        <v>7</v>
      </c>
      <c r="G562" s="13">
        <v>0</v>
      </c>
      <c r="H562" s="13">
        <v>1</v>
      </c>
      <c r="I562" s="13">
        <v>4</v>
      </c>
      <c r="J562" s="13">
        <v>15</v>
      </c>
      <c r="K562" s="27"/>
    </row>
    <row r="563" spans="1:11" ht="15.75" customHeight="1" x14ac:dyDescent="0.3">
      <c r="A563" s="10" t="s">
        <v>12</v>
      </c>
      <c r="B563" s="11"/>
      <c r="C563" s="9">
        <f t="shared" ref="C563:J563" si="28">SUM(C562:C562)</f>
        <v>4</v>
      </c>
      <c r="D563" s="9">
        <f t="shared" si="28"/>
        <v>14</v>
      </c>
      <c r="E563" s="9">
        <f t="shared" si="28"/>
        <v>2</v>
      </c>
      <c r="F563" s="9">
        <f t="shared" si="28"/>
        <v>7</v>
      </c>
      <c r="G563" s="9">
        <f t="shared" si="28"/>
        <v>0</v>
      </c>
      <c r="H563" s="9">
        <f t="shared" si="28"/>
        <v>1</v>
      </c>
      <c r="I563" s="9">
        <f t="shared" si="28"/>
        <v>4</v>
      </c>
      <c r="J563" s="9">
        <f t="shared" si="28"/>
        <v>15</v>
      </c>
      <c r="K563" s="29"/>
    </row>
    <row r="564" spans="1:11" ht="15.75" customHeight="1" x14ac:dyDescent="0.3"/>
    <row r="565" spans="1:11" ht="15.75" customHeight="1" x14ac:dyDescent="0.3"/>
    <row r="566" spans="1:11" ht="15.75" customHeight="1" x14ac:dyDescent="0.3">
      <c r="A566" s="24" t="s">
        <v>760</v>
      </c>
      <c r="B566" s="25"/>
      <c r="C566" s="25"/>
      <c r="D566" s="25"/>
      <c r="E566" s="25"/>
      <c r="F566" s="25"/>
      <c r="G566" s="25"/>
      <c r="H566" s="25"/>
      <c r="I566" s="25"/>
      <c r="J566" s="26"/>
      <c r="K566" s="27"/>
    </row>
    <row r="567" spans="1:11" ht="15.75" customHeight="1" x14ac:dyDescent="0.3">
      <c r="A567" s="2"/>
      <c r="B567" s="3"/>
      <c r="C567" s="28" t="s">
        <v>1</v>
      </c>
      <c r="D567" s="26"/>
      <c r="E567" s="28" t="s">
        <v>2</v>
      </c>
      <c r="F567" s="26"/>
      <c r="G567" s="28" t="s">
        <v>3</v>
      </c>
      <c r="H567" s="26"/>
      <c r="I567" s="28" t="s">
        <v>4</v>
      </c>
      <c r="J567" s="26"/>
      <c r="K567" s="27"/>
    </row>
    <row r="568" spans="1:11" ht="15.75" customHeight="1" x14ac:dyDescent="0.3">
      <c r="A568" s="4" t="s">
        <v>5</v>
      </c>
      <c r="B568" s="5" t="s">
        <v>6</v>
      </c>
      <c r="C568" s="6" t="s">
        <v>7</v>
      </c>
      <c r="D568" s="6" t="s">
        <v>8</v>
      </c>
      <c r="E568" s="6" t="s">
        <v>7</v>
      </c>
      <c r="F568" s="6" t="s">
        <v>8</v>
      </c>
      <c r="G568" s="6" t="s">
        <v>7</v>
      </c>
      <c r="H568" s="6" t="s">
        <v>8</v>
      </c>
      <c r="I568" s="6" t="s">
        <v>7</v>
      </c>
      <c r="J568" s="6" t="s">
        <v>8</v>
      </c>
      <c r="K568" s="29"/>
    </row>
    <row r="569" spans="1:11" ht="15.75" customHeight="1" x14ac:dyDescent="0.3">
      <c r="A569" s="7" t="s">
        <v>34</v>
      </c>
      <c r="B569" s="8" t="s">
        <v>426</v>
      </c>
      <c r="C569" s="12">
        <v>8</v>
      </c>
      <c r="D569" s="13">
        <v>12</v>
      </c>
      <c r="E569" s="13">
        <v>6</v>
      </c>
      <c r="F569" s="13">
        <v>8</v>
      </c>
      <c r="G569" s="13">
        <v>0</v>
      </c>
      <c r="H569" s="13">
        <v>1</v>
      </c>
      <c r="I569" s="13">
        <v>8</v>
      </c>
      <c r="J569" s="13">
        <v>13</v>
      </c>
      <c r="K569" s="27"/>
    </row>
    <row r="570" spans="1:11" ht="15.75" customHeight="1" x14ac:dyDescent="0.3">
      <c r="A570" s="7" t="s">
        <v>35</v>
      </c>
      <c r="B570" s="8" t="s">
        <v>426</v>
      </c>
      <c r="C570" s="22">
        <v>7</v>
      </c>
      <c r="D570" s="14">
        <v>13</v>
      </c>
      <c r="E570" s="14">
        <v>5</v>
      </c>
      <c r="F570" s="14">
        <v>9</v>
      </c>
      <c r="G570" s="14">
        <v>0</v>
      </c>
      <c r="H570" s="14">
        <v>1</v>
      </c>
      <c r="I570" s="14">
        <v>7</v>
      </c>
      <c r="J570" s="14">
        <v>14</v>
      </c>
      <c r="K570" s="27"/>
    </row>
    <row r="571" spans="1:11" ht="15.75" customHeight="1" x14ac:dyDescent="0.3">
      <c r="A571" s="10" t="s">
        <v>12</v>
      </c>
      <c r="B571" s="11"/>
      <c r="C571" s="9">
        <f>SUM(C569:C570)</f>
        <v>15</v>
      </c>
      <c r="D571" s="9">
        <f t="shared" ref="D571:J571" si="29">SUM(D569:D570)</f>
        <v>25</v>
      </c>
      <c r="E571" s="9">
        <f t="shared" si="29"/>
        <v>11</v>
      </c>
      <c r="F571" s="9">
        <f t="shared" si="29"/>
        <v>17</v>
      </c>
      <c r="G571" s="9">
        <f t="shared" si="29"/>
        <v>0</v>
      </c>
      <c r="H571" s="9">
        <f t="shared" si="29"/>
        <v>2</v>
      </c>
      <c r="I571" s="9">
        <f t="shared" si="29"/>
        <v>15</v>
      </c>
      <c r="J571" s="9">
        <f t="shared" si="29"/>
        <v>27</v>
      </c>
      <c r="K571" s="29"/>
    </row>
    <row r="572" spans="1:11" ht="15.75" customHeight="1" x14ac:dyDescent="0.3"/>
    <row r="573" spans="1:11" ht="15.75" customHeight="1" x14ac:dyDescent="0.3"/>
    <row r="574" spans="1:11" ht="15.75" customHeight="1" x14ac:dyDescent="0.3">
      <c r="A574" s="24" t="s">
        <v>403</v>
      </c>
      <c r="B574" s="25"/>
      <c r="C574" s="25"/>
      <c r="D574" s="25"/>
      <c r="E574" s="25"/>
      <c r="F574" s="25"/>
      <c r="G574" s="25"/>
      <c r="H574" s="25"/>
      <c r="I574" s="25"/>
      <c r="J574" s="26"/>
      <c r="K574" s="27"/>
    </row>
    <row r="575" spans="1:11" ht="15.75" customHeight="1" x14ac:dyDescent="0.3">
      <c r="A575" s="2"/>
      <c r="B575" s="3"/>
      <c r="C575" s="28" t="s">
        <v>1</v>
      </c>
      <c r="D575" s="26"/>
      <c r="E575" s="28" t="s">
        <v>2</v>
      </c>
      <c r="F575" s="26"/>
      <c r="G575" s="28" t="s">
        <v>3</v>
      </c>
      <c r="H575" s="26"/>
      <c r="I575" s="28" t="s">
        <v>4</v>
      </c>
      <c r="J575" s="26"/>
      <c r="K575" s="27"/>
    </row>
    <row r="576" spans="1:11" ht="15.75" customHeight="1" x14ac:dyDescent="0.3">
      <c r="A576" s="4" t="s">
        <v>5</v>
      </c>
      <c r="B576" s="5" t="s">
        <v>6</v>
      </c>
      <c r="C576" s="6" t="s">
        <v>7</v>
      </c>
      <c r="D576" s="6" t="s">
        <v>8</v>
      </c>
      <c r="E576" s="6" t="s">
        <v>7</v>
      </c>
      <c r="F576" s="6" t="s">
        <v>8</v>
      </c>
      <c r="G576" s="6" t="s">
        <v>7</v>
      </c>
      <c r="H576" s="6" t="s">
        <v>8</v>
      </c>
      <c r="I576" s="6" t="s">
        <v>7</v>
      </c>
      <c r="J576" s="6" t="s">
        <v>8</v>
      </c>
      <c r="K576" s="29"/>
    </row>
    <row r="577" spans="1:11" ht="15.75" customHeight="1" x14ac:dyDescent="0.3">
      <c r="A577" s="7" t="s">
        <v>24</v>
      </c>
      <c r="B577" s="8" t="s">
        <v>404</v>
      </c>
      <c r="C577" s="22"/>
      <c r="D577" s="14"/>
      <c r="E577" s="14"/>
      <c r="F577" s="14"/>
      <c r="G577" s="14"/>
      <c r="H577" s="14"/>
      <c r="I577" s="14"/>
      <c r="J577" s="14"/>
      <c r="K577" s="27"/>
    </row>
    <row r="578" spans="1:11" ht="15.75" customHeight="1" x14ac:dyDescent="0.3">
      <c r="A578" s="7" t="s">
        <v>46</v>
      </c>
      <c r="B578" s="8" t="s">
        <v>405</v>
      </c>
      <c r="C578" s="22"/>
      <c r="D578" s="14"/>
      <c r="E578" s="14"/>
      <c r="F578" s="14"/>
      <c r="G578" s="14"/>
      <c r="H578" s="14"/>
      <c r="I578" s="14"/>
      <c r="J578" s="14"/>
      <c r="K578" s="27"/>
    </row>
    <row r="579" spans="1:11" ht="15.75" customHeight="1" x14ac:dyDescent="0.3">
      <c r="A579" s="7" t="s">
        <v>55</v>
      </c>
      <c r="B579" s="8" t="s">
        <v>405</v>
      </c>
      <c r="C579" s="22"/>
      <c r="D579" s="14"/>
      <c r="E579" s="14"/>
      <c r="F579" s="14"/>
      <c r="G579" s="14"/>
      <c r="H579" s="14"/>
      <c r="I579" s="14"/>
      <c r="J579" s="14"/>
      <c r="K579" s="27"/>
    </row>
    <row r="580" spans="1:11" ht="15.75" customHeight="1" x14ac:dyDescent="0.3">
      <c r="A580" s="7" t="s">
        <v>56</v>
      </c>
      <c r="B580" s="8" t="s">
        <v>65</v>
      </c>
      <c r="C580" s="22">
        <v>9</v>
      </c>
      <c r="D580" s="14">
        <v>9</v>
      </c>
      <c r="E580" s="14">
        <v>4</v>
      </c>
      <c r="F580" s="14">
        <v>6</v>
      </c>
      <c r="G580" s="14">
        <v>3</v>
      </c>
      <c r="H580" s="14">
        <v>1</v>
      </c>
      <c r="I580" s="14">
        <v>12</v>
      </c>
      <c r="J580" s="14">
        <v>10</v>
      </c>
      <c r="K580" s="27"/>
    </row>
    <row r="581" spans="1:11" ht="15.75" customHeight="1" x14ac:dyDescent="0.3">
      <c r="A581" s="7" t="s">
        <v>57</v>
      </c>
      <c r="B581" s="8" t="s">
        <v>65</v>
      </c>
      <c r="C581" s="22">
        <v>13</v>
      </c>
      <c r="D581" s="14">
        <v>5</v>
      </c>
      <c r="E581" s="14">
        <v>7</v>
      </c>
      <c r="F581" s="14">
        <v>3</v>
      </c>
      <c r="G581" s="14">
        <v>4</v>
      </c>
      <c r="H581" s="14">
        <v>1</v>
      </c>
      <c r="I581" s="14">
        <v>17</v>
      </c>
      <c r="J581" s="14">
        <v>6</v>
      </c>
      <c r="K581" s="27"/>
    </row>
    <row r="582" spans="1:11" ht="15.75" customHeight="1" x14ac:dyDescent="0.3">
      <c r="A582" s="7" t="s">
        <v>63</v>
      </c>
      <c r="B582" s="8" t="s">
        <v>65</v>
      </c>
      <c r="C582" s="22">
        <v>12</v>
      </c>
      <c r="D582" s="14">
        <v>6</v>
      </c>
      <c r="E582" s="14">
        <v>7</v>
      </c>
      <c r="F582" s="14">
        <v>3</v>
      </c>
      <c r="G582" s="14">
        <v>3</v>
      </c>
      <c r="H582" s="14">
        <v>1</v>
      </c>
      <c r="I582" s="14">
        <v>15</v>
      </c>
      <c r="J582" s="14">
        <v>7</v>
      </c>
      <c r="K582" s="27"/>
    </row>
    <row r="583" spans="1:11" ht="15.75" customHeight="1" x14ac:dyDescent="0.3">
      <c r="A583" s="7" t="s">
        <v>64</v>
      </c>
      <c r="B583" s="8" t="s">
        <v>406</v>
      </c>
      <c r="C583" s="22"/>
      <c r="D583" s="14"/>
      <c r="E583" s="14"/>
      <c r="F583" s="14"/>
      <c r="G583" s="14"/>
      <c r="H583" s="14"/>
      <c r="I583" s="14"/>
      <c r="J583" s="14"/>
      <c r="K583" s="27"/>
    </row>
    <row r="584" spans="1:11" ht="15.75" customHeight="1" x14ac:dyDescent="0.3">
      <c r="A584" s="7" t="s">
        <v>66</v>
      </c>
      <c r="B584" s="8" t="s">
        <v>406</v>
      </c>
      <c r="C584" s="22"/>
      <c r="D584" s="14"/>
      <c r="E584" s="14"/>
      <c r="F584" s="14"/>
      <c r="G584" s="14"/>
      <c r="H584" s="14"/>
      <c r="I584" s="14"/>
      <c r="J584" s="14"/>
      <c r="K584" s="27"/>
    </row>
    <row r="585" spans="1:11" ht="15.75" customHeight="1" x14ac:dyDescent="0.3">
      <c r="A585" s="7" t="s">
        <v>67</v>
      </c>
      <c r="B585" s="8" t="s">
        <v>406</v>
      </c>
      <c r="C585" s="22"/>
      <c r="D585" s="14"/>
      <c r="E585" s="14"/>
      <c r="F585" s="14"/>
      <c r="G585" s="14"/>
      <c r="H585" s="14"/>
      <c r="I585" s="14"/>
      <c r="J585" s="14"/>
      <c r="K585" s="27"/>
    </row>
    <row r="586" spans="1:11" ht="15.75" customHeight="1" x14ac:dyDescent="0.3">
      <c r="A586" s="7" t="s">
        <v>68</v>
      </c>
      <c r="B586" s="8" t="s">
        <v>406</v>
      </c>
      <c r="C586" s="22"/>
      <c r="D586" s="14"/>
      <c r="E586" s="14"/>
      <c r="F586" s="14"/>
      <c r="G586" s="14"/>
      <c r="H586" s="14"/>
      <c r="I586" s="14"/>
      <c r="J586" s="14"/>
      <c r="K586" s="27"/>
    </row>
    <row r="587" spans="1:11" ht="15.75" customHeight="1" x14ac:dyDescent="0.3">
      <c r="A587" s="7" t="s">
        <v>69</v>
      </c>
      <c r="B587" s="8" t="s">
        <v>406</v>
      </c>
      <c r="C587" s="22"/>
      <c r="D587" s="14"/>
      <c r="E587" s="14"/>
      <c r="F587" s="14"/>
      <c r="G587" s="14"/>
      <c r="H587" s="14"/>
      <c r="I587" s="14"/>
      <c r="J587" s="14"/>
      <c r="K587" s="27"/>
    </row>
    <row r="588" spans="1:11" ht="15.75" customHeight="1" x14ac:dyDescent="0.3">
      <c r="A588" s="7" t="s">
        <v>102</v>
      </c>
      <c r="B588" s="8" t="s">
        <v>407</v>
      </c>
      <c r="C588" s="22"/>
      <c r="D588" s="14"/>
      <c r="E588" s="14"/>
      <c r="F588" s="14"/>
      <c r="G588" s="14"/>
      <c r="H588" s="14"/>
      <c r="I588" s="14"/>
      <c r="J588" s="14"/>
      <c r="K588" s="27"/>
    </row>
    <row r="589" spans="1:11" ht="15.75" customHeight="1" x14ac:dyDescent="0.3">
      <c r="A589" s="7" t="s">
        <v>103</v>
      </c>
      <c r="B589" s="8" t="s">
        <v>407</v>
      </c>
      <c r="C589" s="22"/>
      <c r="D589" s="14"/>
      <c r="E589" s="14"/>
      <c r="F589" s="14"/>
      <c r="G589" s="14"/>
      <c r="H589" s="14"/>
      <c r="I589" s="14"/>
      <c r="J589" s="14"/>
      <c r="K589" s="27"/>
    </row>
    <row r="590" spans="1:11" ht="15.75" customHeight="1" x14ac:dyDescent="0.3">
      <c r="A590" s="7" t="s">
        <v>104</v>
      </c>
      <c r="B590" s="8" t="s">
        <v>407</v>
      </c>
      <c r="C590" s="22"/>
      <c r="D590" s="14"/>
      <c r="E590" s="14"/>
      <c r="F590" s="14"/>
      <c r="G590" s="14"/>
      <c r="H590" s="14"/>
      <c r="I590" s="14"/>
      <c r="J590" s="14"/>
      <c r="K590" s="27"/>
    </row>
    <row r="591" spans="1:11" ht="15.75" customHeight="1" x14ac:dyDescent="0.3">
      <c r="A591" s="7" t="s">
        <v>105</v>
      </c>
      <c r="B591" s="8" t="s">
        <v>407</v>
      </c>
      <c r="C591" s="22"/>
      <c r="D591" s="14"/>
      <c r="E591" s="14"/>
      <c r="F591" s="14"/>
      <c r="G591" s="14"/>
      <c r="H591" s="14"/>
      <c r="I591" s="14"/>
      <c r="J591" s="14"/>
      <c r="K591" s="27"/>
    </row>
    <row r="592" spans="1:11" ht="15.75" customHeight="1" x14ac:dyDescent="0.3">
      <c r="A592" s="7" t="s">
        <v>25</v>
      </c>
      <c r="B592" s="8" t="s">
        <v>407</v>
      </c>
      <c r="C592" s="22"/>
      <c r="D592" s="14"/>
      <c r="E592" s="14"/>
      <c r="F592" s="14"/>
      <c r="G592" s="14"/>
      <c r="H592" s="14"/>
      <c r="I592" s="14"/>
      <c r="J592" s="14"/>
      <c r="K592" s="27"/>
    </row>
    <row r="593" spans="1:11" ht="15.75" customHeight="1" x14ac:dyDescent="0.3">
      <c r="A593" s="7" t="s">
        <v>27</v>
      </c>
      <c r="B593" s="8" t="s">
        <v>407</v>
      </c>
      <c r="C593" s="22"/>
      <c r="D593" s="14"/>
      <c r="E593" s="14"/>
      <c r="F593" s="14"/>
      <c r="G593" s="14"/>
      <c r="H593" s="14"/>
      <c r="I593" s="14"/>
      <c r="J593" s="14"/>
      <c r="K593" s="27"/>
    </row>
    <row r="594" spans="1:11" ht="15.75" customHeight="1" x14ac:dyDescent="0.3">
      <c r="A594" s="7" t="s">
        <v>28</v>
      </c>
      <c r="B594" s="8" t="s">
        <v>407</v>
      </c>
      <c r="C594" s="22"/>
      <c r="D594" s="14"/>
      <c r="E594" s="14"/>
      <c r="F594" s="14"/>
      <c r="G594" s="14"/>
      <c r="H594" s="14"/>
      <c r="I594" s="14"/>
      <c r="J594" s="14"/>
      <c r="K594" s="27"/>
    </row>
    <row r="595" spans="1:11" ht="15.75" customHeight="1" x14ac:dyDescent="0.3">
      <c r="A595" s="7" t="s">
        <v>106</v>
      </c>
      <c r="B595" s="8" t="s">
        <v>407</v>
      </c>
      <c r="C595" s="22"/>
      <c r="D595" s="14"/>
      <c r="E595" s="14"/>
      <c r="F595" s="14"/>
      <c r="G595" s="14"/>
      <c r="H595" s="14"/>
      <c r="I595" s="14"/>
      <c r="J595" s="14"/>
      <c r="K595" s="27"/>
    </row>
    <row r="596" spans="1:11" ht="15.75" customHeight="1" x14ac:dyDescent="0.3">
      <c r="A596" s="10" t="s">
        <v>12</v>
      </c>
      <c r="B596" s="11"/>
      <c r="C596" s="9">
        <f t="shared" ref="C596:J596" si="30">SUM(C577:C595)</f>
        <v>34</v>
      </c>
      <c r="D596" s="9">
        <f t="shared" si="30"/>
        <v>20</v>
      </c>
      <c r="E596" s="9">
        <f t="shared" si="30"/>
        <v>18</v>
      </c>
      <c r="F596" s="9">
        <f t="shared" si="30"/>
        <v>12</v>
      </c>
      <c r="G596" s="9">
        <f t="shared" si="30"/>
        <v>10</v>
      </c>
      <c r="H596" s="9">
        <f t="shared" si="30"/>
        <v>3</v>
      </c>
      <c r="I596" s="9">
        <f t="shared" si="30"/>
        <v>44</v>
      </c>
      <c r="J596" s="9">
        <f t="shared" si="30"/>
        <v>23</v>
      </c>
      <c r="K596" s="29"/>
    </row>
    <row r="597" spans="1:11" ht="15.75" customHeight="1" x14ac:dyDescent="0.3">
      <c r="A597" s="30" t="s">
        <v>408</v>
      </c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1" ht="15.75" customHeight="1" x14ac:dyDescent="0.3"/>
    <row r="599" spans="1:11" ht="15.75" customHeight="1" x14ac:dyDescent="0.3">
      <c r="A599" s="24" t="s">
        <v>409</v>
      </c>
      <c r="B599" s="25"/>
      <c r="C599" s="25"/>
      <c r="D599" s="25"/>
      <c r="E599" s="25"/>
      <c r="F599" s="25"/>
      <c r="G599" s="25"/>
      <c r="H599" s="25"/>
      <c r="I599" s="25"/>
      <c r="J599" s="26"/>
      <c r="K599" s="27"/>
    </row>
    <row r="600" spans="1:11" ht="15.75" customHeight="1" x14ac:dyDescent="0.3">
      <c r="A600" s="2"/>
      <c r="B600" s="3"/>
      <c r="C600" s="28" t="s">
        <v>1</v>
      </c>
      <c r="D600" s="26"/>
      <c r="E600" s="28" t="s">
        <v>2</v>
      </c>
      <c r="F600" s="26"/>
      <c r="G600" s="28" t="s">
        <v>3</v>
      </c>
      <c r="H600" s="26"/>
      <c r="I600" s="28" t="s">
        <v>4</v>
      </c>
      <c r="J600" s="26"/>
      <c r="K600" s="27"/>
    </row>
    <row r="601" spans="1:11" ht="15.75" customHeight="1" x14ac:dyDescent="0.3">
      <c r="A601" s="4" t="s">
        <v>5</v>
      </c>
      <c r="B601" s="5" t="s">
        <v>6</v>
      </c>
      <c r="C601" s="6" t="s">
        <v>7</v>
      </c>
      <c r="D601" s="6" t="s">
        <v>8</v>
      </c>
      <c r="E601" s="6" t="s">
        <v>7</v>
      </c>
      <c r="F601" s="6" t="s">
        <v>8</v>
      </c>
      <c r="G601" s="6" t="s">
        <v>7</v>
      </c>
      <c r="H601" s="6" t="s">
        <v>8</v>
      </c>
      <c r="I601" s="6" t="s">
        <v>7</v>
      </c>
      <c r="J601" s="6" t="s">
        <v>8</v>
      </c>
      <c r="K601" s="29"/>
    </row>
    <row r="602" spans="1:11" ht="15.75" customHeight="1" x14ac:dyDescent="0.3">
      <c r="A602" s="7" t="s">
        <v>55</v>
      </c>
      <c r="B602" s="8" t="s">
        <v>247</v>
      </c>
      <c r="C602" s="22">
        <v>3</v>
      </c>
      <c r="D602" s="14">
        <v>12</v>
      </c>
      <c r="E602" s="14">
        <v>3</v>
      </c>
      <c r="F602" s="14">
        <v>9</v>
      </c>
      <c r="G602" s="14">
        <v>0</v>
      </c>
      <c r="H602" s="14">
        <v>2</v>
      </c>
      <c r="I602" s="14">
        <v>3</v>
      </c>
      <c r="J602" s="14">
        <v>14</v>
      </c>
      <c r="K602" s="27"/>
    </row>
    <row r="603" spans="1:11" ht="15.75" customHeight="1" x14ac:dyDescent="0.3">
      <c r="A603" s="7" t="s">
        <v>56</v>
      </c>
      <c r="B603" s="8" t="s">
        <v>247</v>
      </c>
      <c r="C603" s="22">
        <v>4</v>
      </c>
      <c r="D603" s="14">
        <v>9</v>
      </c>
      <c r="E603" s="14">
        <v>4</v>
      </c>
      <c r="F603" s="14">
        <v>6</v>
      </c>
      <c r="G603" s="14">
        <v>0</v>
      </c>
      <c r="H603" s="14">
        <v>2</v>
      </c>
      <c r="I603" s="14">
        <v>4</v>
      </c>
      <c r="J603" s="14">
        <v>11</v>
      </c>
      <c r="K603" s="27"/>
    </row>
    <row r="604" spans="1:11" ht="15.75" customHeight="1" x14ac:dyDescent="0.3">
      <c r="A604" s="10" t="s">
        <v>12</v>
      </c>
      <c r="B604" s="11"/>
      <c r="C604" s="9">
        <v>7</v>
      </c>
      <c r="D604" s="9">
        <v>21</v>
      </c>
      <c r="E604" s="9">
        <v>7</v>
      </c>
      <c r="F604" s="9">
        <v>15</v>
      </c>
      <c r="G604" s="9">
        <v>0</v>
      </c>
      <c r="H604" s="9">
        <v>4</v>
      </c>
      <c r="I604" s="9">
        <v>7</v>
      </c>
      <c r="J604" s="9">
        <v>25</v>
      </c>
      <c r="K604" s="29"/>
    </row>
    <row r="605" spans="1:11" ht="15.75" customHeight="1" x14ac:dyDescent="0.3"/>
    <row r="606" spans="1:11" ht="15.75" customHeight="1" x14ac:dyDescent="0.3"/>
    <row r="607" spans="1:11" ht="15.75" customHeight="1" x14ac:dyDescent="0.3">
      <c r="A607" s="24" t="s">
        <v>850</v>
      </c>
      <c r="B607" s="25"/>
      <c r="C607" s="25"/>
      <c r="D607" s="25"/>
      <c r="E607" s="25"/>
      <c r="F607" s="25"/>
      <c r="G607" s="25"/>
      <c r="H607" s="25"/>
      <c r="I607" s="25"/>
      <c r="J607" s="26"/>
      <c r="K607" s="27"/>
    </row>
    <row r="608" spans="1:11" ht="15.75" customHeight="1" x14ac:dyDescent="0.3">
      <c r="A608" s="2"/>
      <c r="B608" s="3"/>
      <c r="C608" s="28" t="s">
        <v>1</v>
      </c>
      <c r="D608" s="26"/>
      <c r="E608" s="28" t="s">
        <v>2</v>
      </c>
      <c r="F608" s="26"/>
      <c r="G608" s="28" t="s">
        <v>3</v>
      </c>
      <c r="H608" s="26"/>
      <c r="I608" s="28" t="s">
        <v>4</v>
      </c>
      <c r="J608" s="26"/>
      <c r="K608" s="27"/>
    </row>
    <row r="609" spans="1:11" ht="15.75" customHeight="1" x14ac:dyDescent="0.3">
      <c r="A609" s="4" t="s">
        <v>5</v>
      </c>
      <c r="B609" s="5" t="s">
        <v>6</v>
      </c>
      <c r="C609" s="6" t="s">
        <v>7</v>
      </c>
      <c r="D609" s="6" t="s">
        <v>8</v>
      </c>
      <c r="E609" s="6" t="s">
        <v>7</v>
      </c>
      <c r="F609" s="6" t="s">
        <v>8</v>
      </c>
      <c r="G609" s="6" t="s">
        <v>7</v>
      </c>
      <c r="H609" s="6" t="s">
        <v>8</v>
      </c>
      <c r="I609" s="6" t="s">
        <v>7</v>
      </c>
      <c r="J609" s="6" t="s">
        <v>8</v>
      </c>
      <c r="K609" s="29"/>
    </row>
    <row r="610" spans="1:11" ht="15.75" customHeight="1" x14ac:dyDescent="0.3">
      <c r="A610" s="7" t="s">
        <v>73</v>
      </c>
      <c r="B610" s="8" t="s">
        <v>120</v>
      </c>
      <c r="C610" s="22">
        <v>0</v>
      </c>
      <c r="D610" s="14">
        <v>3</v>
      </c>
      <c r="E610" s="14">
        <v>0</v>
      </c>
      <c r="F610" s="14">
        <v>3</v>
      </c>
      <c r="G610" s="14">
        <v>0</v>
      </c>
      <c r="H610" s="14">
        <v>1</v>
      </c>
      <c r="I610" s="14">
        <v>0</v>
      </c>
      <c r="J610" s="14">
        <v>4</v>
      </c>
      <c r="K610" s="27"/>
    </row>
    <row r="611" spans="1:11" ht="15.75" customHeight="1" x14ac:dyDescent="0.3">
      <c r="A611" s="7" t="s">
        <v>75</v>
      </c>
      <c r="B611" s="8" t="s">
        <v>120</v>
      </c>
      <c r="C611" s="22">
        <v>11</v>
      </c>
      <c r="D611" s="14">
        <v>9</v>
      </c>
      <c r="E611" s="14">
        <v>8</v>
      </c>
      <c r="F611" s="14">
        <v>2</v>
      </c>
      <c r="G611" s="14">
        <v>2</v>
      </c>
      <c r="H611" s="14">
        <v>1</v>
      </c>
      <c r="I611" s="14">
        <v>13</v>
      </c>
      <c r="J611" s="14">
        <v>10</v>
      </c>
      <c r="K611" s="27"/>
    </row>
    <row r="612" spans="1:11" ht="15.75" customHeight="1" x14ac:dyDescent="0.3">
      <c r="A612" s="7" t="s">
        <v>76</v>
      </c>
      <c r="B612" s="8" t="s">
        <v>120</v>
      </c>
      <c r="C612" s="22">
        <v>12</v>
      </c>
      <c r="D612" s="14">
        <v>8</v>
      </c>
      <c r="E612" s="14">
        <v>7</v>
      </c>
      <c r="F612" s="14">
        <v>3</v>
      </c>
      <c r="G612" s="14">
        <v>1</v>
      </c>
      <c r="H612" s="14">
        <v>1</v>
      </c>
      <c r="I612" s="14">
        <v>13</v>
      </c>
      <c r="J612" s="14">
        <v>9</v>
      </c>
      <c r="K612" s="27"/>
    </row>
    <row r="613" spans="1:11" ht="15.75" customHeight="1" x14ac:dyDescent="0.3">
      <c r="A613" s="7" t="s">
        <v>77</v>
      </c>
      <c r="B613" s="8" t="s">
        <v>120</v>
      </c>
      <c r="C613" s="22">
        <v>11</v>
      </c>
      <c r="D613" s="14">
        <v>9</v>
      </c>
      <c r="E613" s="14">
        <v>6</v>
      </c>
      <c r="F613" s="14">
        <v>4</v>
      </c>
      <c r="G613" s="14">
        <v>0</v>
      </c>
      <c r="H613" s="14">
        <v>1</v>
      </c>
      <c r="I613" s="14">
        <v>11</v>
      </c>
      <c r="J613" s="14">
        <v>10</v>
      </c>
      <c r="K613" s="27"/>
    </row>
    <row r="614" spans="1:11" ht="15.75" customHeight="1" x14ac:dyDescent="0.3">
      <c r="A614" s="7" t="s">
        <v>78</v>
      </c>
      <c r="B614" s="8" t="s">
        <v>120</v>
      </c>
      <c r="C614" s="22">
        <v>10</v>
      </c>
      <c r="D614" s="14">
        <v>10</v>
      </c>
      <c r="E614" s="14">
        <v>6</v>
      </c>
      <c r="F614" s="14">
        <v>4</v>
      </c>
      <c r="G614" s="14">
        <v>2</v>
      </c>
      <c r="H614" s="14">
        <v>1</v>
      </c>
      <c r="I614" s="14">
        <v>12</v>
      </c>
      <c r="J614" s="14">
        <v>11</v>
      </c>
      <c r="K614" s="27"/>
    </row>
    <row r="615" spans="1:11" ht="15.75" customHeight="1" x14ac:dyDescent="0.3">
      <c r="A615" s="7" t="s">
        <v>79</v>
      </c>
      <c r="B615" s="8" t="s">
        <v>120</v>
      </c>
      <c r="C615" s="22">
        <v>10</v>
      </c>
      <c r="D615" s="14">
        <v>10</v>
      </c>
      <c r="E615" s="14">
        <v>6</v>
      </c>
      <c r="F615" s="14">
        <v>4</v>
      </c>
      <c r="G615" s="14">
        <v>2</v>
      </c>
      <c r="H615" s="14">
        <v>1</v>
      </c>
      <c r="I615" s="14">
        <v>12</v>
      </c>
      <c r="J615" s="14">
        <v>11</v>
      </c>
      <c r="K615" s="27"/>
    </row>
    <row r="616" spans="1:11" ht="15.75" customHeight="1" x14ac:dyDescent="0.3">
      <c r="A616" s="7" t="s">
        <v>9</v>
      </c>
      <c r="B616" s="8" t="s">
        <v>120</v>
      </c>
      <c r="C616" s="22">
        <v>14</v>
      </c>
      <c r="D616" s="14">
        <v>6</v>
      </c>
      <c r="E616" s="14">
        <v>7</v>
      </c>
      <c r="F616" s="14">
        <v>3</v>
      </c>
      <c r="G616" s="14">
        <v>1</v>
      </c>
      <c r="H616" s="14">
        <v>1</v>
      </c>
      <c r="I616" s="14">
        <v>15</v>
      </c>
      <c r="J616" s="14">
        <v>7</v>
      </c>
      <c r="K616" s="27"/>
    </row>
    <row r="617" spans="1:11" ht="15.75" customHeight="1" x14ac:dyDescent="0.3">
      <c r="A617" s="7" t="s">
        <v>11</v>
      </c>
      <c r="B617" s="8" t="s">
        <v>120</v>
      </c>
      <c r="C617" s="22">
        <v>14</v>
      </c>
      <c r="D617" s="14">
        <v>5</v>
      </c>
      <c r="E617" s="14">
        <v>9</v>
      </c>
      <c r="F617" s="14">
        <v>1</v>
      </c>
      <c r="G617" s="14">
        <v>1</v>
      </c>
      <c r="H617" s="14">
        <v>1</v>
      </c>
      <c r="I617" s="14">
        <v>15</v>
      </c>
      <c r="J617" s="14">
        <v>6</v>
      </c>
      <c r="K617" s="27"/>
    </row>
    <row r="618" spans="1:11" ht="15.75" customHeight="1" x14ac:dyDescent="0.3">
      <c r="A618" s="7" t="s">
        <v>630</v>
      </c>
      <c r="B618" s="8" t="s">
        <v>120</v>
      </c>
      <c r="C618" s="22">
        <v>11</v>
      </c>
      <c r="D618" s="14">
        <v>8</v>
      </c>
      <c r="E618" s="14">
        <v>8</v>
      </c>
      <c r="F618" s="14">
        <v>2</v>
      </c>
      <c r="G618" s="14">
        <v>1</v>
      </c>
      <c r="H618" s="14">
        <v>1</v>
      </c>
      <c r="I618" s="14">
        <v>12</v>
      </c>
      <c r="J618" s="14">
        <v>9</v>
      </c>
      <c r="K618" s="27"/>
    </row>
    <row r="619" spans="1:11" ht="15.75" customHeight="1" x14ac:dyDescent="0.3">
      <c r="A619" s="7" t="s">
        <v>686</v>
      </c>
      <c r="B619" s="8" t="s">
        <v>120</v>
      </c>
      <c r="C619" s="22">
        <v>11</v>
      </c>
      <c r="D619" s="14">
        <v>9</v>
      </c>
      <c r="E619" s="14">
        <v>7</v>
      </c>
      <c r="F619" s="14">
        <v>3</v>
      </c>
      <c r="G619" s="14">
        <v>1</v>
      </c>
      <c r="H619" s="14">
        <v>1</v>
      </c>
      <c r="I619" s="14">
        <v>12</v>
      </c>
      <c r="J619" s="14">
        <v>10</v>
      </c>
      <c r="K619" s="27"/>
    </row>
    <row r="620" spans="1:11" ht="15.75" customHeight="1" x14ac:dyDescent="0.3">
      <c r="A620" s="7" t="s">
        <v>729</v>
      </c>
      <c r="B620" s="8" t="s">
        <v>120</v>
      </c>
      <c r="C620" s="22">
        <v>7</v>
      </c>
      <c r="D620" s="14">
        <v>13</v>
      </c>
      <c r="E620" s="14">
        <v>3</v>
      </c>
      <c r="F620" s="14">
        <v>8</v>
      </c>
      <c r="G620" s="14">
        <v>1</v>
      </c>
      <c r="H620" s="14">
        <v>1</v>
      </c>
      <c r="I620" s="14">
        <v>8</v>
      </c>
      <c r="J620" s="14">
        <v>14</v>
      </c>
      <c r="K620" s="27"/>
    </row>
    <row r="621" spans="1:11" ht="15.75" customHeight="1" x14ac:dyDescent="0.3">
      <c r="A621" s="10" t="s">
        <v>12</v>
      </c>
      <c r="B621" s="11"/>
      <c r="C621" s="9">
        <f t="shared" ref="C621:J621" si="31">SUM(C610:C620)</f>
        <v>111</v>
      </c>
      <c r="D621" s="9">
        <f t="shared" si="31"/>
        <v>90</v>
      </c>
      <c r="E621" s="9">
        <f t="shared" si="31"/>
        <v>67</v>
      </c>
      <c r="F621" s="9">
        <f t="shared" si="31"/>
        <v>37</v>
      </c>
      <c r="G621" s="9">
        <f t="shared" si="31"/>
        <v>12</v>
      </c>
      <c r="H621" s="9">
        <f t="shared" si="31"/>
        <v>11</v>
      </c>
      <c r="I621" s="9">
        <f t="shared" si="31"/>
        <v>123</v>
      </c>
      <c r="J621" s="9">
        <f t="shared" si="31"/>
        <v>101</v>
      </c>
      <c r="K621" s="29"/>
    </row>
    <row r="622" spans="1:11" ht="15.75" customHeight="1" x14ac:dyDescent="0.3"/>
    <row r="623" spans="1:11" ht="15.75" customHeight="1" x14ac:dyDescent="0.3"/>
    <row r="624" spans="1:11" ht="15.75" customHeight="1" x14ac:dyDescent="0.3">
      <c r="A624" s="24" t="s">
        <v>666</v>
      </c>
      <c r="B624" s="25"/>
      <c r="C624" s="25"/>
      <c r="D624" s="25"/>
      <c r="E624" s="25"/>
      <c r="F624" s="25"/>
      <c r="G624" s="25"/>
      <c r="H624" s="25"/>
      <c r="I624" s="25"/>
      <c r="J624" s="26"/>
      <c r="K624" s="27"/>
    </row>
    <row r="625" spans="1:11" ht="15.75" customHeight="1" x14ac:dyDescent="0.3">
      <c r="A625" s="2"/>
      <c r="B625" s="3"/>
      <c r="C625" s="28" t="s">
        <v>1</v>
      </c>
      <c r="D625" s="26"/>
      <c r="E625" s="28" t="s">
        <v>2</v>
      </c>
      <c r="F625" s="26"/>
      <c r="G625" s="28" t="s">
        <v>3</v>
      </c>
      <c r="H625" s="26"/>
      <c r="I625" s="28" t="s">
        <v>4</v>
      </c>
      <c r="J625" s="26"/>
      <c r="K625" s="27"/>
    </row>
    <row r="626" spans="1:11" ht="15.75" customHeight="1" x14ac:dyDescent="0.3">
      <c r="A626" s="4" t="s">
        <v>5</v>
      </c>
      <c r="B626" s="5" t="s">
        <v>6</v>
      </c>
      <c r="C626" s="6" t="s">
        <v>7</v>
      </c>
      <c r="D626" s="6" t="s">
        <v>8</v>
      </c>
      <c r="E626" s="6" t="s">
        <v>7</v>
      </c>
      <c r="F626" s="6" t="s">
        <v>8</v>
      </c>
      <c r="G626" s="6" t="s">
        <v>7</v>
      </c>
      <c r="H626" s="6" t="s">
        <v>8</v>
      </c>
      <c r="I626" s="6" t="s">
        <v>7</v>
      </c>
      <c r="J626" s="6" t="s">
        <v>8</v>
      </c>
      <c r="K626" s="29"/>
    </row>
    <row r="627" spans="1:11" ht="15.75" customHeight="1" x14ac:dyDescent="0.3">
      <c r="A627" s="7" t="s">
        <v>86</v>
      </c>
      <c r="B627" s="8" t="s">
        <v>234</v>
      </c>
      <c r="C627" s="12">
        <v>5</v>
      </c>
      <c r="D627" s="13">
        <v>15</v>
      </c>
      <c r="E627" s="13">
        <v>3</v>
      </c>
      <c r="F627" s="13">
        <v>7</v>
      </c>
      <c r="G627" s="13">
        <v>0</v>
      </c>
      <c r="H627" s="13">
        <v>1</v>
      </c>
      <c r="I627" s="13">
        <v>5</v>
      </c>
      <c r="J627" s="13">
        <v>16</v>
      </c>
    </row>
    <row r="628" spans="1:11" ht="15.75" customHeight="1" x14ac:dyDescent="0.3">
      <c r="A628" s="10" t="s">
        <v>12</v>
      </c>
      <c r="B628" s="11"/>
      <c r="C628" s="9">
        <f t="shared" ref="C628:J628" si="32">SUM(C627:C627)</f>
        <v>5</v>
      </c>
      <c r="D628" s="9">
        <f t="shared" si="32"/>
        <v>15</v>
      </c>
      <c r="E628" s="9">
        <f t="shared" si="32"/>
        <v>3</v>
      </c>
      <c r="F628" s="9">
        <f t="shared" si="32"/>
        <v>7</v>
      </c>
      <c r="G628" s="9">
        <f t="shared" si="32"/>
        <v>0</v>
      </c>
      <c r="H628" s="9">
        <f t="shared" si="32"/>
        <v>1</v>
      </c>
      <c r="I628" s="9">
        <f t="shared" si="32"/>
        <v>5</v>
      </c>
      <c r="J628" s="9">
        <f t="shared" si="32"/>
        <v>16</v>
      </c>
      <c r="K628" s="29"/>
    </row>
    <row r="629" spans="1:11" ht="15.75" customHeight="1" x14ac:dyDescent="0.3"/>
    <row r="630" spans="1:11" ht="15.75" customHeight="1" x14ac:dyDescent="0.3"/>
    <row r="631" spans="1:11" ht="15.75" customHeight="1" x14ac:dyDescent="0.3">
      <c r="A631" s="24" t="s">
        <v>669</v>
      </c>
      <c r="B631" s="25"/>
      <c r="C631" s="25"/>
      <c r="D631" s="25"/>
      <c r="E631" s="25"/>
      <c r="F631" s="25"/>
      <c r="G631" s="25"/>
      <c r="H631" s="25"/>
      <c r="I631" s="25"/>
      <c r="J631" s="26"/>
      <c r="K631" s="27"/>
    </row>
    <row r="632" spans="1:11" ht="15.75" customHeight="1" x14ac:dyDescent="0.3">
      <c r="A632" s="2"/>
      <c r="B632" s="3"/>
      <c r="C632" s="28" t="s">
        <v>1</v>
      </c>
      <c r="D632" s="26"/>
      <c r="E632" s="28" t="s">
        <v>2</v>
      </c>
      <c r="F632" s="26"/>
      <c r="G632" s="28" t="s">
        <v>3</v>
      </c>
      <c r="H632" s="26"/>
      <c r="I632" s="28" t="s">
        <v>4</v>
      </c>
      <c r="J632" s="26"/>
      <c r="K632" s="27"/>
    </row>
    <row r="633" spans="1:11" ht="15.75" customHeight="1" x14ac:dyDescent="0.3">
      <c r="A633" s="4" t="s">
        <v>5</v>
      </c>
      <c r="B633" s="5" t="s">
        <v>6</v>
      </c>
      <c r="C633" s="6" t="s">
        <v>7</v>
      </c>
      <c r="D633" s="6" t="s">
        <v>8</v>
      </c>
      <c r="E633" s="6" t="s">
        <v>7</v>
      </c>
      <c r="F633" s="6" t="s">
        <v>8</v>
      </c>
      <c r="G633" s="6" t="s">
        <v>7</v>
      </c>
      <c r="H633" s="6" t="s">
        <v>8</v>
      </c>
      <c r="I633" s="6" t="s">
        <v>7</v>
      </c>
      <c r="J633" s="6" t="s">
        <v>8</v>
      </c>
      <c r="K633" s="29"/>
    </row>
    <row r="634" spans="1:11" ht="15.75" customHeight="1" x14ac:dyDescent="0.3">
      <c r="A634" s="7" t="s">
        <v>670</v>
      </c>
      <c r="B634" s="8" t="s">
        <v>440</v>
      </c>
      <c r="C634" s="22">
        <v>1</v>
      </c>
      <c r="D634" s="14">
        <v>11</v>
      </c>
      <c r="E634" s="14">
        <v>0</v>
      </c>
      <c r="F634" s="14">
        <v>0</v>
      </c>
      <c r="G634" s="14">
        <v>1</v>
      </c>
      <c r="H634" s="14">
        <v>1</v>
      </c>
      <c r="I634" s="14">
        <v>2</v>
      </c>
      <c r="J634" s="14">
        <v>12</v>
      </c>
      <c r="K634" s="27"/>
    </row>
    <row r="635" spans="1:11" ht="15.75" customHeight="1" x14ac:dyDescent="0.3">
      <c r="A635" s="7" t="s">
        <v>465</v>
      </c>
      <c r="B635" s="8" t="s">
        <v>440</v>
      </c>
      <c r="C635" s="22">
        <v>3</v>
      </c>
      <c r="D635" s="14">
        <v>10</v>
      </c>
      <c r="E635" s="14">
        <v>0</v>
      </c>
      <c r="F635" s="14">
        <v>0</v>
      </c>
      <c r="G635" s="14">
        <v>0</v>
      </c>
      <c r="H635" s="14">
        <v>1</v>
      </c>
      <c r="I635" s="14">
        <v>3</v>
      </c>
      <c r="J635" s="14">
        <v>11</v>
      </c>
      <c r="K635" s="27"/>
    </row>
    <row r="636" spans="1:11" ht="15.75" customHeight="1" x14ac:dyDescent="0.3">
      <c r="A636" s="7" t="s">
        <v>466</v>
      </c>
      <c r="B636" s="8" t="s">
        <v>440</v>
      </c>
      <c r="C636" s="22">
        <v>3</v>
      </c>
      <c r="D636" s="14">
        <v>8</v>
      </c>
      <c r="E636" s="14">
        <v>0</v>
      </c>
      <c r="F636" s="14">
        <v>0</v>
      </c>
      <c r="G636" s="14">
        <v>0</v>
      </c>
      <c r="H636" s="14">
        <v>1</v>
      </c>
      <c r="I636" s="14">
        <v>3</v>
      </c>
      <c r="J636" s="14">
        <v>9</v>
      </c>
      <c r="K636" s="27"/>
    </row>
    <row r="637" spans="1:11" ht="15.75" customHeight="1" x14ac:dyDescent="0.3">
      <c r="A637" s="7" t="s">
        <v>279</v>
      </c>
      <c r="B637" s="8" t="s">
        <v>440</v>
      </c>
      <c r="C637" s="22">
        <v>6</v>
      </c>
      <c r="D637" s="14">
        <v>5</v>
      </c>
      <c r="E637" s="14">
        <v>0</v>
      </c>
      <c r="F637" s="14">
        <v>0</v>
      </c>
      <c r="G637" s="14">
        <v>1</v>
      </c>
      <c r="H637" s="14">
        <v>1</v>
      </c>
      <c r="I637" s="14">
        <v>7</v>
      </c>
      <c r="J637" s="14">
        <v>6</v>
      </c>
      <c r="K637" s="27"/>
    </row>
    <row r="638" spans="1:11" ht="15.75" customHeight="1" x14ac:dyDescent="0.3">
      <c r="A638" s="7" t="s">
        <v>280</v>
      </c>
      <c r="B638" s="8" t="s">
        <v>440</v>
      </c>
      <c r="C638" s="22">
        <v>9</v>
      </c>
      <c r="D638" s="14">
        <v>6</v>
      </c>
      <c r="E638" s="14">
        <v>6</v>
      </c>
      <c r="F638" s="14">
        <v>1</v>
      </c>
      <c r="G638" s="14">
        <v>4</v>
      </c>
      <c r="H638" s="14">
        <v>1</v>
      </c>
      <c r="I638" s="14">
        <v>13</v>
      </c>
      <c r="J638" s="14">
        <v>7</v>
      </c>
      <c r="K638" s="27"/>
    </row>
    <row r="639" spans="1:11" ht="15.75" customHeight="1" x14ac:dyDescent="0.3">
      <c r="A639" s="7" t="s">
        <v>467</v>
      </c>
      <c r="B639" s="8" t="s">
        <v>440</v>
      </c>
      <c r="C639" s="22">
        <v>8</v>
      </c>
      <c r="D639" s="14">
        <v>4</v>
      </c>
      <c r="E639" s="14">
        <v>4</v>
      </c>
      <c r="F639" s="14">
        <v>1</v>
      </c>
      <c r="G639" s="14">
        <v>2</v>
      </c>
      <c r="H639" s="14">
        <v>1</v>
      </c>
      <c r="I639" s="14">
        <v>10</v>
      </c>
      <c r="J639" s="14">
        <v>5</v>
      </c>
      <c r="K639" s="27"/>
    </row>
    <row r="640" spans="1:11" ht="15.75" customHeight="1" x14ac:dyDescent="0.3">
      <c r="A640" s="7" t="s">
        <v>282</v>
      </c>
      <c r="B640" s="8" t="s">
        <v>440</v>
      </c>
      <c r="C640" s="22">
        <v>5</v>
      </c>
      <c r="D640" s="14">
        <v>8</v>
      </c>
      <c r="E640" s="14">
        <v>3</v>
      </c>
      <c r="F640" s="14">
        <v>2</v>
      </c>
      <c r="G640" s="14">
        <v>0</v>
      </c>
      <c r="H640" s="14">
        <v>1</v>
      </c>
      <c r="I640" s="14">
        <v>5</v>
      </c>
      <c r="J640" s="14">
        <v>9</v>
      </c>
      <c r="K640" s="27"/>
    </row>
    <row r="641" spans="1:11" ht="15.75" customHeight="1" x14ac:dyDescent="0.3">
      <c r="A641" s="7" t="s">
        <v>283</v>
      </c>
      <c r="B641" s="8" t="s">
        <v>440</v>
      </c>
      <c r="C641" s="22">
        <v>8</v>
      </c>
      <c r="D641" s="14">
        <v>7</v>
      </c>
      <c r="E641" s="14">
        <v>4</v>
      </c>
      <c r="F641" s="14">
        <v>1</v>
      </c>
      <c r="G641" s="14">
        <v>0</v>
      </c>
      <c r="H641" s="14">
        <v>1</v>
      </c>
      <c r="I641" s="14">
        <v>8</v>
      </c>
      <c r="J641" s="14">
        <v>8</v>
      </c>
      <c r="K641" s="27"/>
    </row>
    <row r="642" spans="1:11" ht="15.75" customHeight="1" x14ac:dyDescent="0.3">
      <c r="A642" s="7" t="s">
        <v>157</v>
      </c>
      <c r="B642" s="8" t="s">
        <v>440</v>
      </c>
      <c r="C642" s="22">
        <v>1</v>
      </c>
      <c r="D642" s="14">
        <v>12</v>
      </c>
      <c r="E642" s="14">
        <v>1</v>
      </c>
      <c r="F642" s="14">
        <v>9</v>
      </c>
      <c r="G642" s="14">
        <v>2</v>
      </c>
      <c r="H642" s="14">
        <v>1</v>
      </c>
      <c r="I642" s="14">
        <v>3</v>
      </c>
      <c r="J642" s="14">
        <v>13</v>
      </c>
      <c r="K642" s="27"/>
    </row>
    <row r="643" spans="1:11" ht="15.75" customHeight="1" x14ac:dyDescent="0.3">
      <c r="A643" s="7" t="s">
        <v>159</v>
      </c>
      <c r="B643" s="8" t="s">
        <v>440</v>
      </c>
      <c r="C643" s="22">
        <v>10</v>
      </c>
      <c r="D643" s="14">
        <v>4</v>
      </c>
      <c r="E643" s="14">
        <v>7</v>
      </c>
      <c r="F643" s="14">
        <v>3</v>
      </c>
      <c r="G643" s="14">
        <v>0</v>
      </c>
      <c r="H643" s="14">
        <v>1</v>
      </c>
      <c r="I643" s="14">
        <v>10</v>
      </c>
      <c r="J643" s="14">
        <v>5</v>
      </c>
      <c r="K643" s="27"/>
    </row>
    <row r="644" spans="1:11" ht="15.75" customHeight="1" x14ac:dyDescent="0.3">
      <c r="A644" s="7" t="s">
        <v>160</v>
      </c>
      <c r="B644" s="8" t="s">
        <v>440</v>
      </c>
      <c r="C644" s="22">
        <v>4</v>
      </c>
      <c r="D644" s="14">
        <v>7</v>
      </c>
      <c r="E644" s="14">
        <v>4</v>
      </c>
      <c r="F644" s="14">
        <v>4</v>
      </c>
      <c r="G644" s="14">
        <v>1</v>
      </c>
      <c r="H644" s="14">
        <v>1</v>
      </c>
      <c r="I644" s="14">
        <v>5</v>
      </c>
      <c r="J644" s="14">
        <v>8</v>
      </c>
      <c r="K644" s="27"/>
    </row>
    <row r="645" spans="1:11" ht="15.75" customHeight="1" x14ac:dyDescent="0.3">
      <c r="A645" s="7" t="s">
        <v>147</v>
      </c>
      <c r="B645" s="8" t="s">
        <v>440</v>
      </c>
      <c r="C645" s="22">
        <v>8</v>
      </c>
      <c r="D645" s="14">
        <v>6</v>
      </c>
      <c r="E645" s="14">
        <v>5</v>
      </c>
      <c r="F645" s="14">
        <v>3</v>
      </c>
      <c r="G645" s="14">
        <v>0</v>
      </c>
      <c r="H645" s="14">
        <v>1</v>
      </c>
      <c r="I645" s="14">
        <v>8</v>
      </c>
      <c r="J645" s="14">
        <v>7</v>
      </c>
      <c r="K645" s="27"/>
    </row>
    <row r="646" spans="1:11" ht="15.75" customHeight="1" x14ac:dyDescent="0.3">
      <c r="A646" s="7" t="s">
        <v>150</v>
      </c>
      <c r="B646" s="8" t="s">
        <v>440</v>
      </c>
      <c r="C646" s="22">
        <v>5</v>
      </c>
      <c r="D646" s="14">
        <v>9</v>
      </c>
      <c r="E646" s="14">
        <v>2</v>
      </c>
      <c r="F646" s="14">
        <v>4</v>
      </c>
      <c r="G646" s="14">
        <v>0</v>
      </c>
      <c r="H646" s="14">
        <v>1</v>
      </c>
      <c r="I646" s="14">
        <v>5</v>
      </c>
      <c r="J646" s="14">
        <v>10</v>
      </c>
      <c r="K646" s="27"/>
    </row>
    <row r="647" spans="1:11" ht="15.75" customHeight="1" x14ac:dyDescent="0.3">
      <c r="A647" s="7" t="s">
        <v>151</v>
      </c>
      <c r="B647" s="8" t="s">
        <v>440</v>
      </c>
      <c r="C647" s="22">
        <v>3</v>
      </c>
      <c r="D647" s="14">
        <v>10</v>
      </c>
      <c r="E647" s="14">
        <v>2</v>
      </c>
      <c r="F647" s="14">
        <v>4</v>
      </c>
      <c r="G647" s="14">
        <v>3</v>
      </c>
      <c r="H647" s="14">
        <v>1</v>
      </c>
      <c r="I647" s="14">
        <v>6</v>
      </c>
      <c r="J647" s="14">
        <v>11</v>
      </c>
      <c r="K647" s="27"/>
    </row>
    <row r="648" spans="1:11" ht="15.75" customHeight="1" x14ac:dyDescent="0.3">
      <c r="A648" s="7" t="s">
        <v>152</v>
      </c>
      <c r="B648" s="8" t="s">
        <v>440</v>
      </c>
      <c r="C648" s="22">
        <v>4</v>
      </c>
      <c r="D648" s="14">
        <v>9</v>
      </c>
      <c r="E648" s="14">
        <v>0</v>
      </c>
      <c r="F648" s="14">
        <v>0</v>
      </c>
      <c r="G648" s="14">
        <v>2</v>
      </c>
      <c r="H648" s="14">
        <v>2</v>
      </c>
      <c r="I648" s="14">
        <v>6</v>
      </c>
      <c r="J648" s="14">
        <v>11</v>
      </c>
      <c r="K648" s="27"/>
    </row>
    <row r="649" spans="1:11" ht="15.75" customHeight="1" x14ac:dyDescent="0.3">
      <c r="A649" s="7" t="s">
        <v>153</v>
      </c>
      <c r="B649" s="8" t="s">
        <v>440</v>
      </c>
      <c r="C649" s="22">
        <v>6</v>
      </c>
      <c r="D649" s="14">
        <v>6</v>
      </c>
      <c r="E649" s="14">
        <v>0</v>
      </c>
      <c r="F649" s="14">
        <v>0</v>
      </c>
      <c r="G649" s="14">
        <v>0</v>
      </c>
      <c r="H649" s="14">
        <v>1</v>
      </c>
      <c r="I649" s="14">
        <v>6</v>
      </c>
      <c r="J649" s="14">
        <v>7</v>
      </c>
      <c r="K649" s="27"/>
    </row>
    <row r="650" spans="1:11" ht="15.75" customHeight="1" x14ac:dyDescent="0.3">
      <c r="A650" s="7" t="s">
        <v>176</v>
      </c>
      <c r="B650" s="8" t="s">
        <v>440</v>
      </c>
      <c r="C650" s="22">
        <v>2</v>
      </c>
      <c r="D650" s="14">
        <v>9</v>
      </c>
      <c r="E650" s="14">
        <v>0</v>
      </c>
      <c r="F650" s="14">
        <v>0</v>
      </c>
      <c r="G650" s="14">
        <v>0</v>
      </c>
      <c r="H650" s="14">
        <v>1</v>
      </c>
      <c r="I650" s="14">
        <v>2</v>
      </c>
      <c r="J650" s="14">
        <v>10</v>
      </c>
      <c r="K650" s="27"/>
    </row>
    <row r="651" spans="1:11" ht="15.75" customHeight="1" x14ac:dyDescent="0.3">
      <c r="A651" s="7" t="s">
        <v>243</v>
      </c>
      <c r="B651" s="8" t="s">
        <v>440</v>
      </c>
      <c r="C651" s="22">
        <v>5</v>
      </c>
      <c r="D651" s="14">
        <v>9</v>
      </c>
      <c r="E651" s="14">
        <v>0</v>
      </c>
      <c r="F651" s="14">
        <v>0</v>
      </c>
      <c r="G651" s="14">
        <v>2</v>
      </c>
      <c r="H651" s="14">
        <v>1</v>
      </c>
      <c r="I651" s="14">
        <v>7</v>
      </c>
      <c r="J651" s="14">
        <v>10</v>
      </c>
      <c r="K651" s="27"/>
    </row>
    <row r="652" spans="1:11" ht="15.75" customHeight="1" x14ac:dyDescent="0.3">
      <c r="A652" s="7" t="s">
        <v>236</v>
      </c>
      <c r="B652" s="8" t="s">
        <v>440</v>
      </c>
      <c r="C652" s="22">
        <v>5</v>
      </c>
      <c r="D652" s="14">
        <v>7</v>
      </c>
      <c r="E652" s="14">
        <v>0</v>
      </c>
      <c r="F652" s="14">
        <v>0</v>
      </c>
      <c r="G652" s="14">
        <v>1</v>
      </c>
      <c r="H652" s="14">
        <v>1</v>
      </c>
      <c r="I652" s="14">
        <v>6</v>
      </c>
      <c r="J652" s="14">
        <v>8</v>
      </c>
      <c r="K652" s="27"/>
    </row>
    <row r="653" spans="1:11" ht="15.75" customHeight="1" x14ac:dyDescent="0.3">
      <c r="A653" s="7" t="s">
        <v>155</v>
      </c>
      <c r="B653" s="8" t="s">
        <v>440</v>
      </c>
      <c r="C653" s="22">
        <v>8</v>
      </c>
      <c r="D653" s="14">
        <v>7</v>
      </c>
      <c r="E653" s="14">
        <v>0</v>
      </c>
      <c r="F653" s="14">
        <v>0</v>
      </c>
      <c r="G653" s="14">
        <v>0</v>
      </c>
      <c r="H653" s="14">
        <v>1</v>
      </c>
      <c r="I653" s="14">
        <v>8</v>
      </c>
      <c r="J653" s="14">
        <v>8</v>
      </c>
      <c r="K653" s="27"/>
    </row>
    <row r="654" spans="1:11" ht="15.75" customHeight="1" x14ac:dyDescent="0.3">
      <c r="A654" s="7" t="s">
        <v>15</v>
      </c>
      <c r="B654" s="8" t="s">
        <v>440</v>
      </c>
      <c r="C654" s="22">
        <v>4</v>
      </c>
      <c r="D654" s="14">
        <v>8</v>
      </c>
      <c r="E654" s="14">
        <v>0</v>
      </c>
      <c r="F654" s="14">
        <v>0</v>
      </c>
      <c r="G654" s="14">
        <v>0</v>
      </c>
      <c r="H654" s="14">
        <v>1</v>
      </c>
      <c r="I654" s="14">
        <v>4</v>
      </c>
      <c r="J654" s="14">
        <v>9</v>
      </c>
      <c r="K654" s="27"/>
    </row>
    <row r="655" spans="1:11" ht="15.75" customHeight="1" x14ac:dyDescent="0.3">
      <c r="A655" s="7" t="s">
        <v>17</v>
      </c>
      <c r="B655" s="8" t="s">
        <v>440</v>
      </c>
      <c r="C655" s="22">
        <v>4</v>
      </c>
      <c r="D655" s="14">
        <v>6</v>
      </c>
      <c r="E655" s="14">
        <v>0</v>
      </c>
      <c r="F655" s="14">
        <v>0</v>
      </c>
      <c r="G655" s="14">
        <v>0</v>
      </c>
      <c r="H655" s="14">
        <v>1</v>
      </c>
      <c r="I655" s="14">
        <v>4</v>
      </c>
      <c r="J655" s="14">
        <v>7</v>
      </c>
      <c r="K655" s="27"/>
    </row>
    <row r="656" spans="1:11" ht="15.75" customHeight="1" x14ac:dyDescent="0.3">
      <c r="A656" s="7" t="s">
        <v>18</v>
      </c>
      <c r="B656" s="8" t="s">
        <v>440</v>
      </c>
      <c r="C656" s="22">
        <v>10</v>
      </c>
      <c r="D656" s="14">
        <v>4</v>
      </c>
      <c r="E656" s="14">
        <v>0</v>
      </c>
      <c r="F656" s="14">
        <v>0</v>
      </c>
      <c r="G656" s="14">
        <v>1</v>
      </c>
      <c r="H656" s="14">
        <v>1</v>
      </c>
      <c r="I656" s="14">
        <v>11</v>
      </c>
      <c r="J656" s="14">
        <v>5</v>
      </c>
      <c r="K656" s="27"/>
    </row>
    <row r="657" spans="1:11" ht="15.75" customHeight="1" x14ac:dyDescent="0.3">
      <c r="A657" s="10" t="s">
        <v>12</v>
      </c>
      <c r="B657" s="11"/>
      <c r="C657" s="9">
        <f>SUM(C634:C656)</f>
        <v>122</v>
      </c>
      <c r="D657" s="9">
        <f t="shared" ref="D657:J657" si="33">SUM(D634:D656)</f>
        <v>172</v>
      </c>
      <c r="E657" s="9">
        <f t="shared" si="33"/>
        <v>38</v>
      </c>
      <c r="F657" s="9">
        <f t="shared" si="33"/>
        <v>32</v>
      </c>
      <c r="G657" s="9">
        <f t="shared" si="33"/>
        <v>20</v>
      </c>
      <c r="H657" s="9">
        <f t="shared" si="33"/>
        <v>24</v>
      </c>
      <c r="I657" s="9">
        <f t="shared" si="33"/>
        <v>142</v>
      </c>
      <c r="J657" s="9">
        <f t="shared" si="33"/>
        <v>196</v>
      </c>
      <c r="K657" s="29"/>
    </row>
    <row r="658" spans="1:11" ht="15.75" customHeight="1" x14ac:dyDescent="0.3"/>
    <row r="659" spans="1:11" ht="15.75" customHeight="1" x14ac:dyDescent="0.3"/>
    <row r="660" spans="1:11" ht="15.75" customHeight="1" x14ac:dyDescent="0.3">
      <c r="A660" s="24" t="s">
        <v>851</v>
      </c>
      <c r="B660" s="25"/>
      <c r="C660" s="25"/>
      <c r="D660" s="25"/>
      <c r="E660" s="25"/>
      <c r="F660" s="25"/>
      <c r="G660" s="25"/>
      <c r="H660" s="25"/>
      <c r="I660" s="25"/>
      <c r="J660" s="26"/>
      <c r="K660" s="27"/>
    </row>
    <row r="661" spans="1:11" ht="15.75" customHeight="1" x14ac:dyDescent="0.3">
      <c r="A661" s="2"/>
      <c r="B661" s="3"/>
      <c r="C661" s="28" t="s">
        <v>1</v>
      </c>
      <c r="D661" s="26"/>
      <c r="E661" s="28" t="s">
        <v>2</v>
      </c>
      <c r="F661" s="26"/>
      <c r="G661" s="28" t="s">
        <v>3</v>
      </c>
      <c r="H661" s="26"/>
      <c r="I661" s="28" t="s">
        <v>4</v>
      </c>
      <c r="J661" s="26"/>
      <c r="K661" s="27"/>
    </row>
    <row r="662" spans="1:11" ht="15.75" customHeight="1" x14ac:dyDescent="0.3">
      <c r="A662" s="4" t="s">
        <v>5</v>
      </c>
      <c r="B662" s="5" t="s">
        <v>6</v>
      </c>
      <c r="C662" s="6" t="s">
        <v>7</v>
      </c>
      <c r="D662" s="6" t="s">
        <v>8</v>
      </c>
      <c r="E662" s="6" t="s">
        <v>7</v>
      </c>
      <c r="F662" s="6" t="s">
        <v>8</v>
      </c>
      <c r="G662" s="6" t="s">
        <v>7</v>
      </c>
      <c r="H662" s="6" t="s">
        <v>8</v>
      </c>
      <c r="I662" s="6" t="s">
        <v>7</v>
      </c>
      <c r="J662" s="6" t="s">
        <v>8</v>
      </c>
      <c r="K662" s="29"/>
    </row>
    <row r="663" spans="1:11" ht="15.75" customHeight="1" x14ac:dyDescent="0.3">
      <c r="A663" s="7" t="s">
        <v>9</v>
      </c>
      <c r="B663" s="8" t="s">
        <v>410</v>
      </c>
      <c r="C663" s="12">
        <v>13</v>
      </c>
      <c r="D663" s="13">
        <v>7</v>
      </c>
      <c r="E663" s="13">
        <v>9</v>
      </c>
      <c r="F663" s="13">
        <v>5</v>
      </c>
      <c r="G663" s="13">
        <v>0</v>
      </c>
      <c r="H663" s="13">
        <v>1</v>
      </c>
      <c r="I663" s="13">
        <v>13</v>
      </c>
      <c r="J663" s="13">
        <v>8</v>
      </c>
      <c r="K663" s="27"/>
    </row>
    <row r="664" spans="1:11" ht="15.75" customHeight="1" x14ac:dyDescent="0.3">
      <c r="A664" s="7" t="s">
        <v>11</v>
      </c>
      <c r="B664" s="8" t="s">
        <v>410</v>
      </c>
      <c r="C664" s="22">
        <v>10</v>
      </c>
      <c r="D664" s="14">
        <v>10</v>
      </c>
      <c r="E664" s="14">
        <v>6</v>
      </c>
      <c r="F664" s="14">
        <v>8</v>
      </c>
      <c r="G664" s="14">
        <v>0</v>
      </c>
      <c r="H664" s="14">
        <v>1</v>
      </c>
      <c r="I664" s="14">
        <v>10</v>
      </c>
      <c r="J664" s="14">
        <v>11</v>
      </c>
      <c r="K664" s="27"/>
    </row>
    <row r="665" spans="1:11" ht="15.75" customHeight="1" x14ac:dyDescent="0.3">
      <c r="A665" s="7" t="s">
        <v>2066</v>
      </c>
      <c r="B665" s="8" t="s">
        <v>318</v>
      </c>
      <c r="C665" s="22">
        <v>11</v>
      </c>
      <c r="D665" s="14">
        <v>11</v>
      </c>
      <c r="E665" s="14">
        <v>5</v>
      </c>
      <c r="F665" s="14">
        <v>7</v>
      </c>
      <c r="G665" s="14">
        <v>0</v>
      </c>
      <c r="H665" s="14">
        <v>1</v>
      </c>
      <c r="I665" s="14">
        <v>11</v>
      </c>
      <c r="J665" s="14">
        <v>12</v>
      </c>
      <c r="K665" s="27"/>
    </row>
    <row r="666" spans="1:11" ht="15.75" customHeight="1" x14ac:dyDescent="0.3">
      <c r="A666" s="7" t="s">
        <v>2081</v>
      </c>
      <c r="B666" s="8" t="s">
        <v>318</v>
      </c>
      <c r="C666" s="22">
        <v>12</v>
      </c>
      <c r="D666" s="14">
        <v>10</v>
      </c>
      <c r="E666" s="14">
        <v>3</v>
      </c>
      <c r="F666" s="14">
        <v>7</v>
      </c>
      <c r="G666" s="14">
        <v>0</v>
      </c>
      <c r="H666" s="14">
        <v>1</v>
      </c>
      <c r="I666" s="14">
        <v>12</v>
      </c>
      <c r="J666" s="14">
        <v>11</v>
      </c>
      <c r="K666" s="27"/>
    </row>
    <row r="667" spans="1:11" ht="15.75" customHeight="1" x14ac:dyDescent="0.3">
      <c r="A667" s="10" t="s">
        <v>12</v>
      </c>
      <c r="B667" s="11"/>
      <c r="C667" s="9">
        <f>SUM(C663:C666)</f>
        <v>46</v>
      </c>
      <c r="D667" s="9">
        <f t="shared" ref="D667:J667" si="34">SUM(D663:D666)</f>
        <v>38</v>
      </c>
      <c r="E667" s="9">
        <f t="shared" si="34"/>
        <v>23</v>
      </c>
      <c r="F667" s="9">
        <f t="shared" si="34"/>
        <v>27</v>
      </c>
      <c r="G667" s="9">
        <f t="shared" si="34"/>
        <v>0</v>
      </c>
      <c r="H667" s="9">
        <f t="shared" si="34"/>
        <v>4</v>
      </c>
      <c r="I667" s="9">
        <f t="shared" si="34"/>
        <v>46</v>
      </c>
      <c r="J667" s="9">
        <f t="shared" si="34"/>
        <v>42</v>
      </c>
      <c r="K667" s="29"/>
    </row>
    <row r="668" spans="1:11" ht="15.75" customHeight="1" x14ac:dyDescent="0.3"/>
    <row r="669" spans="1:11" ht="15.75" customHeight="1" x14ac:dyDescent="0.3"/>
    <row r="670" spans="1:11" ht="15.75" customHeight="1" x14ac:dyDescent="0.3">
      <c r="A670" s="24" t="s">
        <v>1387</v>
      </c>
      <c r="B670" s="25"/>
      <c r="C670" s="25"/>
      <c r="D670" s="25"/>
      <c r="E670" s="25"/>
      <c r="F670" s="25"/>
      <c r="G670" s="25"/>
      <c r="H670" s="25"/>
      <c r="I670" s="25"/>
      <c r="J670" s="26"/>
      <c r="K670" s="27"/>
    </row>
    <row r="671" spans="1:11" ht="15.75" customHeight="1" x14ac:dyDescent="0.3">
      <c r="A671" s="2"/>
      <c r="B671" s="3"/>
      <c r="C671" s="28" t="s">
        <v>1</v>
      </c>
      <c r="D671" s="26"/>
      <c r="E671" s="28" t="s">
        <v>2</v>
      </c>
      <c r="F671" s="26"/>
      <c r="G671" s="28" t="s">
        <v>3</v>
      </c>
      <c r="H671" s="26"/>
      <c r="I671" s="28" t="s">
        <v>4</v>
      </c>
      <c r="J671" s="26"/>
      <c r="K671" s="27"/>
    </row>
    <row r="672" spans="1:11" ht="15.75" customHeight="1" x14ac:dyDescent="0.3">
      <c r="A672" s="4" t="s">
        <v>5</v>
      </c>
      <c r="B672" s="5" t="s">
        <v>6</v>
      </c>
      <c r="C672" s="6" t="s">
        <v>7</v>
      </c>
      <c r="D672" s="6" t="s">
        <v>8</v>
      </c>
      <c r="E672" s="6" t="s">
        <v>7</v>
      </c>
      <c r="F672" s="6" t="s">
        <v>8</v>
      </c>
      <c r="G672" s="6" t="s">
        <v>7</v>
      </c>
      <c r="H672" s="6" t="s">
        <v>8</v>
      </c>
      <c r="I672" s="6" t="s">
        <v>7</v>
      </c>
      <c r="J672" s="6" t="s">
        <v>8</v>
      </c>
      <c r="K672" s="29"/>
    </row>
    <row r="673" spans="1:11" ht="15.75" customHeight="1" x14ac:dyDescent="0.3">
      <c r="A673" s="7" t="s">
        <v>21</v>
      </c>
      <c r="B673" s="8" t="s">
        <v>167</v>
      </c>
      <c r="C673" s="12">
        <v>12</v>
      </c>
      <c r="D673" s="13">
        <v>7</v>
      </c>
      <c r="E673" s="13">
        <v>10</v>
      </c>
      <c r="F673" s="13">
        <v>4</v>
      </c>
      <c r="G673" s="13">
        <v>1</v>
      </c>
      <c r="H673" s="13">
        <v>1</v>
      </c>
      <c r="I673" s="13">
        <v>13</v>
      </c>
      <c r="J673" s="13">
        <v>8</v>
      </c>
      <c r="K673" s="27"/>
    </row>
    <row r="674" spans="1:11" ht="15.75" customHeight="1" x14ac:dyDescent="0.3">
      <c r="A674" s="7" t="s">
        <v>22</v>
      </c>
      <c r="B674" s="8" t="s">
        <v>239</v>
      </c>
      <c r="C674" s="22">
        <v>9</v>
      </c>
      <c r="D674" s="14">
        <v>10</v>
      </c>
      <c r="E674" s="14">
        <v>7</v>
      </c>
      <c r="F674" s="14">
        <v>7</v>
      </c>
      <c r="G674" s="14">
        <v>1</v>
      </c>
      <c r="H674" s="14">
        <v>1</v>
      </c>
      <c r="I674" s="14">
        <v>10</v>
      </c>
      <c r="J674" s="14">
        <v>11</v>
      </c>
      <c r="K674" s="27"/>
    </row>
    <row r="675" spans="1:11" ht="15.75" customHeight="1" x14ac:dyDescent="0.3">
      <c r="A675" s="7" t="s">
        <v>23</v>
      </c>
      <c r="B675" s="8" t="s">
        <v>239</v>
      </c>
      <c r="C675" s="22">
        <v>5</v>
      </c>
      <c r="D675" s="14">
        <v>14</v>
      </c>
      <c r="E675" s="14">
        <v>3</v>
      </c>
      <c r="F675" s="14">
        <v>11</v>
      </c>
      <c r="G675" s="14">
        <v>0</v>
      </c>
      <c r="H675" s="14">
        <v>1</v>
      </c>
      <c r="I675" s="14">
        <v>5</v>
      </c>
      <c r="J675" s="14">
        <v>14</v>
      </c>
      <c r="K675" s="27"/>
    </row>
    <row r="676" spans="1:11" ht="15.75" customHeight="1" x14ac:dyDescent="0.3">
      <c r="A676" s="7" t="s">
        <v>42</v>
      </c>
      <c r="B676" s="8" t="s">
        <v>239</v>
      </c>
      <c r="C676" s="22">
        <v>0</v>
      </c>
      <c r="D676" s="14">
        <v>18</v>
      </c>
      <c r="E676" s="14">
        <v>0</v>
      </c>
      <c r="F676" s="14">
        <v>14</v>
      </c>
      <c r="G676" s="14">
        <v>0</v>
      </c>
      <c r="H676" s="14">
        <v>1</v>
      </c>
      <c r="I676" s="14">
        <v>0</v>
      </c>
      <c r="J676" s="14">
        <v>19</v>
      </c>
      <c r="K676" s="27"/>
    </row>
    <row r="677" spans="1:11" ht="15.75" customHeight="1" x14ac:dyDescent="0.3">
      <c r="A677" s="10" t="s">
        <v>12</v>
      </c>
      <c r="B677" s="11"/>
      <c r="C677" s="9">
        <f>SUM(C673:C676)</f>
        <v>26</v>
      </c>
      <c r="D677" s="9">
        <f t="shared" ref="D677:J677" si="35">SUM(D673:D676)</f>
        <v>49</v>
      </c>
      <c r="E677" s="9">
        <f t="shared" si="35"/>
        <v>20</v>
      </c>
      <c r="F677" s="9">
        <f t="shared" si="35"/>
        <v>36</v>
      </c>
      <c r="G677" s="9">
        <f t="shared" si="35"/>
        <v>2</v>
      </c>
      <c r="H677" s="9">
        <f t="shared" si="35"/>
        <v>4</v>
      </c>
      <c r="I677" s="9">
        <f t="shared" si="35"/>
        <v>28</v>
      </c>
      <c r="J677" s="9">
        <f t="shared" si="35"/>
        <v>52</v>
      </c>
      <c r="K677" s="29"/>
    </row>
    <row r="678" spans="1:11" ht="15.75" customHeight="1" x14ac:dyDescent="0.3"/>
    <row r="679" spans="1:11" ht="15.75" customHeight="1" x14ac:dyDescent="0.3"/>
    <row r="680" spans="1:11" ht="15.75" customHeight="1" x14ac:dyDescent="0.3">
      <c r="A680" s="24" t="s">
        <v>411</v>
      </c>
      <c r="B680" s="25"/>
      <c r="C680" s="25"/>
      <c r="D680" s="25"/>
      <c r="E680" s="25"/>
      <c r="F680" s="25"/>
      <c r="G680" s="25"/>
      <c r="H680" s="25"/>
      <c r="I680" s="25"/>
      <c r="J680" s="26"/>
      <c r="K680" s="27"/>
    </row>
    <row r="681" spans="1:11" ht="15.75" customHeight="1" x14ac:dyDescent="0.3">
      <c r="A681" s="2"/>
      <c r="B681" s="3"/>
      <c r="C681" s="28" t="s">
        <v>1</v>
      </c>
      <c r="D681" s="26"/>
      <c r="E681" s="28" t="s">
        <v>2</v>
      </c>
      <c r="F681" s="26"/>
      <c r="G681" s="28" t="s">
        <v>3</v>
      </c>
      <c r="H681" s="26"/>
      <c r="I681" s="28" t="s">
        <v>4</v>
      </c>
      <c r="J681" s="26"/>
      <c r="K681" s="27"/>
    </row>
    <row r="682" spans="1:11" ht="15.75" customHeight="1" x14ac:dyDescent="0.3">
      <c r="A682" s="4" t="s">
        <v>5</v>
      </c>
      <c r="B682" s="5" t="s">
        <v>6</v>
      </c>
      <c r="C682" s="6" t="s">
        <v>7</v>
      </c>
      <c r="D682" s="6" t="s">
        <v>8</v>
      </c>
      <c r="E682" s="6" t="s">
        <v>7</v>
      </c>
      <c r="F682" s="6" t="s">
        <v>8</v>
      </c>
      <c r="G682" s="6" t="s">
        <v>7</v>
      </c>
      <c r="H682" s="6" t="s">
        <v>8</v>
      </c>
      <c r="I682" s="6" t="s">
        <v>7</v>
      </c>
      <c r="J682" s="6" t="s">
        <v>8</v>
      </c>
      <c r="K682" s="29"/>
    </row>
    <row r="683" spans="1:11" ht="15.75" customHeight="1" x14ac:dyDescent="0.3">
      <c r="A683" s="7" t="s">
        <v>89</v>
      </c>
      <c r="B683" s="8" t="s">
        <v>91</v>
      </c>
      <c r="C683" s="12">
        <v>5</v>
      </c>
      <c r="D683" s="13">
        <v>15</v>
      </c>
      <c r="E683" s="13">
        <v>3</v>
      </c>
      <c r="F683" s="13">
        <v>9</v>
      </c>
      <c r="G683" s="13">
        <v>0</v>
      </c>
      <c r="H683" s="13">
        <v>1</v>
      </c>
      <c r="I683" s="13">
        <v>5</v>
      </c>
      <c r="J683" s="13">
        <v>16</v>
      </c>
    </row>
    <row r="684" spans="1:11" ht="15.75" customHeight="1" x14ac:dyDescent="0.3">
      <c r="A684" s="7" t="s">
        <v>90</v>
      </c>
      <c r="B684" s="8" t="s">
        <v>91</v>
      </c>
      <c r="C684" s="12">
        <v>12</v>
      </c>
      <c r="D684" s="13">
        <v>8</v>
      </c>
      <c r="E684" s="13">
        <v>8</v>
      </c>
      <c r="F684" s="13">
        <v>6</v>
      </c>
      <c r="G684" s="13">
        <v>3</v>
      </c>
      <c r="H684" s="13">
        <v>1</v>
      </c>
      <c r="I684" s="13">
        <v>15</v>
      </c>
      <c r="J684" s="13">
        <v>9</v>
      </c>
    </row>
    <row r="685" spans="1:11" ht="15.75" customHeight="1" x14ac:dyDescent="0.3">
      <c r="A685" s="7" t="s">
        <v>73</v>
      </c>
      <c r="B685" s="8" t="s">
        <v>91</v>
      </c>
      <c r="C685" s="12">
        <v>18</v>
      </c>
      <c r="D685" s="13">
        <v>2</v>
      </c>
      <c r="E685" s="13">
        <v>10</v>
      </c>
      <c r="F685" s="13">
        <v>2</v>
      </c>
      <c r="G685" s="13">
        <v>4</v>
      </c>
      <c r="H685" s="13">
        <v>1</v>
      </c>
      <c r="I685" s="13">
        <v>22</v>
      </c>
      <c r="J685" s="13">
        <v>3</v>
      </c>
    </row>
    <row r="686" spans="1:11" ht="15.75" customHeight="1" x14ac:dyDescent="0.3">
      <c r="A686" s="7" t="s">
        <v>75</v>
      </c>
      <c r="B686" s="8" t="s">
        <v>91</v>
      </c>
      <c r="C686" s="12">
        <v>12</v>
      </c>
      <c r="D686" s="13">
        <v>8</v>
      </c>
      <c r="E686" s="13">
        <v>6</v>
      </c>
      <c r="F686" s="13">
        <v>6</v>
      </c>
      <c r="G686" s="13">
        <v>2</v>
      </c>
      <c r="H686" s="13">
        <v>1</v>
      </c>
      <c r="I686" s="13">
        <v>14</v>
      </c>
      <c r="J686" s="13">
        <v>9</v>
      </c>
    </row>
    <row r="687" spans="1:11" ht="15.75" customHeight="1" x14ac:dyDescent="0.3">
      <c r="A687" s="7" t="s">
        <v>76</v>
      </c>
      <c r="B687" s="8" t="s">
        <v>91</v>
      </c>
      <c r="C687" s="12">
        <v>4</v>
      </c>
      <c r="D687" s="13">
        <v>16</v>
      </c>
      <c r="E687" s="13">
        <v>3</v>
      </c>
      <c r="F687" s="13">
        <v>9</v>
      </c>
      <c r="G687" s="13">
        <v>1</v>
      </c>
      <c r="H687" s="13">
        <v>1</v>
      </c>
      <c r="I687" s="13">
        <v>5</v>
      </c>
      <c r="J687" s="13">
        <v>17</v>
      </c>
    </row>
    <row r="688" spans="1:11" ht="15.75" customHeight="1" x14ac:dyDescent="0.3">
      <c r="A688" s="7" t="s">
        <v>77</v>
      </c>
      <c r="B688" s="8" t="s">
        <v>91</v>
      </c>
      <c r="C688" s="12">
        <v>6</v>
      </c>
      <c r="D688" s="13">
        <v>14</v>
      </c>
      <c r="E688" s="13">
        <v>4</v>
      </c>
      <c r="F688" s="13">
        <v>10</v>
      </c>
      <c r="G688" s="13">
        <v>1</v>
      </c>
      <c r="H688" s="13">
        <v>1</v>
      </c>
      <c r="I688" s="13">
        <v>7</v>
      </c>
      <c r="J688" s="13">
        <v>15</v>
      </c>
    </row>
    <row r="689" spans="1:11" ht="15.75" customHeight="1" x14ac:dyDescent="0.3">
      <c r="A689" s="10" t="s">
        <v>12</v>
      </c>
      <c r="B689" s="11"/>
      <c r="C689" s="9">
        <f t="shared" ref="C689:J689" si="36">SUM(C683:C688)</f>
        <v>57</v>
      </c>
      <c r="D689" s="9">
        <f t="shared" si="36"/>
        <v>63</v>
      </c>
      <c r="E689" s="9">
        <f t="shared" si="36"/>
        <v>34</v>
      </c>
      <c r="F689" s="9">
        <f t="shared" si="36"/>
        <v>42</v>
      </c>
      <c r="G689" s="9">
        <f t="shared" si="36"/>
        <v>11</v>
      </c>
      <c r="H689" s="9">
        <f t="shared" si="36"/>
        <v>6</v>
      </c>
      <c r="I689" s="9">
        <f t="shared" si="36"/>
        <v>68</v>
      </c>
      <c r="J689" s="9">
        <f t="shared" si="36"/>
        <v>69</v>
      </c>
      <c r="K689" s="29"/>
    </row>
    <row r="690" spans="1:11" ht="15.75" customHeight="1" x14ac:dyDescent="0.3"/>
    <row r="691" spans="1:11" ht="15.75" customHeight="1" x14ac:dyDescent="0.3"/>
    <row r="692" spans="1:11" ht="15.75" customHeight="1" x14ac:dyDescent="0.3">
      <c r="A692" s="24" t="s">
        <v>412</v>
      </c>
      <c r="B692" s="25"/>
      <c r="C692" s="25"/>
      <c r="D692" s="25"/>
      <c r="E692" s="25"/>
      <c r="F692" s="25"/>
      <c r="G692" s="25"/>
      <c r="H692" s="25"/>
      <c r="I692" s="25"/>
      <c r="J692" s="26"/>
      <c r="K692" s="27"/>
    </row>
    <row r="693" spans="1:11" ht="15.75" customHeight="1" x14ac:dyDescent="0.3">
      <c r="A693" s="2"/>
      <c r="B693" s="3"/>
      <c r="C693" s="28" t="s">
        <v>1</v>
      </c>
      <c r="D693" s="26"/>
      <c r="E693" s="28" t="s">
        <v>2</v>
      </c>
      <c r="F693" s="26"/>
      <c r="G693" s="28" t="s">
        <v>3</v>
      </c>
      <c r="H693" s="26"/>
      <c r="I693" s="28" t="s">
        <v>4</v>
      </c>
      <c r="J693" s="26"/>
      <c r="K693" s="27"/>
    </row>
    <row r="694" spans="1:11" ht="15.75" customHeight="1" x14ac:dyDescent="0.3">
      <c r="A694" s="4" t="s">
        <v>5</v>
      </c>
      <c r="B694" s="5" t="s">
        <v>6</v>
      </c>
      <c r="C694" s="6" t="s">
        <v>7</v>
      </c>
      <c r="D694" s="6" t="s">
        <v>8</v>
      </c>
      <c r="E694" s="6" t="s">
        <v>7</v>
      </c>
      <c r="F694" s="6" t="s">
        <v>8</v>
      </c>
      <c r="G694" s="6" t="s">
        <v>7</v>
      </c>
      <c r="H694" s="6" t="s">
        <v>8</v>
      </c>
      <c r="I694" s="6" t="s">
        <v>7</v>
      </c>
      <c r="J694" s="6" t="s">
        <v>8</v>
      </c>
      <c r="K694" s="29"/>
    </row>
    <row r="695" spans="1:11" ht="15.75" customHeight="1" x14ac:dyDescent="0.3">
      <c r="A695" s="7" t="s">
        <v>17</v>
      </c>
      <c r="B695" s="8" t="s">
        <v>388</v>
      </c>
      <c r="C695" s="12">
        <v>3</v>
      </c>
      <c r="D695" s="13">
        <v>13</v>
      </c>
      <c r="E695" s="13">
        <v>2</v>
      </c>
      <c r="F695" s="13">
        <v>9</v>
      </c>
      <c r="G695" s="13">
        <v>0</v>
      </c>
      <c r="H695" s="13">
        <v>2</v>
      </c>
      <c r="I695" s="13">
        <v>3</v>
      </c>
      <c r="J695" s="13">
        <v>15</v>
      </c>
      <c r="K695" s="27"/>
    </row>
    <row r="696" spans="1:11" ht="15.75" customHeight="1" x14ac:dyDescent="0.3">
      <c r="A696" s="10" t="s">
        <v>12</v>
      </c>
      <c r="B696" s="11"/>
      <c r="C696" s="12">
        <v>3</v>
      </c>
      <c r="D696" s="13">
        <v>13</v>
      </c>
      <c r="E696" s="13">
        <v>2</v>
      </c>
      <c r="F696" s="13">
        <v>9</v>
      </c>
      <c r="G696" s="13">
        <v>0</v>
      </c>
      <c r="H696" s="13">
        <v>2</v>
      </c>
      <c r="I696" s="13">
        <v>3</v>
      </c>
      <c r="J696" s="13">
        <v>15</v>
      </c>
      <c r="K696" s="29"/>
    </row>
    <row r="697" spans="1:11" ht="15.75" customHeight="1" x14ac:dyDescent="0.3"/>
    <row r="698" spans="1:11" ht="15.75" customHeight="1" x14ac:dyDescent="0.3"/>
    <row r="699" spans="1:11" ht="15.75" customHeight="1" x14ac:dyDescent="0.3">
      <c r="A699" s="24" t="s">
        <v>413</v>
      </c>
      <c r="B699" s="25"/>
      <c r="C699" s="25"/>
      <c r="D699" s="25"/>
      <c r="E699" s="25"/>
      <c r="F699" s="25"/>
      <c r="G699" s="25"/>
      <c r="H699" s="25"/>
      <c r="I699" s="25"/>
      <c r="J699" s="26"/>
      <c r="K699" s="27"/>
    </row>
    <row r="700" spans="1:11" ht="15.75" customHeight="1" x14ac:dyDescent="0.3">
      <c r="A700" s="2"/>
      <c r="B700" s="3"/>
      <c r="C700" s="28" t="s">
        <v>1</v>
      </c>
      <c r="D700" s="26"/>
      <c r="E700" s="28" t="s">
        <v>2</v>
      </c>
      <c r="F700" s="26"/>
      <c r="G700" s="28" t="s">
        <v>3</v>
      </c>
      <c r="H700" s="26"/>
      <c r="I700" s="28" t="s">
        <v>4</v>
      </c>
      <c r="J700" s="26"/>
      <c r="K700" s="27"/>
    </row>
    <row r="701" spans="1:11" ht="15.75" customHeight="1" x14ac:dyDescent="0.3">
      <c r="A701" s="4" t="s">
        <v>5</v>
      </c>
      <c r="B701" s="5" t="s">
        <v>6</v>
      </c>
      <c r="C701" s="6" t="s">
        <v>7</v>
      </c>
      <c r="D701" s="6" t="s">
        <v>8</v>
      </c>
      <c r="E701" s="6" t="s">
        <v>7</v>
      </c>
      <c r="F701" s="6" t="s">
        <v>8</v>
      </c>
      <c r="G701" s="6" t="s">
        <v>7</v>
      </c>
      <c r="H701" s="6" t="s">
        <v>8</v>
      </c>
      <c r="I701" s="6" t="s">
        <v>7</v>
      </c>
      <c r="J701" s="6" t="s">
        <v>8</v>
      </c>
      <c r="K701" s="29"/>
    </row>
    <row r="702" spans="1:11" ht="15.75" customHeight="1" x14ac:dyDescent="0.3">
      <c r="A702" s="7" t="s">
        <v>157</v>
      </c>
      <c r="B702" s="8" t="s">
        <v>100</v>
      </c>
      <c r="C702" s="22">
        <v>2</v>
      </c>
      <c r="D702" s="14">
        <v>5</v>
      </c>
      <c r="E702" s="14">
        <v>0</v>
      </c>
      <c r="F702" s="14">
        <v>0</v>
      </c>
      <c r="G702" s="14">
        <v>0</v>
      </c>
      <c r="H702" s="14">
        <v>2</v>
      </c>
      <c r="I702" s="14">
        <v>2</v>
      </c>
      <c r="J702" s="14">
        <v>7</v>
      </c>
      <c r="K702" s="27"/>
    </row>
    <row r="703" spans="1:11" ht="15.75" customHeight="1" x14ac:dyDescent="0.3">
      <c r="A703" s="7" t="s">
        <v>159</v>
      </c>
      <c r="B703" s="8" t="s">
        <v>100</v>
      </c>
      <c r="C703" s="22">
        <v>2</v>
      </c>
      <c r="D703" s="14">
        <v>4</v>
      </c>
      <c r="E703" s="14">
        <v>2</v>
      </c>
      <c r="F703" s="14">
        <v>4</v>
      </c>
      <c r="G703" s="14">
        <v>1</v>
      </c>
      <c r="H703" s="14">
        <v>2</v>
      </c>
      <c r="I703" s="14">
        <v>3</v>
      </c>
      <c r="J703" s="14">
        <v>6</v>
      </c>
      <c r="K703" s="27"/>
    </row>
    <row r="704" spans="1:11" ht="15.75" customHeight="1" x14ac:dyDescent="0.3">
      <c r="A704" s="7" t="s">
        <v>160</v>
      </c>
      <c r="B704" s="8" t="s">
        <v>100</v>
      </c>
      <c r="C704" s="22">
        <v>3</v>
      </c>
      <c r="D704" s="14">
        <v>8</v>
      </c>
      <c r="E704" s="14">
        <v>3</v>
      </c>
      <c r="F704" s="14">
        <v>6</v>
      </c>
      <c r="G704" s="14">
        <v>0</v>
      </c>
      <c r="H704" s="14">
        <v>2</v>
      </c>
      <c r="I704" s="14">
        <v>3</v>
      </c>
      <c r="J704" s="14">
        <v>10</v>
      </c>
      <c r="K704" s="27"/>
    </row>
    <row r="705" spans="1:11" ht="15.75" customHeight="1" x14ac:dyDescent="0.3">
      <c r="A705" s="7" t="s">
        <v>147</v>
      </c>
      <c r="B705" s="8" t="s">
        <v>100</v>
      </c>
      <c r="C705" s="22">
        <v>7</v>
      </c>
      <c r="D705" s="14">
        <v>3</v>
      </c>
      <c r="E705" s="14">
        <v>5</v>
      </c>
      <c r="F705" s="14">
        <v>3</v>
      </c>
      <c r="G705" s="14">
        <v>2</v>
      </c>
      <c r="H705" s="14">
        <v>2</v>
      </c>
      <c r="I705" s="14">
        <v>9</v>
      </c>
      <c r="J705" s="14">
        <v>5</v>
      </c>
      <c r="K705" s="27"/>
    </row>
    <row r="706" spans="1:11" ht="15.75" customHeight="1" x14ac:dyDescent="0.3">
      <c r="A706" s="10" t="s">
        <v>12</v>
      </c>
      <c r="B706" s="11"/>
      <c r="C706" s="9">
        <v>14</v>
      </c>
      <c r="D706" s="9">
        <v>20</v>
      </c>
      <c r="E706" s="9">
        <v>10</v>
      </c>
      <c r="F706" s="9">
        <v>13</v>
      </c>
      <c r="G706" s="9">
        <v>3</v>
      </c>
      <c r="H706" s="9">
        <v>8</v>
      </c>
      <c r="I706" s="9">
        <v>17</v>
      </c>
      <c r="J706" s="9">
        <v>28</v>
      </c>
      <c r="K706" s="29"/>
    </row>
    <row r="707" spans="1:11" ht="15.75" customHeight="1" x14ac:dyDescent="0.3"/>
    <row r="708" spans="1:11" ht="15.75" customHeight="1" x14ac:dyDescent="0.3"/>
    <row r="709" spans="1:11" ht="15.75" customHeight="1" x14ac:dyDescent="0.3">
      <c r="A709" s="24" t="s">
        <v>1525</v>
      </c>
      <c r="B709" s="25"/>
      <c r="C709" s="25"/>
      <c r="D709" s="25"/>
      <c r="E709" s="25"/>
      <c r="F709" s="25"/>
      <c r="G709" s="25"/>
      <c r="H709" s="25"/>
      <c r="I709" s="25"/>
      <c r="J709" s="26"/>
      <c r="K709" s="27"/>
    </row>
    <row r="710" spans="1:11" ht="15.75" customHeight="1" x14ac:dyDescent="0.3">
      <c r="A710" s="2"/>
      <c r="B710" s="3"/>
      <c r="C710" s="28" t="s">
        <v>1</v>
      </c>
      <c r="D710" s="26"/>
      <c r="E710" s="28" t="s">
        <v>2</v>
      </c>
      <c r="F710" s="26"/>
      <c r="G710" s="28" t="s">
        <v>3</v>
      </c>
      <c r="H710" s="26"/>
      <c r="I710" s="28" t="s">
        <v>4</v>
      </c>
      <c r="J710" s="26"/>
      <c r="K710" s="27"/>
    </row>
    <row r="711" spans="1:11" ht="15.75" customHeight="1" x14ac:dyDescent="0.3">
      <c r="A711" s="4" t="s">
        <v>5</v>
      </c>
      <c r="B711" s="5" t="s">
        <v>6</v>
      </c>
      <c r="C711" s="6" t="s">
        <v>7</v>
      </c>
      <c r="D711" s="6" t="s">
        <v>8</v>
      </c>
      <c r="E711" s="6" t="s">
        <v>7</v>
      </c>
      <c r="F711" s="6" t="s">
        <v>8</v>
      </c>
      <c r="G711" s="6" t="s">
        <v>7</v>
      </c>
      <c r="H711" s="6" t="s">
        <v>8</v>
      </c>
      <c r="I711" s="6" t="s">
        <v>7</v>
      </c>
      <c r="J711" s="6" t="s">
        <v>8</v>
      </c>
      <c r="K711" s="29"/>
    </row>
    <row r="712" spans="1:11" ht="15.75" customHeight="1" x14ac:dyDescent="0.3">
      <c r="A712" s="7" t="s">
        <v>69</v>
      </c>
      <c r="B712" s="8" t="s">
        <v>1497</v>
      </c>
      <c r="C712" s="22">
        <v>1</v>
      </c>
      <c r="D712" s="14">
        <v>17</v>
      </c>
      <c r="E712" s="14">
        <v>1</v>
      </c>
      <c r="F712" s="14">
        <v>13</v>
      </c>
      <c r="G712" s="14">
        <v>0</v>
      </c>
      <c r="H712" s="14">
        <v>1</v>
      </c>
      <c r="I712" s="14">
        <v>1</v>
      </c>
      <c r="J712" s="14">
        <v>18</v>
      </c>
      <c r="K712" s="27"/>
    </row>
    <row r="713" spans="1:11" ht="15.75" customHeight="1" x14ac:dyDescent="0.3">
      <c r="A713" s="10" t="s">
        <v>12</v>
      </c>
      <c r="B713" s="11"/>
      <c r="C713" s="9">
        <f>SUM(C712)</f>
        <v>1</v>
      </c>
      <c r="D713" s="9">
        <f t="shared" ref="D713:J713" si="37">SUM(D712)</f>
        <v>17</v>
      </c>
      <c r="E713" s="9">
        <f t="shared" si="37"/>
        <v>1</v>
      </c>
      <c r="F713" s="9">
        <f t="shared" si="37"/>
        <v>13</v>
      </c>
      <c r="G713" s="9">
        <f t="shared" si="37"/>
        <v>0</v>
      </c>
      <c r="H713" s="9">
        <f t="shared" si="37"/>
        <v>1</v>
      </c>
      <c r="I713" s="9">
        <f t="shared" si="37"/>
        <v>1</v>
      </c>
      <c r="J713" s="9">
        <f t="shared" si="37"/>
        <v>18</v>
      </c>
      <c r="K713" s="29"/>
    </row>
    <row r="714" spans="1:11" ht="15.75" customHeight="1" x14ac:dyDescent="0.3"/>
    <row r="715" spans="1:11" ht="15.75" customHeight="1" x14ac:dyDescent="0.3"/>
    <row r="716" spans="1:11" ht="15.75" customHeight="1" x14ac:dyDescent="0.3">
      <c r="A716" s="24" t="s">
        <v>671</v>
      </c>
      <c r="B716" s="25"/>
      <c r="C716" s="25"/>
      <c r="D716" s="25"/>
      <c r="E716" s="25"/>
      <c r="F716" s="25"/>
      <c r="G716" s="25"/>
      <c r="H716" s="25"/>
      <c r="I716" s="25"/>
      <c r="J716" s="26"/>
      <c r="K716" s="27"/>
    </row>
    <row r="717" spans="1:11" ht="15.75" customHeight="1" x14ac:dyDescent="0.3">
      <c r="A717" s="2"/>
      <c r="B717" s="3"/>
      <c r="C717" s="28" t="s">
        <v>1</v>
      </c>
      <c r="D717" s="26"/>
      <c r="E717" s="28" t="s">
        <v>2</v>
      </c>
      <c r="F717" s="26"/>
      <c r="G717" s="28" t="s">
        <v>3</v>
      </c>
      <c r="H717" s="26"/>
      <c r="I717" s="28" t="s">
        <v>4</v>
      </c>
      <c r="J717" s="26"/>
      <c r="K717" s="27"/>
    </row>
    <row r="718" spans="1:11" ht="15.75" customHeight="1" x14ac:dyDescent="0.3">
      <c r="A718" s="4" t="s">
        <v>5</v>
      </c>
      <c r="B718" s="5" t="s">
        <v>6</v>
      </c>
      <c r="C718" s="6" t="s">
        <v>7</v>
      </c>
      <c r="D718" s="6" t="s">
        <v>8</v>
      </c>
      <c r="E718" s="6" t="s">
        <v>7</v>
      </c>
      <c r="F718" s="6" t="s">
        <v>8</v>
      </c>
      <c r="G718" s="6" t="s">
        <v>7</v>
      </c>
      <c r="H718" s="6" t="s">
        <v>8</v>
      </c>
      <c r="I718" s="6" t="s">
        <v>7</v>
      </c>
      <c r="J718" s="6" t="s">
        <v>8</v>
      </c>
      <c r="K718" s="29"/>
    </row>
    <row r="719" spans="1:11" ht="15.75" customHeight="1" x14ac:dyDescent="0.3">
      <c r="A719" s="7" t="s">
        <v>55</v>
      </c>
      <c r="B719" s="8" t="s">
        <v>440</v>
      </c>
      <c r="C719" s="22">
        <v>11</v>
      </c>
      <c r="D719" s="14">
        <v>3</v>
      </c>
      <c r="E719" s="14">
        <v>0</v>
      </c>
      <c r="F719" s="14">
        <v>0</v>
      </c>
      <c r="G719" s="14">
        <v>0</v>
      </c>
      <c r="H719" s="14">
        <v>1</v>
      </c>
      <c r="I719" s="14">
        <v>11</v>
      </c>
      <c r="J719" s="14">
        <v>4</v>
      </c>
      <c r="K719" s="27"/>
    </row>
    <row r="720" spans="1:11" ht="15.75" customHeight="1" x14ac:dyDescent="0.3">
      <c r="A720" s="7" t="s">
        <v>56</v>
      </c>
      <c r="B720" s="8" t="s">
        <v>440</v>
      </c>
      <c r="C720" s="22">
        <v>10</v>
      </c>
      <c r="D720" s="14">
        <v>8</v>
      </c>
      <c r="E720" s="14">
        <v>3</v>
      </c>
      <c r="F720" s="14">
        <v>2</v>
      </c>
      <c r="G720" s="14">
        <v>0</v>
      </c>
      <c r="H720" s="14">
        <v>1</v>
      </c>
      <c r="I720" s="14">
        <v>10</v>
      </c>
      <c r="J720" s="14">
        <v>9</v>
      </c>
      <c r="K720" s="27"/>
    </row>
    <row r="721" spans="1:11" ht="15.75" customHeight="1" x14ac:dyDescent="0.3">
      <c r="A721" s="7" t="s">
        <v>57</v>
      </c>
      <c r="B721" s="8" t="s">
        <v>440</v>
      </c>
      <c r="C721" s="22">
        <v>8</v>
      </c>
      <c r="D721" s="14">
        <v>9</v>
      </c>
      <c r="E721" s="14">
        <v>2</v>
      </c>
      <c r="F721" s="14">
        <v>3</v>
      </c>
      <c r="G721" s="14">
        <v>0</v>
      </c>
      <c r="H721" s="14">
        <v>1</v>
      </c>
      <c r="I721" s="14">
        <v>8</v>
      </c>
      <c r="J721" s="14">
        <v>10</v>
      </c>
      <c r="K721" s="27"/>
    </row>
    <row r="722" spans="1:11" ht="15.75" customHeight="1" x14ac:dyDescent="0.3">
      <c r="A722" s="7" t="s">
        <v>63</v>
      </c>
      <c r="B722" s="8" t="s">
        <v>440</v>
      </c>
      <c r="C722" s="22">
        <v>12</v>
      </c>
      <c r="D722" s="14">
        <v>5</v>
      </c>
      <c r="E722" s="14">
        <v>5</v>
      </c>
      <c r="F722" s="14">
        <v>1</v>
      </c>
      <c r="G722" s="14">
        <v>2</v>
      </c>
      <c r="H722" s="14">
        <v>1</v>
      </c>
      <c r="I722" s="14">
        <v>14</v>
      </c>
      <c r="J722" s="14">
        <v>6</v>
      </c>
      <c r="K722" s="27"/>
    </row>
    <row r="723" spans="1:11" ht="15.75" customHeight="1" x14ac:dyDescent="0.3">
      <c r="A723" s="7" t="s">
        <v>64</v>
      </c>
      <c r="B723" s="8" t="s">
        <v>440</v>
      </c>
      <c r="C723" s="22">
        <v>10</v>
      </c>
      <c r="D723" s="14">
        <v>6</v>
      </c>
      <c r="E723" s="14">
        <v>5</v>
      </c>
      <c r="F723" s="14">
        <v>2</v>
      </c>
      <c r="G723" s="14">
        <v>2</v>
      </c>
      <c r="H723" s="14">
        <v>1</v>
      </c>
      <c r="I723" s="14">
        <v>12</v>
      </c>
      <c r="J723" s="14">
        <v>7</v>
      </c>
      <c r="K723" s="27" t="s">
        <v>1505</v>
      </c>
    </row>
    <row r="724" spans="1:11" ht="15.75" customHeight="1" x14ac:dyDescent="0.3">
      <c r="A724" s="7" t="s">
        <v>66</v>
      </c>
      <c r="B724" s="8" t="s">
        <v>440</v>
      </c>
      <c r="C724" s="22">
        <v>0</v>
      </c>
      <c r="D724" s="14">
        <v>16</v>
      </c>
      <c r="E724" s="14">
        <v>0</v>
      </c>
      <c r="F724" s="14">
        <v>6</v>
      </c>
      <c r="G724" s="14">
        <v>0</v>
      </c>
      <c r="H724" s="14">
        <v>1</v>
      </c>
      <c r="I724" s="14">
        <v>0</v>
      </c>
      <c r="J724" s="14">
        <v>17</v>
      </c>
      <c r="K724" s="27"/>
    </row>
    <row r="725" spans="1:11" ht="15.75" customHeight="1" x14ac:dyDescent="0.3">
      <c r="A725" s="10" t="s">
        <v>12</v>
      </c>
      <c r="B725" s="11"/>
      <c r="C725" s="9">
        <f t="shared" ref="C725:H725" si="38">SUM(C719:C724)</f>
        <v>51</v>
      </c>
      <c r="D725" s="9">
        <f t="shared" si="38"/>
        <v>47</v>
      </c>
      <c r="E725" s="9">
        <f t="shared" si="38"/>
        <v>15</v>
      </c>
      <c r="F725" s="9">
        <f t="shared" si="38"/>
        <v>14</v>
      </c>
      <c r="G725" s="9">
        <f t="shared" si="38"/>
        <v>4</v>
      </c>
      <c r="H725" s="9">
        <f t="shared" si="38"/>
        <v>6</v>
      </c>
      <c r="I725" s="9">
        <f>SUM(I719:I724)</f>
        <v>55</v>
      </c>
      <c r="J725" s="9">
        <f>SUM(J719:J724)</f>
        <v>53</v>
      </c>
      <c r="K725" s="29"/>
    </row>
    <row r="726" spans="1:11" ht="15.75" customHeight="1" x14ac:dyDescent="0.3"/>
    <row r="727" spans="1:11" ht="15.75" customHeight="1" x14ac:dyDescent="0.3"/>
    <row r="728" spans="1:11" ht="15.75" customHeight="1" x14ac:dyDescent="0.3">
      <c r="A728" s="24" t="s">
        <v>414</v>
      </c>
      <c r="B728" s="25"/>
      <c r="C728" s="25"/>
      <c r="D728" s="25"/>
      <c r="E728" s="25"/>
      <c r="F728" s="25"/>
      <c r="G728" s="25"/>
      <c r="H728" s="25"/>
      <c r="I728" s="25"/>
      <c r="J728" s="26"/>
      <c r="K728" s="27"/>
    </row>
    <row r="729" spans="1:11" ht="15.75" customHeight="1" x14ac:dyDescent="0.3">
      <c r="A729" s="2"/>
      <c r="B729" s="3"/>
      <c r="C729" s="28" t="s">
        <v>1</v>
      </c>
      <c r="D729" s="26"/>
      <c r="E729" s="28" t="s">
        <v>2</v>
      </c>
      <c r="F729" s="26"/>
      <c r="G729" s="28" t="s">
        <v>3</v>
      </c>
      <c r="H729" s="26"/>
      <c r="I729" s="28" t="s">
        <v>4</v>
      </c>
      <c r="J729" s="26"/>
      <c r="K729" s="27"/>
    </row>
    <row r="730" spans="1:11" ht="15.75" customHeight="1" x14ac:dyDescent="0.3">
      <c r="A730" s="4" t="s">
        <v>5</v>
      </c>
      <c r="B730" s="5" t="s">
        <v>6</v>
      </c>
      <c r="C730" s="6" t="s">
        <v>7</v>
      </c>
      <c r="D730" s="6" t="s">
        <v>8</v>
      </c>
      <c r="E730" s="6" t="s">
        <v>7</v>
      </c>
      <c r="F730" s="6" t="s">
        <v>8</v>
      </c>
      <c r="G730" s="6" t="s">
        <v>7</v>
      </c>
      <c r="H730" s="6" t="s">
        <v>8</v>
      </c>
      <c r="I730" s="60" t="s">
        <v>7</v>
      </c>
      <c r="J730" s="60" t="s">
        <v>8</v>
      </c>
      <c r="K730" s="29"/>
    </row>
    <row r="731" spans="1:11" ht="15.75" customHeight="1" x14ac:dyDescent="0.3">
      <c r="A731" s="7" t="s">
        <v>82</v>
      </c>
      <c r="B731" s="8" t="s">
        <v>1473</v>
      </c>
      <c r="C731" s="22"/>
      <c r="D731" s="14"/>
      <c r="E731" s="14"/>
      <c r="F731" s="14"/>
      <c r="G731" s="14"/>
      <c r="H731" s="14"/>
      <c r="I731" s="50"/>
      <c r="J731" s="50"/>
    </row>
    <row r="732" spans="1:11" ht="15.75" customHeight="1" x14ac:dyDescent="0.3">
      <c r="A732" s="7" t="s">
        <v>83</v>
      </c>
      <c r="B732" s="8" t="s">
        <v>1473</v>
      </c>
      <c r="C732" s="22"/>
      <c r="D732" s="14"/>
      <c r="E732" s="14"/>
      <c r="F732" s="14"/>
      <c r="G732" s="14"/>
      <c r="H732" s="14"/>
      <c r="I732" s="50"/>
      <c r="J732" s="50"/>
    </row>
    <row r="733" spans="1:11" ht="15.75" customHeight="1" x14ac:dyDescent="0.3">
      <c r="A733" s="7" t="s">
        <v>84</v>
      </c>
      <c r="B733" s="8" t="s">
        <v>1473</v>
      </c>
      <c r="C733" s="22"/>
      <c r="D733" s="14"/>
      <c r="E733" s="14"/>
      <c r="F733" s="14"/>
      <c r="G733" s="14"/>
      <c r="H733" s="14"/>
      <c r="I733" s="50"/>
      <c r="J733" s="50"/>
    </row>
    <row r="734" spans="1:11" ht="15.75" customHeight="1" x14ac:dyDescent="0.3">
      <c r="A734" s="7" t="s">
        <v>85</v>
      </c>
      <c r="B734" s="8" t="s">
        <v>1473</v>
      </c>
      <c r="C734" s="22"/>
      <c r="D734" s="14"/>
      <c r="E734" s="14"/>
      <c r="F734" s="14"/>
      <c r="G734" s="14"/>
      <c r="H734" s="14"/>
      <c r="I734" s="50"/>
      <c r="J734" s="50"/>
    </row>
    <row r="735" spans="1:11" ht="15.75" customHeight="1" x14ac:dyDescent="0.3">
      <c r="A735" s="7" t="s">
        <v>86</v>
      </c>
      <c r="B735" s="8" t="s">
        <v>1473</v>
      </c>
      <c r="C735" s="22"/>
      <c r="D735" s="14"/>
      <c r="E735" s="14"/>
      <c r="F735" s="14"/>
      <c r="G735" s="14"/>
      <c r="H735" s="14"/>
      <c r="I735" s="50"/>
      <c r="J735" s="50"/>
    </row>
    <row r="736" spans="1:11" ht="15.75" customHeight="1" x14ac:dyDescent="0.3">
      <c r="A736" s="7" t="s">
        <v>71</v>
      </c>
      <c r="B736" s="8" t="s">
        <v>1473</v>
      </c>
      <c r="C736" s="22"/>
      <c r="D736" s="14"/>
      <c r="E736" s="14"/>
      <c r="F736" s="14"/>
      <c r="G736" s="14"/>
      <c r="H736" s="14"/>
      <c r="I736" s="50">
        <f>334-SUM(I737:I756)</f>
        <v>88</v>
      </c>
      <c r="J736" s="50">
        <f>232-SUM(J737:J756)</f>
        <v>39</v>
      </c>
      <c r="K736" s="1" t="s">
        <v>2033</v>
      </c>
    </row>
    <row r="737" spans="1:11" ht="15.75" customHeight="1" x14ac:dyDescent="0.3">
      <c r="A737" s="7" t="s">
        <v>87</v>
      </c>
      <c r="B737" s="8" t="s">
        <v>1473</v>
      </c>
      <c r="C737" s="22">
        <v>10</v>
      </c>
      <c r="D737" s="14">
        <v>8</v>
      </c>
      <c r="E737" s="14">
        <v>0</v>
      </c>
      <c r="F737" s="14">
        <v>0</v>
      </c>
      <c r="G737" s="14">
        <v>4</v>
      </c>
      <c r="H737" s="14">
        <v>0</v>
      </c>
      <c r="I737" s="14">
        <v>14</v>
      </c>
      <c r="J737" s="14">
        <v>8</v>
      </c>
      <c r="K737" s="27"/>
    </row>
    <row r="738" spans="1:11" ht="15.75" customHeight="1" x14ac:dyDescent="0.3">
      <c r="A738" s="7" t="s">
        <v>88</v>
      </c>
      <c r="B738" s="8" t="s">
        <v>1473</v>
      </c>
      <c r="C738" s="22">
        <v>14</v>
      </c>
      <c r="D738" s="14">
        <v>5</v>
      </c>
      <c r="E738" s="14">
        <v>0</v>
      </c>
      <c r="F738" s="14">
        <v>0</v>
      </c>
      <c r="G738" s="14">
        <v>1</v>
      </c>
      <c r="H738" s="14">
        <v>1</v>
      </c>
      <c r="I738" s="14">
        <v>15</v>
      </c>
      <c r="J738" s="14">
        <v>6</v>
      </c>
      <c r="K738" s="27"/>
    </row>
    <row r="739" spans="1:11" ht="15.75" customHeight="1" x14ac:dyDescent="0.3">
      <c r="A739" s="7" t="s">
        <v>89</v>
      </c>
      <c r="B739" s="8" t="s">
        <v>1473</v>
      </c>
      <c r="C739" s="22">
        <v>19</v>
      </c>
      <c r="D739" s="14">
        <v>0</v>
      </c>
      <c r="E739" s="14">
        <v>0</v>
      </c>
      <c r="F739" s="14">
        <v>0</v>
      </c>
      <c r="G739" s="14">
        <v>3</v>
      </c>
      <c r="H739" s="14">
        <v>0</v>
      </c>
      <c r="I739" s="14">
        <v>22</v>
      </c>
      <c r="J739" s="14">
        <v>0</v>
      </c>
      <c r="K739" s="27"/>
    </row>
    <row r="740" spans="1:11" ht="15.75" customHeight="1" x14ac:dyDescent="0.3">
      <c r="A740" s="7" t="s">
        <v>90</v>
      </c>
      <c r="B740" s="8" t="s">
        <v>1473</v>
      </c>
      <c r="C740" s="22">
        <v>8</v>
      </c>
      <c r="D740" s="14">
        <v>10</v>
      </c>
      <c r="E740" s="14">
        <v>0</v>
      </c>
      <c r="F740" s="14">
        <v>0</v>
      </c>
      <c r="G740" s="14">
        <v>2</v>
      </c>
      <c r="H740" s="14">
        <v>1</v>
      </c>
      <c r="I740" s="14">
        <v>10</v>
      </c>
      <c r="J740" s="14">
        <v>11</v>
      </c>
      <c r="K740" s="27"/>
    </row>
    <row r="741" spans="1:11" ht="15.75" customHeight="1" x14ac:dyDescent="0.3">
      <c r="A741" s="7" t="s">
        <v>73</v>
      </c>
      <c r="B741" s="8" t="s">
        <v>1473</v>
      </c>
      <c r="C741" s="22">
        <v>10</v>
      </c>
      <c r="D741" s="14">
        <v>9</v>
      </c>
      <c r="E741" s="14">
        <v>0</v>
      </c>
      <c r="F741" s="14">
        <v>0</v>
      </c>
      <c r="G741" s="14">
        <v>3</v>
      </c>
      <c r="H741" s="14">
        <v>0</v>
      </c>
      <c r="I741" s="14">
        <v>13</v>
      </c>
      <c r="J741" s="14">
        <v>9</v>
      </c>
      <c r="K741" s="27"/>
    </row>
    <row r="742" spans="1:11" ht="15.75" customHeight="1" x14ac:dyDescent="0.3">
      <c r="A742" s="7" t="s">
        <v>75</v>
      </c>
      <c r="B742" s="8" t="s">
        <v>1473</v>
      </c>
      <c r="C742" s="22">
        <v>10</v>
      </c>
      <c r="D742" s="14">
        <v>10</v>
      </c>
      <c r="E742" s="14">
        <v>0</v>
      </c>
      <c r="F742" s="14">
        <v>0</v>
      </c>
      <c r="G742" s="14">
        <v>1</v>
      </c>
      <c r="H742" s="14">
        <v>1</v>
      </c>
      <c r="I742" s="14">
        <v>11</v>
      </c>
      <c r="J742" s="14">
        <v>11</v>
      </c>
      <c r="K742" s="27"/>
    </row>
    <row r="743" spans="1:11" ht="15.75" customHeight="1" x14ac:dyDescent="0.3">
      <c r="A743" s="7" t="s">
        <v>76</v>
      </c>
      <c r="B743" s="8" t="s">
        <v>1473</v>
      </c>
      <c r="C743" s="22">
        <v>12</v>
      </c>
      <c r="D743" s="14">
        <v>6</v>
      </c>
      <c r="E743" s="14">
        <v>0</v>
      </c>
      <c r="F743" s="14">
        <v>0</v>
      </c>
      <c r="G743" s="14">
        <v>3</v>
      </c>
      <c r="H743" s="14">
        <v>0</v>
      </c>
      <c r="I743" s="14">
        <v>15</v>
      </c>
      <c r="J743" s="14">
        <v>6</v>
      </c>
      <c r="K743" s="27"/>
    </row>
    <row r="744" spans="1:11" ht="15.75" customHeight="1" x14ac:dyDescent="0.3">
      <c r="A744" s="7" t="s">
        <v>77</v>
      </c>
      <c r="B744" s="8" t="s">
        <v>1473</v>
      </c>
      <c r="C744" s="22">
        <v>3</v>
      </c>
      <c r="D744" s="14">
        <v>15</v>
      </c>
      <c r="E744" s="14">
        <v>0</v>
      </c>
      <c r="F744" s="14">
        <v>0</v>
      </c>
      <c r="G744" s="14">
        <v>0</v>
      </c>
      <c r="H744" s="14">
        <v>0</v>
      </c>
      <c r="I744" s="14">
        <v>3</v>
      </c>
      <c r="J744" s="14">
        <v>15</v>
      </c>
      <c r="K744" s="27"/>
    </row>
    <row r="745" spans="1:11" ht="15.75" customHeight="1" x14ac:dyDescent="0.3">
      <c r="A745" s="7" t="s">
        <v>78</v>
      </c>
      <c r="B745" s="8" t="s">
        <v>1473</v>
      </c>
      <c r="C745" s="22">
        <v>8</v>
      </c>
      <c r="D745" s="14">
        <v>11</v>
      </c>
      <c r="E745" s="14">
        <v>0</v>
      </c>
      <c r="F745" s="14">
        <v>0</v>
      </c>
      <c r="G745" s="14">
        <v>2</v>
      </c>
      <c r="H745" s="14">
        <v>0</v>
      </c>
      <c r="I745" s="14">
        <v>10</v>
      </c>
      <c r="J745" s="14">
        <v>11</v>
      </c>
      <c r="K745" s="27"/>
    </row>
    <row r="746" spans="1:11" ht="15.75" customHeight="1" x14ac:dyDescent="0.3">
      <c r="A746" s="7" t="s">
        <v>79</v>
      </c>
      <c r="B746" s="8" t="s">
        <v>1473</v>
      </c>
      <c r="C746" s="22">
        <v>9</v>
      </c>
      <c r="D746" s="14">
        <v>11</v>
      </c>
      <c r="E746" s="14">
        <v>0</v>
      </c>
      <c r="F746" s="14">
        <v>0</v>
      </c>
      <c r="G746" s="14">
        <v>2</v>
      </c>
      <c r="H746" s="14">
        <v>0</v>
      </c>
      <c r="I746" s="14">
        <v>11</v>
      </c>
      <c r="J746" s="14">
        <v>11</v>
      </c>
      <c r="K746" s="27"/>
    </row>
    <row r="747" spans="1:11" ht="15.75" customHeight="1" x14ac:dyDescent="0.3">
      <c r="A747" s="7" t="s">
        <v>686</v>
      </c>
      <c r="B747" s="8" t="s">
        <v>309</v>
      </c>
      <c r="C747" s="22">
        <v>4</v>
      </c>
      <c r="D747" s="14">
        <v>16</v>
      </c>
      <c r="E747" s="14">
        <v>3</v>
      </c>
      <c r="F747" s="14">
        <v>11</v>
      </c>
      <c r="G747" s="14">
        <v>0</v>
      </c>
      <c r="H747" s="14">
        <v>1</v>
      </c>
      <c r="I747" s="14">
        <v>4</v>
      </c>
      <c r="J747" s="14">
        <v>17</v>
      </c>
      <c r="K747" s="27"/>
    </row>
    <row r="748" spans="1:11" ht="15.75" customHeight="1" x14ac:dyDescent="0.3">
      <c r="A748" s="7" t="s">
        <v>729</v>
      </c>
      <c r="B748" s="8" t="s">
        <v>309</v>
      </c>
      <c r="C748" s="22">
        <v>10</v>
      </c>
      <c r="D748" s="14">
        <v>10</v>
      </c>
      <c r="E748" s="14">
        <v>6</v>
      </c>
      <c r="F748" s="14">
        <v>8</v>
      </c>
      <c r="G748" s="14">
        <v>1</v>
      </c>
      <c r="H748" s="14">
        <v>1</v>
      </c>
      <c r="I748" s="14">
        <v>11</v>
      </c>
      <c r="J748" s="14">
        <v>11</v>
      </c>
      <c r="K748" s="27"/>
    </row>
    <row r="749" spans="1:11" ht="15.75" customHeight="1" x14ac:dyDescent="0.3">
      <c r="A749" s="7" t="s">
        <v>984</v>
      </c>
      <c r="B749" s="8" t="s">
        <v>309</v>
      </c>
      <c r="C749" s="22">
        <v>15</v>
      </c>
      <c r="D749" s="14">
        <v>5</v>
      </c>
      <c r="E749" s="14">
        <v>11</v>
      </c>
      <c r="F749" s="14">
        <v>3</v>
      </c>
      <c r="G749" s="14">
        <v>2</v>
      </c>
      <c r="H749" s="14">
        <v>1</v>
      </c>
      <c r="I749" s="14">
        <v>17</v>
      </c>
      <c r="J749" s="14">
        <v>6</v>
      </c>
      <c r="K749" s="27"/>
    </row>
    <row r="750" spans="1:11" ht="15.75" customHeight="1" x14ac:dyDescent="0.3">
      <c r="A750" s="7" t="s">
        <v>1189</v>
      </c>
      <c r="B750" s="8" t="s">
        <v>206</v>
      </c>
      <c r="C750" s="22">
        <v>8</v>
      </c>
      <c r="D750" s="14">
        <v>12</v>
      </c>
      <c r="E750" s="14">
        <v>0</v>
      </c>
      <c r="F750" s="14">
        <v>0</v>
      </c>
      <c r="G750" s="14">
        <v>1</v>
      </c>
      <c r="H750" s="14">
        <v>1</v>
      </c>
      <c r="I750" s="14">
        <v>9</v>
      </c>
      <c r="J750" s="14">
        <v>13</v>
      </c>
      <c r="K750" s="27"/>
    </row>
    <row r="751" spans="1:11" ht="15.75" customHeight="1" x14ac:dyDescent="0.3">
      <c r="A751" s="7" t="s">
        <v>1267</v>
      </c>
      <c r="B751" s="8" t="s">
        <v>206</v>
      </c>
      <c r="C751" s="22">
        <v>16</v>
      </c>
      <c r="D751" s="14">
        <v>6</v>
      </c>
      <c r="E751" s="14">
        <v>0</v>
      </c>
      <c r="F751" s="14">
        <v>0</v>
      </c>
      <c r="G751" s="14">
        <v>1</v>
      </c>
      <c r="H751" s="14">
        <v>1</v>
      </c>
      <c r="I751" s="14">
        <v>17</v>
      </c>
      <c r="J751" s="14">
        <v>7</v>
      </c>
      <c r="K751" s="27"/>
    </row>
    <row r="752" spans="1:11" ht="15.75" customHeight="1" x14ac:dyDescent="0.3">
      <c r="A752" s="7" t="s">
        <v>1374</v>
      </c>
      <c r="B752" s="8" t="s">
        <v>206</v>
      </c>
      <c r="C752" s="22">
        <v>13</v>
      </c>
      <c r="D752" s="14">
        <v>8</v>
      </c>
      <c r="E752" s="14">
        <v>9</v>
      </c>
      <c r="F752" s="14">
        <v>1</v>
      </c>
      <c r="G752" s="14">
        <v>0</v>
      </c>
      <c r="H752" s="14">
        <v>1</v>
      </c>
      <c r="I752" s="14">
        <v>13</v>
      </c>
      <c r="J752" s="14">
        <v>9</v>
      </c>
      <c r="K752" s="27"/>
    </row>
    <row r="753" spans="1:11" ht="15.75" customHeight="1" x14ac:dyDescent="0.3">
      <c r="A753" s="7" t="s">
        <v>1475</v>
      </c>
      <c r="B753" s="8" t="s">
        <v>206</v>
      </c>
      <c r="C753" s="22">
        <v>15</v>
      </c>
      <c r="D753" s="14">
        <v>7</v>
      </c>
      <c r="E753" s="14">
        <v>6</v>
      </c>
      <c r="F753" s="14">
        <v>2</v>
      </c>
      <c r="G753" s="14">
        <v>0</v>
      </c>
      <c r="H753" s="14">
        <v>1</v>
      </c>
      <c r="I753" s="14">
        <v>15</v>
      </c>
      <c r="J753" s="14">
        <v>8</v>
      </c>
      <c r="K753" s="27"/>
    </row>
    <row r="754" spans="1:11" ht="15.75" customHeight="1" x14ac:dyDescent="0.3">
      <c r="A754" s="7" t="s">
        <v>1614</v>
      </c>
      <c r="B754" s="8" t="s">
        <v>206</v>
      </c>
      <c r="C754" s="22">
        <v>14</v>
      </c>
      <c r="D754" s="14">
        <v>8</v>
      </c>
      <c r="E754" s="14">
        <v>9</v>
      </c>
      <c r="F754" s="14">
        <v>3</v>
      </c>
      <c r="G754" s="14">
        <v>0</v>
      </c>
      <c r="H754" s="14">
        <v>1</v>
      </c>
      <c r="I754" s="14">
        <v>14</v>
      </c>
      <c r="J754" s="14">
        <v>9</v>
      </c>
      <c r="K754" s="27"/>
    </row>
    <row r="755" spans="1:11" ht="15.75" customHeight="1" x14ac:dyDescent="0.3">
      <c r="A755" s="7" t="s">
        <v>1852</v>
      </c>
      <c r="B755" s="8" t="s">
        <v>206</v>
      </c>
      <c r="C755" s="22">
        <v>8</v>
      </c>
      <c r="D755" s="14">
        <v>14</v>
      </c>
      <c r="E755" s="14">
        <v>4</v>
      </c>
      <c r="F755" s="14">
        <v>8</v>
      </c>
      <c r="G755" s="14">
        <v>0</v>
      </c>
      <c r="H755" s="14">
        <v>1</v>
      </c>
      <c r="I755" s="14">
        <v>8</v>
      </c>
      <c r="J755" s="14">
        <v>15</v>
      </c>
      <c r="K755" s="27"/>
    </row>
    <row r="756" spans="1:11" ht="15.75" customHeight="1" x14ac:dyDescent="0.3">
      <c r="A756" s="7" t="s">
        <v>1883</v>
      </c>
      <c r="B756" s="8" t="s">
        <v>206</v>
      </c>
      <c r="C756" s="22">
        <v>13</v>
      </c>
      <c r="D756" s="14">
        <v>9</v>
      </c>
      <c r="E756" s="14">
        <v>3</v>
      </c>
      <c r="F756" s="14">
        <v>7</v>
      </c>
      <c r="G756" s="14">
        <v>1</v>
      </c>
      <c r="H756" s="14">
        <v>1</v>
      </c>
      <c r="I756" s="14">
        <v>14</v>
      </c>
      <c r="J756" s="14">
        <v>10</v>
      </c>
      <c r="K756" s="27"/>
    </row>
    <row r="757" spans="1:11" ht="15.75" customHeight="1" x14ac:dyDescent="0.3">
      <c r="A757" s="7" t="s">
        <v>2031</v>
      </c>
      <c r="B757" s="8" t="s">
        <v>309</v>
      </c>
      <c r="C757" s="22">
        <v>15</v>
      </c>
      <c r="D757" s="14">
        <v>7</v>
      </c>
      <c r="E757" s="14">
        <v>9</v>
      </c>
      <c r="F757" s="14">
        <v>5</v>
      </c>
      <c r="G757" s="14">
        <v>2</v>
      </c>
      <c r="H757" s="14">
        <v>1</v>
      </c>
      <c r="I757" s="14">
        <v>17</v>
      </c>
      <c r="J757" s="14">
        <v>8</v>
      </c>
      <c r="K757" s="27"/>
    </row>
    <row r="758" spans="1:11" ht="15.75" customHeight="1" x14ac:dyDescent="0.3">
      <c r="A758" s="7" t="s">
        <v>2043</v>
      </c>
      <c r="B758" s="8" t="s">
        <v>309</v>
      </c>
      <c r="C758" s="22">
        <v>12</v>
      </c>
      <c r="D758" s="14">
        <v>9</v>
      </c>
      <c r="E758" s="14">
        <v>8</v>
      </c>
      <c r="F758" s="14">
        <v>6</v>
      </c>
      <c r="G758" s="14">
        <v>0</v>
      </c>
      <c r="H758" s="14">
        <v>1</v>
      </c>
      <c r="I758" s="14">
        <v>12</v>
      </c>
      <c r="J758" s="14">
        <v>10</v>
      </c>
      <c r="K758" s="27"/>
    </row>
    <row r="759" spans="1:11" ht="15.75" customHeight="1" x14ac:dyDescent="0.3">
      <c r="A759" s="7" t="s">
        <v>2066</v>
      </c>
      <c r="B759" s="8" t="s">
        <v>309</v>
      </c>
      <c r="C759" s="22">
        <v>20</v>
      </c>
      <c r="D759" s="14">
        <v>2</v>
      </c>
      <c r="E759" s="14">
        <v>14</v>
      </c>
      <c r="F759" s="14">
        <v>0</v>
      </c>
      <c r="G759" s="14">
        <v>1</v>
      </c>
      <c r="H759" s="14">
        <v>1</v>
      </c>
      <c r="I759" s="14">
        <v>21</v>
      </c>
      <c r="J759" s="14">
        <v>3</v>
      </c>
      <c r="K759" s="27"/>
    </row>
    <row r="760" spans="1:11" ht="15.75" customHeight="1" x14ac:dyDescent="0.3">
      <c r="A760" s="7" t="s">
        <v>2081</v>
      </c>
      <c r="B760" s="8" t="s">
        <v>309</v>
      </c>
      <c r="C760" s="22">
        <v>21</v>
      </c>
      <c r="D760" s="14">
        <v>1</v>
      </c>
      <c r="E760" s="14">
        <v>13</v>
      </c>
      <c r="F760" s="14">
        <v>1</v>
      </c>
      <c r="G760" s="14">
        <v>1</v>
      </c>
      <c r="H760" s="14">
        <v>1</v>
      </c>
      <c r="I760" s="14">
        <v>22</v>
      </c>
      <c r="J760" s="14">
        <v>2</v>
      </c>
      <c r="K760" s="27"/>
    </row>
    <row r="761" spans="1:11" ht="15.75" customHeight="1" x14ac:dyDescent="0.3">
      <c r="A761" s="10" t="s">
        <v>12</v>
      </c>
      <c r="B761" s="11"/>
      <c r="C761" s="9">
        <f>SUM(C731:C760)</f>
        <v>287</v>
      </c>
      <c r="D761" s="9">
        <f t="shared" ref="D761:J761" si="39">SUM(D731:D760)</f>
        <v>199</v>
      </c>
      <c r="E761" s="9">
        <f t="shared" si="39"/>
        <v>95</v>
      </c>
      <c r="F761" s="9">
        <f t="shared" si="39"/>
        <v>55</v>
      </c>
      <c r="G761" s="9">
        <f t="shared" si="39"/>
        <v>31</v>
      </c>
      <c r="H761" s="9">
        <f t="shared" si="39"/>
        <v>17</v>
      </c>
      <c r="I761" s="9">
        <f t="shared" si="39"/>
        <v>406</v>
      </c>
      <c r="J761" s="9">
        <f t="shared" si="39"/>
        <v>255</v>
      </c>
      <c r="K761" s="29"/>
    </row>
    <row r="762" spans="1:11" ht="15.75" customHeight="1" x14ac:dyDescent="0.3">
      <c r="A762" s="44" t="s">
        <v>2032</v>
      </c>
    </row>
    <row r="763" spans="1:11" ht="15.75" customHeight="1" x14ac:dyDescent="0.3"/>
    <row r="764" spans="1:11" ht="15.75" customHeight="1" x14ac:dyDescent="0.3">
      <c r="A764" s="24" t="s">
        <v>1131</v>
      </c>
      <c r="B764" s="25"/>
      <c r="C764" s="25"/>
      <c r="D764" s="25"/>
      <c r="E764" s="25"/>
      <c r="F764" s="25"/>
      <c r="G764" s="25"/>
      <c r="H764" s="25"/>
      <c r="I764" s="25"/>
      <c r="J764" s="26"/>
      <c r="K764" s="27"/>
    </row>
    <row r="765" spans="1:11" ht="15.75" customHeight="1" x14ac:dyDescent="0.3">
      <c r="A765" s="2"/>
      <c r="B765" s="3"/>
      <c r="C765" s="28" t="s">
        <v>1</v>
      </c>
      <c r="D765" s="26"/>
      <c r="E765" s="28" t="s">
        <v>2</v>
      </c>
      <c r="F765" s="26"/>
      <c r="G765" s="28" t="s">
        <v>3</v>
      </c>
      <c r="H765" s="26"/>
      <c r="I765" s="28" t="s">
        <v>4</v>
      </c>
      <c r="J765" s="26"/>
      <c r="K765" s="27"/>
    </row>
    <row r="766" spans="1:11" ht="15.75" customHeight="1" x14ac:dyDescent="0.3">
      <c r="A766" s="4" t="s">
        <v>5</v>
      </c>
      <c r="B766" s="5" t="s">
        <v>6</v>
      </c>
      <c r="C766" s="6" t="s">
        <v>7</v>
      </c>
      <c r="D766" s="6" t="s">
        <v>8</v>
      </c>
      <c r="E766" s="6" t="s">
        <v>7</v>
      </c>
      <c r="F766" s="6" t="s">
        <v>8</v>
      </c>
      <c r="G766" s="6" t="s">
        <v>7</v>
      </c>
      <c r="H766" s="6" t="s">
        <v>8</v>
      </c>
      <c r="I766" s="6" t="s">
        <v>7</v>
      </c>
      <c r="J766" s="6" t="s">
        <v>8</v>
      </c>
      <c r="K766" s="29"/>
    </row>
    <row r="767" spans="1:11" ht="15.75" customHeight="1" x14ac:dyDescent="0.3">
      <c r="A767" s="7" t="s">
        <v>63</v>
      </c>
      <c r="B767" s="8" t="s">
        <v>52</v>
      </c>
      <c r="C767" s="22">
        <v>12</v>
      </c>
      <c r="D767" s="14">
        <v>4</v>
      </c>
      <c r="E767" s="14">
        <v>4</v>
      </c>
      <c r="F767" s="14">
        <v>2</v>
      </c>
      <c r="G767" s="14">
        <v>5</v>
      </c>
      <c r="H767" s="14">
        <v>2</v>
      </c>
      <c r="I767" s="14">
        <v>17</v>
      </c>
      <c r="J767" s="14">
        <v>6</v>
      </c>
      <c r="K767" s="27"/>
    </row>
    <row r="768" spans="1:11" ht="15.75" customHeight="1" x14ac:dyDescent="0.3">
      <c r="A768" s="7" t="s">
        <v>64</v>
      </c>
      <c r="B768" s="8" t="s">
        <v>52</v>
      </c>
      <c r="C768" s="22">
        <v>0</v>
      </c>
      <c r="D768" s="14">
        <v>14</v>
      </c>
      <c r="E768" s="14"/>
      <c r="F768" s="14"/>
      <c r="G768" s="14">
        <v>0</v>
      </c>
      <c r="H768" s="14">
        <v>1</v>
      </c>
      <c r="I768" s="14">
        <v>0</v>
      </c>
      <c r="J768" s="14">
        <v>15</v>
      </c>
      <c r="K768" s="27"/>
    </row>
    <row r="769" spans="1:11" ht="15.75" customHeight="1" x14ac:dyDescent="0.3">
      <c r="A769" s="7" t="s">
        <v>66</v>
      </c>
      <c r="B769" s="8" t="s">
        <v>52</v>
      </c>
      <c r="C769" s="22">
        <v>6</v>
      </c>
      <c r="D769" s="14">
        <v>12</v>
      </c>
      <c r="E769" s="14">
        <v>1</v>
      </c>
      <c r="F769" s="14">
        <v>5</v>
      </c>
      <c r="G769" s="14">
        <v>0</v>
      </c>
      <c r="H769" s="14">
        <v>1</v>
      </c>
      <c r="I769" s="14">
        <v>6</v>
      </c>
      <c r="J769" s="14">
        <v>13</v>
      </c>
      <c r="K769" s="27"/>
    </row>
    <row r="770" spans="1:11" ht="15.75" customHeight="1" x14ac:dyDescent="0.3">
      <c r="A770" s="7" t="s">
        <v>67</v>
      </c>
      <c r="B770" s="8" t="s">
        <v>1621</v>
      </c>
      <c r="C770" s="22"/>
      <c r="D770" s="14"/>
      <c r="E770" s="14"/>
      <c r="F770" s="14"/>
      <c r="G770" s="14"/>
      <c r="H770" s="14"/>
      <c r="I770" s="14"/>
      <c r="J770" s="14"/>
      <c r="K770" s="27"/>
    </row>
    <row r="771" spans="1:11" ht="15.75" customHeight="1" x14ac:dyDescent="0.3">
      <c r="A771" s="7" t="s">
        <v>68</v>
      </c>
      <c r="B771" s="8" t="s">
        <v>415</v>
      </c>
      <c r="C771" s="22">
        <v>14</v>
      </c>
      <c r="D771" s="14">
        <v>4</v>
      </c>
      <c r="E771" s="14"/>
      <c r="F771" s="14"/>
      <c r="G771" s="14"/>
      <c r="H771" s="14"/>
      <c r="I771" s="14"/>
      <c r="J771" s="14"/>
      <c r="K771" s="27"/>
    </row>
    <row r="772" spans="1:11" ht="15.75" customHeight="1" x14ac:dyDescent="0.3">
      <c r="A772" s="7" t="s">
        <v>69</v>
      </c>
      <c r="B772" s="8" t="s">
        <v>415</v>
      </c>
      <c r="C772" s="22"/>
      <c r="D772" s="14"/>
      <c r="E772" s="14"/>
      <c r="F772" s="14"/>
      <c r="G772" s="14"/>
      <c r="H772" s="14"/>
      <c r="I772" s="14"/>
      <c r="J772" s="14"/>
      <c r="K772" s="27"/>
    </row>
    <row r="773" spans="1:11" ht="15.75" customHeight="1" x14ac:dyDescent="0.3">
      <c r="A773" s="7" t="s">
        <v>102</v>
      </c>
      <c r="B773" s="8" t="s">
        <v>415</v>
      </c>
      <c r="C773" s="22">
        <v>14</v>
      </c>
      <c r="D773" s="14">
        <v>2</v>
      </c>
      <c r="E773" s="14">
        <v>8</v>
      </c>
      <c r="F773" s="14">
        <v>0</v>
      </c>
      <c r="G773" s="14">
        <v>3</v>
      </c>
      <c r="H773" s="14">
        <v>1</v>
      </c>
      <c r="I773" s="14">
        <v>17</v>
      </c>
      <c r="J773" s="14">
        <v>3</v>
      </c>
      <c r="K773" s="27"/>
    </row>
    <row r="774" spans="1:11" ht="15.75" customHeight="1" x14ac:dyDescent="0.3">
      <c r="A774" s="7" t="s">
        <v>103</v>
      </c>
      <c r="B774" s="8" t="s">
        <v>415</v>
      </c>
      <c r="C774" s="22">
        <v>11</v>
      </c>
      <c r="D774" s="14">
        <v>7</v>
      </c>
      <c r="E774" s="14">
        <v>7</v>
      </c>
      <c r="F774" s="14">
        <v>1</v>
      </c>
      <c r="G774" s="14">
        <v>1</v>
      </c>
      <c r="H774" s="14">
        <v>1</v>
      </c>
      <c r="I774" s="14">
        <v>12</v>
      </c>
      <c r="J774" s="14">
        <v>8</v>
      </c>
      <c r="K774" s="27"/>
    </row>
    <row r="775" spans="1:11" ht="15.75" customHeight="1" x14ac:dyDescent="0.3">
      <c r="A775" s="7" t="s">
        <v>104</v>
      </c>
      <c r="B775" s="8" t="s">
        <v>415</v>
      </c>
      <c r="C775" s="22">
        <v>10</v>
      </c>
      <c r="D775" s="14">
        <v>8</v>
      </c>
      <c r="E775" s="14">
        <v>8</v>
      </c>
      <c r="F775" s="14">
        <v>2</v>
      </c>
      <c r="G775" s="14">
        <v>1</v>
      </c>
      <c r="H775" s="14">
        <v>1</v>
      </c>
      <c r="I775" s="14">
        <v>11</v>
      </c>
      <c r="J775" s="14">
        <v>9</v>
      </c>
      <c r="K775" s="27"/>
    </row>
    <row r="776" spans="1:11" ht="15.75" customHeight="1" x14ac:dyDescent="0.3">
      <c r="A776" s="7" t="s">
        <v>105</v>
      </c>
      <c r="B776" s="8" t="s">
        <v>415</v>
      </c>
      <c r="C776" s="22">
        <v>9</v>
      </c>
      <c r="D776" s="14">
        <v>9</v>
      </c>
      <c r="E776" s="14">
        <v>4</v>
      </c>
      <c r="F776" s="14">
        <v>4</v>
      </c>
      <c r="G776" s="14">
        <v>0</v>
      </c>
      <c r="H776" s="14">
        <v>1</v>
      </c>
      <c r="I776" s="14">
        <v>9</v>
      </c>
      <c r="J776" s="14">
        <v>10</v>
      </c>
      <c r="K776" s="27"/>
    </row>
    <row r="777" spans="1:11" ht="15.75" customHeight="1" x14ac:dyDescent="0.3">
      <c r="A777" s="7" t="s">
        <v>25</v>
      </c>
      <c r="B777" s="8" t="s">
        <v>415</v>
      </c>
      <c r="C777" s="22">
        <v>13</v>
      </c>
      <c r="D777" s="14">
        <v>5</v>
      </c>
      <c r="E777" s="14">
        <v>7</v>
      </c>
      <c r="F777" s="14">
        <v>3</v>
      </c>
      <c r="G777" s="14">
        <v>2</v>
      </c>
      <c r="H777" s="14">
        <v>1</v>
      </c>
      <c r="I777" s="14">
        <v>15</v>
      </c>
      <c r="J777" s="14">
        <v>6</v>
      </c>
      <c r="K777" s="27"/>
    </row>
    <row r="778" spans="1:11" ht="15.75" customHeight="1" x14ac:dyDescent="0.3">
      <c r="A778" s="7" t="s">
        <v>27</v>
      </c>
      <c r="B778" s="8" t="s">
        <v>415</v>
      </c>
      <c r="C778" s="22">
        <v>16</v>
      </c>
      <c r="D778" s="14">
        <v>2</v>
      </c>
      <c r="E778" s="14">
        <v>9</v>
      </c>
      <c r="F778" s="14">
        <v>1</v>
      </c>
      <c r="G778" s="14">
        <v>2</v>
      </c>
      <c r="H778" s="14">
        <v>1</v>
      </c>
      <c r="I778" s="14">
        <v>18</v>
      </c>
      <c r="J778" s="14">
        <v>3</v>
      </c>
      <c r="K778" s="27"/>
    </row>
    <row r="779" spans="1:11" ht="15.75" customHeight="1" x14ac:dyDescent="0.3">
      <c r="A779" s="7" t="s">
        <v>28</v>
      </c>
      <c r="B779" s="8" t="s">
        <v>415</v>
      </c>
      <c r="C779" s="22">
        <v>14</v>
      </c>
      <c r="D779" s="14">
        <v>3</v>
      </c>
      <c r="E779" s="14">
        <v>6</v>
      </c>
      <c r="F779" s="14">
        <v>0</v>
      </c>
      <c r="G779" s="14">
        <v>0</v>
      </c>
      <c r="H779" s="14">
        <v>1</v>
      </c>
      <c r="I779" s="14">
        <v>14</v>
      </c>
      <c r="J779" s="14">
        <v>4</v>
      </c>
      <c r="K779" s="27"/>
    </row>
    <row r="780" spans="1:11" ht="15.75" customHeight="1" x14ac:dyDescent="0.3">
      <c r="A780" s="7" t="s">
        <v>106</v>
      </c>
      <c r="B780" s="8" t="s">
        <v>415</v>
      </c>
      <c r="C780" s="22">
        <v>6</v>
      </c>
      <c r="D780" s="14">
        <v>12</v>
      </c>
      <c r="E780" s="14"/>
      <c r="F780" s="14"/>
      <c r="G780" s="14">
        <v>0</v>
      </c>
      <c r="H780" s="14">
        <v>1</v>
      </c>
      <c r="I780" s="14">
        <v>6</v>
      </c>
      <c r="J780" s="14">
        <v>13</v>
      </c>
      <c r="K780" s="27"/>
    </row>
    <row r="781" spans="1:11" ht="15.75" customHeight="1" x14ac:dyDescent="0.3">
      <c r="A781" s="7" t="s">
        <v>30</v>
      </c>
      <c r="B781" s="8" t="s">
        <v>416</v>
      </c>
      <c r="C781" s="22"/>
      <c r="D781" s="14"/>
      <c r="E781" s="14"/>
      <c r="F781" s="14"/>
      <c r="G781" s="14"/>
      <c r="H781" s="14"/>
      <c r="I781" s="14"/>
      <c r="J781" s="14"/>
      <c r="K781" s="27"/>
    </row>
    <row r="782" spans="1:11" ht="15.75" customHeight="1" x14ac:dyDescent="0.3">
      <c r="A782" s="7" t="s">
        <v>107</v>
      </c>
      <c r="B782" s="8" t="s">
        <v>416</v>
      </c>
      <c r="C782" s="22"/>
      <c r="D782" s="14"/>
      <c r="E782" s="14"/>
      <c r="F782" s="14"/>
      <c r="G782" s="14"/>
      <c r="H782" s="14"/>
      <c r="I782" s="14"/>
      <c r="J782" s="14"/>
      <c r="K782" s="27"/>
    </row>
    <row r="783" spans="1:11" ht="15.75" customHeight="1" x14ac:dyDescent="0.3">
      <c r="A783" s="7" t="s">
        <v>109</v>
      </c>
      <c r="B783" s="8" t="s">
        <v>416</v>
      </c>
      <c r="C783" s="22"/>
      <c r="D783" s="14"/>
      <c r="E783" s="14"/>
      <c r="F783" s="14"/>
      <c r="G783" s="14"/>
      <c r="H783" s="14"/>
      <c r="I783" s="14"/>
      <c r="J783" s="14"/>
      <c r="K783" s="27"/>
    </row>
    <row r="784" spans="1:11" ht="15.75" customHeight="1" x14ac:dyDescent="0.3">
      <c r="A784" s="7" t="s">
        <v>110</v>
      </c>
      <c r="B784" s="8" t="s">
        <v>416</v>
      </c>
      <c r="C784" s="22"/>
      <c r="D784" s="14"/>
      <c r="E784" s="14"/>
      <c r="F784" s="14"/>
      <c r="G784" s="14"/>
      <c r="H784" s="14"/>
      <c r="I784" s="14"/>
      <c r="J784" s="14"/>
      <c r="K784" s="27"/>
    </row>
    <row r="785" spans="1:11" ht="15.75" customHeight="1" x14ac:dyDescent="0.3">
      <c r="A785" s="7" t="s">
        <v>112</v>
      </c>
      <c r="B785" s="8" t="s">
        <v>416</v>
      </c>
      <c r="C785" s="22"/>
      <c r="D785" s="14"/>
      <c r="E785" s="14"/>
      <c r="F785" s="14"/>
      <c r="G785" s="14"/>
      <c r="H785" s="14"/>
      <c r="I785" s="14"/>
      <c r="J785" s="14"/>
      <c r="K785" s="27"/>
    </row>
    <row r="786" spans="1:11" ht="15.75" customHeight="1" x14ac:dyDescent="0.3">
      <c r="A786" s="7" t="s">
        <v>113</v>
      </c>
      <c r="B786" s="8" t="s">
        <v>416</v>
      </c>
      <c r="C786" s="22"/>
      <c r="D786" s="14"/>
      <c r="E786" s="14"/>
      <c r="F786" s="14"/>
      <c r="G786" s="14"/>
      <c r="H786" s="14"/>
      <c r="I786" s="14"/>
      <c r="J786" s="14"/>
      <c r="K786" s="27"/>
    </row>
    <row r="787" spans="1:11" ht="15.75" customHeight="1" x14ac:dyDescent="0.3">
      <c r="A787" s="7" t="s">
        <v>171</v>
      </c>
      <c r="B787" s="8" t="s">
        <v>416</v>
      </c>
      <c r="C787" s="22"/>
      <c r="D787" s="14"/>
      <c r="E787" s="14"/>
      <c r="F787" s="14"/>
      <c r="G787" s="14"/>
      <c r="H787" s="14"/>
      <c r="I787" s="14"/>
      <c r="J787" s="14"/>
      <c r="K787" s="27"/>
    </row>
    <row r="788" spans="1:11" ht="15.75" customHeight="1" x14ac:dyDescent="0.3">
      <c r="A788" s="7" t="s">
        <v>32</v>
      </c>
      <c r="B788" s="8" t="s">
        <v>416</v>
      </c>
      <c r="C788" s="22"/>
      <c r="D788" s="14"/>
      <c r="E788" s="14"/>
      <c r="F788" s="14"/>
      <c r="G788" s="14"/>
      <c r="H788" s="14"/>
      <c r="I788" s="14"/>
      <c r="J788" s="14"/>
      <c r="K788" s="27"/>
    </row>
    <row r="789" spans="1:11" ht="15.75" customHeight="1" x14ac:dyDescent="0.3">
      <c r="A789" s="7" t="s">
        <v>33</v>
      </c>
      <c r="B789" s="8" t="s">
        <v>416</v>
      </c>
      <c r="C789" s="22">
        <v>0</v>
      </c>
      <c r="D789" s="14" t="s">
        <v>1622</v>
      </c>
      <c r="E789" s="14">
        <v>0</v>
      </c>
      <c r="F789" s="14" t="s">
        <v>1622</v>
      </c>
      <c r="G789" s="14">
        <v>0</v>
      </c>
      <c r="H789" s="14">
        <v>1</v>
      </c>
      <c r="I789" s="14">
        <v>0</v>
      </c>
      <c r="J789" s="14" t="s">
        <v>1622</v>
      </c>
      <c r="K789" s="27"/>
    </row>
    <row r="790" spans="1:11" ht="15.75" customHeight="1" x14ac:dyDescent="0.3">
      <c r="A790" s="10" t="s">
        <v>12</v>
      </c>
      <c r="B790" s="11"/>
      <c r="C790" s="9">
        <f>SUM(C767:C789)</f>
        <v>125</v>
      </c>
      <c r="D790" s="9">
        <f t="shared" ref="D790:J790" si="40">SUM(D767:D789)</f>
        <v>82</v>
      </c>
      <c r="E790" s="9">
        <f t="shared" si="40"/>
        <v>54</v>
      </c>
      <c r="F790" s="9">
        <f t="shared" si="40"/>
        <v>18</v>
      </c>
      <c r="G790" s="9">
        <f t="shared" si="40"/>
        <v>14</v>
      </c>
      <c r="H790" s="9">
        <f t="shared" si="40"/>
        <v>13</v>
      </c>
      <c r="I790" s="9">
        <f t="shared" si="40"/>
        <v>125</v>
      </c>
      <c r="J790" s="9">
        <f t="shared" si="40"/>
        <v>90</v>
      </c>
      <c r="K790" s="29"/>
    </row>
    <row r="791" spans="1:11" ht="15.75" customHeight="1" x14ac:dyDescent="0.3"/>
    <row r="792" spans="1:11" ht="15.75" customHeight="1" x14ac:dyDescent="0.3"/>
  </sheetData>
  <hyperlinks>
    <hyperlink ref="A497" r:id="rId1" xr:uid="{00000000-0004-0000-0A00-000000000000}"/>
  </hyperlinks>
  <pageMargins left="0.75" right="0.75" top="1" bottom="1" header="0.5" footer="0.5"/>
  <pageSetup scale="49" fitToHeight="100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570"/>
  <sheetViews>
    <sheetView topLeftCell="A548" workbookViewId="0">
      <selection activeCell="E568" sqref="E568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417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15</v>
      </c>
      <c r="B6" s="8" t="s">
        <v>418</v>
      </c>
      <c r="C6" s="12"/>
      <c r="D6" s="13"/>
      <c r="E6" s="13"/>
      <c r="F6" s="13"/>
      <c r="G6" s="13"/>
      <c r="H6" s="13"/>
      <c r="I6" s="13"/>
      <c r="J6" s="13"/>
      <c r="K6" s="27"/>
    </row>
    <row r="7" spans="1:11" ht="15.75" customHeight="1" x14ac:dyDescent="0.3">
      <c r="A7" s="7" t="s">
        <v>17</v>
      </c>
      <c r="B7" s="8" t="s">
        <v>418</v>
      </c>
      <c r="C7" s="22"/>
      <c r="D7" s="14"/>
      <c r="E7" s="14"/>
      <c r="F7" s="14"/>
      <c r="G7" s="14"/>
      <c r="H7" s="14"/>
      <c r="I7" s="14"/>
      <c r="J7" s="14"/>
      <c r="K7" s="27"/>
    </row>
    <row r="8" spans="1:11" ht="15.75" customHeight="1" x14ac:dyDescent="0.3">
      <c r="A8" s="7" t="s">
        <v>18</v>
      </c>
      <c r="B8" s="8" t="s">
        <v>418</v>
      </c>
      <c r="C8" s="22"/>
      <c r="D8" s="14"/>
      <c r="E8" s="14"/>
      <c r="F8" s="14"/>
      <c r="G8" s="14"/>
      <c r="H8" s="14"/>
      <c r="I8" s="14"/>
      <c r="J8" s="14"/>
      <c r="K8" s="27"/>
    </row>
    <row r="9" spans="1:11" ht="15.75" customHeight="1" x14ac:dyDescent="0.3">
      <c r="A9" s="7" t="s">
        <v>19</v>
      </c>
      <c r="B9" s="8" t="s">
        <v>418</v>
      </c>
      <c r="C9" s="22"/>
      <c r="D9" s="14"/>
      <c r="E9" s="14"/>
      <c r="F9" s="14"/>
      <c r="G9" s="14"/>
      <c r="H9" s="14"/>
      <c r="I9" s="14"/>
      <c r="J9" s="14"/>
      <c r="K9" s="27"/>
    </row>
    <row r="10" spans="1:11" ht="15.75" customHeight="1" x14ac:dyDescent="0.3">
      <c r="A10" s="7" t="s">
        <v>20</v>
      </c>
      <c r="B10" s="8" t="s">
        <v>419</v>
      </c>
      <c r="C10" s="22">
        <v>2</v>
      </c>
      <c r="D10" s="14">
        <v>18</v>
      </c>
      <c r="E10" s="14">
        <v>1</v>
      </c>
      <c r="F10" s="14">
        <v>13</v>
      </c>
      <c r="G10" s="14">
        <v>0</v>
      </c>
      <c r="H10" s="14">
        <v>1</v>
      </c>
      <c r="I10" s="14">
        <v>2</v>
      </c>
      <c r="J10" s="14">
        <v>19</v>
      </c>
      <c r="K10" s="27"/>
    </row>
    <row r="11" spans="1:11" ht="15.75" customHeight="1" x14ac:dyDescent="0.3">
      <c r="A11" s="7" t="s">
        <v>21</v>
      </c>
      <c r="B11" s="8" t="s">
        <v>419</v>
      </c>
      <c r="C11" s="22">
        <v>9</v>
      </c>
      <c r="D11" s="14">
        <v>11</v>
      </c>
      <c r="E11" s="14">
        <v>4</v>
      </c>
      <c r="F11" s="14">
        <v>10</v>
      </c>
      <c r="G11" s="14">
        <v>0</v>
      </c>
      <c r="H11" s="14">
        <v>1</v>
      </c>
      <c r="I11" s="14">
        <v>9</v>
      </c>
      <c r="J11" s="14">
        <v>12</v>
      </c>
      <c r="K11" s="27"/>
    </row>
    <row r="12" spans="1:11" ht="15.75" customHeight="1" x14ac:dyDescent="0.3">
      <c r="A12" s="7" t="s">
        <v>24</v>
      </c>
      <c r="B12" s="8" t="s">
        <v>420</v>
      </c>
      <c r="C12" s="22"/>
      <c r="D12" s="14"/>
      <c r="E12" s="14"/>
      <c r="F12" s="14"/>
      <c r="G12" s="14"/>
      <c r="H12" s="14"/>
      <c r="I12" s="14"/>
      <c r="J12" s="14"/>
      <c r="K12" s="27"/>
    </row>
    <row r="13" spans="1:11" ht="15.75" customHeight="1" x14ac:dyDescent="0.3">
      <c r="A13" s="7" t="s">
        <v>46</v>
      </c>
      <c r="B13" s="8" t="s">
        <v>420</v>
      </c>
      <c r="C13" s="22"/>
      <c r="D13" s="14"/>
      <c r="E13" s="14"/>
      <c r="F13" s="14"/>
      <c r="G13" s="14"/>
      <c r="H13" s="14"/>
      <c r="I13" s="14"/>
      <c r="J13" s="14"/>
      <c r="K13" s="27"/>
    </row>
    <row r="14" spans="1:11" ht="15.75" customHeight="1" x14ac:dyDescent="0.3">
      <c r="A14" s="10" t="s">
        <v>12</v>
      </c>
      <c r="B14" s="11"/>
      <c r="C14" s="9">
        <v>11</v>
      </c>
      <c r="D14" s="9">
        <v>29</v>
      </c>
      <c r="E14" s="9">
        <v>5</v>
      </c>
      <c r="F14" s="9">
        <v>23</v>
      </c>
      <c r="G14" s="9">
        <v>0</v>
      </c>
      <c r="H14" s="9">
        <v>2</v>
      </c>
      <c r="I14" s="9">
        <v>11</v>
      </c>
      <c r="J14" s="9">
        <v>31</v>
      </c>
      <c r="K14" s="29"/>
    </row>
    <row r="15" spans="1:11" ht="15.75" customHeight="1" x14ac:dyDescent="0.3"/>
    <row r="16" spans="1:11" ht="15.75" customHeight="1" x14ac:dyDescent="0.3"/>
    <row r="17" spans="1:11" ht="15.75" customHeight="1" x14ac:dyDescent="0.3">
      <c r="A17" s="24" t="s">
        <v>421</v>
      </c>
      <c r="B17" s="25"/>
      <c r="C17" s="25"/>
      <c r="D17" s="25"/>
      <c r="E17" s="25"/>
      <c r="F17" s="25"/>
      <c r="G17" s="25"/>
      <c r="H17" s="25"/>
      <c r="I17" s="25"/>
      <c r="J17" s="26"/>
      <c r="K17" s="27"/>
    </row>
    <row r="18" spans="1:11" ht="15.75" customHeight="1" x14ac:dyDescent="0.3">
      <c r="A18" s="2"/>
      <c r="B18" s="3"/>
      <c r="C18" s="28" t="s">
        <v>1</v>
      </c>
      <c r="D18" s="26"/>
      <c r="E18" s="28" t="s">
        <v>2</v>
      </c>
      <c r="F18" s="26"/>
      <c r="G18" s="28" t="s">
        <v>3</v>
      </c>
      <c r="H18" s="26"/>
      <c r="I18" s="28" t="s">
        <v>4</v>
      </c>
      <c r="J18" s="26"/>
      <c r="K18" s="27"/>
    </row>
    <row r="19" spans="1:11" ht="15.75" customHeight="1" x14ac:dyDescent="0.3">
      <c r="A19" s="4" t="s">
        <v>5</v>
      </c>
      <c r="B19" s="5" t="s">
        <v>6</v>
      </c>
      <c r="C19" s="6" t="s">
        <v>7</v>
      </c>
      <c r="D19" s="6" t="s">
        <v>8</v>
      </c>
      <c r="E19" s="6" t="s">
        <v>7</v>
      </c>
      <c r="F19" s="6" t="s">
        <v>8</v>
      </c>
      <c r="G19" s="6" t="s">
        <v>7</v>
      </c>
      <c r="H19" s="6" t="s">
        <v>8</v>
      </c>
      <c r="I19" s="6" t="s">
        <v>7</v>
      </c>
      <c r="J19" s="6" t="s">
        <v>8</v>
      </c>
      <c r="K19" s="29"/>
    </row>
    <row r="20" spans="1:11" ht="15.75" customHeight="1" x14ac:dyDescent="0.3">
      <c r="A20" s="7" t="s">
        <v>37</v>
      </c>
      <c r="B20" s="8" t="s">
        <v>268</v>
      </c>
      <c r="C20" s="12">
        <v>1</v>
      </c>
      <c r="D20" s="13">
        <v>19</v>
      </c>
      <c r="E20" s="13">
        <v>1</v>
      </c>
      <c r="F20" s="13">
        <v>15</v>
      </c>
      <c r="G20" s="13">
        <v>0</v>
      </c>
      <c r="H20" s="13">
        <v>1</v>
      </c>
      <c r="I20" s="13">
        <v>1</v>
      </c>
      <c r="J20" s="13">
        <v>20</v>
      </c>
      <c r="K20" s="27"/>
    </row>
    <row r="21" spans="1:11" ht="15.75" customHeight="1" x14ac:dyDescent="0.3">
      <c r="A21" s="7" t="s">
        <v>38</v>
      </c>
      <c r="B21" s="8"/>
      <c r="C21" s="12"/>
      <c r="D21" s="13"/>
      <c r="E21" s="13"/>
      <c r="F21" s="13"/>
      <c r="G21" s="13"/>
      <c r="H21" s="13"/>
      <c r="I21" s="13"/>
      <c r="J21" s="13"/>
      <c r="K21" s="27"/>
    </row>
    <row r="22" spans="1:11" ht="15.75" customHeight="1" x14ac:dyDescent="0.3">
      <c r="A22" s="7" t="s">
        <v>81</v>
      </c>
      <c r="B22" s="8" t="s">
        <v>26</v>
      </c>
      <c r="C22" s="12">
        <v>9</v>
      </c>
      <c r="D22" s="13">
        <v>11</v>
      </c>
      <c r="E22" s="13">
        <v>6</v>
      </c>
      <c r="F22" s="13">
        <v>8</v>
      </c>
      <c r="G22" s="13">
        <v>0</v>
      </c>
      <c r="H22" s="13">
        <v>1</v>
      </c>
      <c r="I22" s="13">
        <v>9</v>
      </c>
      <c r="J22" s="13">
        <v>12</v>
      </c>
      <c r="K22" s="27"/>
    </row>
    <row r="23" spans="1:11" ht="15.75" customHeight="1" x14ac:dyDescent="0.3">
      <c r="A23" s="7" t="s">
        <v>82</v>
      </c>
      <c r="B23" s="8" t="s">
        <v>26</v>
      </c>
      <c r="C23" s="12">
        <v>3</v>
      </c>
      <c r="D23" s="13">
        <v>17</v>
      </c>
      <c r="E23" s="13">
        <v>2</v>
      </c>
      <c r="F23" s="13">
        <v>12</v>
      </c>
      <c r="G23" s="13">
        <v>1</v>
      </c>
      <c r="H23" s="13">
        <v>1</v>
      </c>
      <c r="I23" s="13">
        <v>4</v>
      </c>
      <c r="J23" s="13">
        <v>18</v>
      </c>
      <c r="K23" s="27"/>
    </row>
    <row r="24" spans="1:11" ht="15.75" customHeight="1" x14ac:dyDescent="0.3">
      <c r="A24" s="7" t="s">
        <v>83</v>
      </c>
      <c r="B24" s="8" t="s">
        <v>26</v>
      </c>
      <c r="C24" s="12">
        <v>7</v>
      </c>
      <c r="D24" s="13">
        <v>13</v>
      </c>
      <c r="E24" s="13">
        <v>4</v>
      </c>
      <c r="F24" s="13">
        <v>9</v>
      </c>
      <c r="G24" s="13">
        <v>0</v>
      </c>
      <c r="H24" s="13">
        <v>1</v>
      </c>
      <c r="I24" s="13">
        <v>7</v>
      </c>
      <c r="J24" s="13">
        <v>14</v>
      </c>
      <c r="K24" s="27"/>
    </row>
    <row r="25" spans="1:11" ht="15.75" customHeight="1" x14ac:dyDescent="0.3">
      <c r="A25" s="7" t="s">
        <v>84</v>
      </c>
      <c r="B25" s="8"/>
      <c r="C25" s="12"/>
      <c r="D25" s="13"/>
      <c r="E25" s="13"/>
      <c r="F25" s="13"/>
      <c r="G25" s="13"/>
      <c r="H25" s="13"/>
      <c r="I25" s="13"/>
      <c r="J25" s="13"/>
      <c r="K25" s="27"/>
    </row>
    <row r="26" spans="1:11" ht="15.75" customHeight="1" x14ac:dyDescent="0.3">
      <c r="A26" s="7" t="s">
        <v>85</v>
      </c>
      <c r="B26" s="8"/>
      <c r="C26" s="12"/>
      <c r="D26" s="13"/>
      <c r="E26" s="13"/>
      <c r="F26" s="13"/>
      <c r="G26" s="13"/>
      <c r="H26" s="13"/>
      <c r="I26" s="13"/>
      <c r="J26" s="13"/>
      <c r="K26" s="27"/>
    </row>
    <row r="27" spans="1:11" ht="15.75" customHeight="1" x14ac:dyDescent="0.3">
      <c r="A27" s="7" t="s">
        <v>86</v>
      </c>
      <c r="B27" s="8"/>
      <c r="C27" s="12"/>
      <c r="D27" s="13"/>
      <c r="E27" s="13"/>
      <c r="F27" s="13"/>
      <c r="G27" s="13"/>
      <c r="H27" s="13"/>
      <c r="I27" s="13"/>
      <c r="J27" s="13"/>
      <c r="K27" s="27"/>
    </row>
    <row r="28" spans="1:11" ht="15.75" customHeight="1" x14ac:dyDescent="0.3">
      <c r="A28" s="7" t="s">
        <v>71</v>
      </c>
      <c r="B28" s="8"/>
      <c r="C28" s="12"/>
      <c r="D28" s="13"/>
      <c r="E28" s="13"/>
      <c r="F28" s="13"/>
      <c r="G28" s="13"/>
      <c r="H28" s="13"/>
      <c r="I28" s="13"/>
      <c r="J28" s="13"/>
      <c r="K28" s="27"/>
    </row>
    <row r="29" spans="1:11" ht="15.75" customHeight="1" x14ac:dyDescent="0.3">
      <c r="A29" s="7" t="s">
        <v>87</v>
      </c>
      <c r="B29" s="8"/>
      <c r="C29" s="12"/>
      <c r="D29" s="13"/>
      <c r="E29" s="13"/>
      <c r="F29" s="13"/>
      <c r="G29" s="13"/>
      <c r="H29" s="13"/>
      <c r="I29" s="13"/>
      <c r="J29" s="13"/>
      <c r="K29" s="27"/>
    </row>
    <row r="30" spans="1:11" ht="15.75" customHeight="1" x14ac:dyDescent="0.3">
      <c r="A30" s="7" t="s">
        <v>88</v>
      </c>
      <c r="B30" s="8"/>
      <c r="C30" s="12"/>
      <c r="D30" s="13"/>
      <c r="E30" s="13"/>
      <c r="F30" s="13"/>
      <c r="G30" s="13"/>
      <c r="H30" s="13"/>
      <c r="I30" s="13"/>
      <c r="J30" s="13"/>
      <c r="K30" s="27"/>
    </row>
    <row r="31" spans="1:11" ht="15.75" customHeight="1" x14ac:dyDescent="0.3">
      <c r="A31" s="7" t="s">
        <v>89</v>
      </c>
      <c r="B31" s="8"/>
      <c r="C31" s="12"/>
      <c r="D31" s="13"/>
      <c r="E31" s="13"/>
      <c r="F31" s="13"/>
      <c r="G31" s="13"/>
      <c r="H31" s="13"/>
      <c r="I31" s="13"/>
      <c r="J31" s="13"/>
      <c r="K31" s="27"/>
    </row>
    <row r="32" spans="1:11" ht="15.75" customHeight="1" x14ac:dyDescent="0.3">
      <c r="A32" s="7" t="s">
        <v>90</v>
      </c>
      <c r="B32" s="8"/>
      <c r="C32" s="12"/>
      <c r="D32" s="13"/>
      <c r="E32" s="13"/>
      <c r="F32" s="13"/>
      <c r="G32" s="13"/>
      <c r="H32" s="13"/>
      <c r="I32" s="13"/>
      <c r="J32" s="13"/>
      <c r="K32" s="27"/>
    </row>
    <row r="33" spans="1:11" ht="15.75" customHeight="1" x14ac:dyDescent="0.3">
      <c r="A33" s="7" t="s">
        <v>73</v>
      </c>
      <c r="B33" s="8"/>
      <c r="C33" s="12"/>
      <c r="D33" s="13"/>
      <c r="E33" s="13"/>
      <c r="F33" s="13"/>
      <c r="G33" s="13"/>
      <c r="H33" s="13"/>
      <c r="I33" s="13"/>
      <c r="J33" s="13"/>
      <c r="K33" s="27"/>
    </row>
    <row r="34" spans="1:11" ht="15.75" customHeight="1" x14ac:dyDescent="0.3">
      <c r="A34" s="7" t="s">
        <v>75</v>
      </c>
      <c r="B34" s="8"/>
      <c r="C34" s="12"/>
      <c r="D34" s="13"/>
      <c r="E34" s="13"/>
      <c r="F34" s="13"/>
      <c r="G34" s="13"/>
      <c r="H34" s="13"/>
      <c r="I34" s="13"/>
      <c r="J34" s="13"/>
      <c r="K34" s="27"/>
    </row>
    <row r="35" spans="1:11" ht="15.75" customHeight="1" x14ac:dyDescent="0.3">
      <c r="A35" s="7" t="s">
        <v>76</v>
      </c>
      <c r="B35" s="8"/>
      <c r="C35" s="12"/>
      <c r="D35" s="13"/>
      <c r="E35" s="13"/>
      <c r="F35" s="13"/>
      <c r="G35" s="13"/>
      <c r="H35" s="13"/>
      <c r="I35" s="13"/>
      <c r="J35" s="13"/>
      <c r="K35" s="27"/>
    </row>
    <row r="36" spans="1:11" ht="15.75" customHeight="1" x14ac:dyDescent="0.3">
      <c r="A36" s="7" t="s">
        <v>77</v>
      </c>
      <c r="B36" s="8"/>
      <c r="C36" s="12"/>
      <c r="D36" s="13"/>
      <c r="E36" s="13"/>
      <c r="F36" s="13"/>
      <c r="G36" s="13"/>
      <c r="H36" s="13"/>
      <c r="I36" s="13"/>
      <c r="J36" s="13"/>
      <c r="K36" s="27"/>
    </row>
    <row r="37" spans="1:11" ht="15.75" customHeight="1" x14ac:dyDescent="0.3">
      <c r="A37" s="7" t="s">
        <v>78</v>
      </c>
      <c r="B37" s="8" t="s">
        <v>26</v>
      </c>
      <c r="C37" s="12">
        <v>3</v>
      </c>
      <c r="D37" s="13">
        <v>17</v>
      </c>
      <c r="E37" s="13">
        <v>3</v>
      </c>
      <c r="F37" s="13">
        <v>10</v>
      </c>
      <c r="G37" s="13">
        <v>0</v>
      </c>
      <c r="H37" s="13">
        <v>1</v>
      </c>
      <c r="I37" s="13">
        <v>3</v>
      </c>
      <c r="J37" s="13">
        <v>18</v>
      </c>
      <c r="K37" s="27"/>
    </row>
    <row r="38" spans="1:11" ht="15.75" customHeight="1" x14ac:dyDescent="0.3">
      <c r="A38" s="7" t="s">
        <v>79</v>
      </c>
      <c r="B38" s="8" t="s">
        <v>26</v>
      </c>
      <c r="C38" s="22">
        <v>2</v>
      </c>
      <c r="D38" s="14">
        <v>18</v>
      </c>
      <c r="E38" s="14">
        <v>0</v>
      </c>
      <c r="F38" s="14">
        <v>13</v>
      </c>
      <c r="G38" s="14">
        <v>0</v>
      </c>
      <c r="H38" s="14">
        <v>1</v>
      </c>
      <c r="I38" s="14">
        <v>2</v>
      </c>
      <c r="J38" s="14">
        <v>19</v>
      </c>
      <c r="K38" s="27"/>
    </row>
    <row r="39" spans="1:11" ht="15.75" customHeight="1" x14ac:dyDescent="0.3">
      <c r="A39" s="7" t="s">
        <v>9</v>
      </c>
      <c r="B39" s="8" t="s">
        <v>26</v>
      </c>
      <c r="C39" s="22">
        <v>1</v>
      </c>
      <c r="D39" s="14">
        <v>19</v>
      </c>
      <c r="E39" s="14">
        <v>0</v>
      </c>
      <c r="F39" s="14">
        <v>13</v>
      </c>
      <c r="G39" s="14">
        <v>0</v>
      </c>
      <c r="H39" s="14">
        <v>1</v>
      </c>
      <c r="I39" s="14">
        <v>1</v>
      </c>
      <c r="J39" s="14">
        <v>20</v>
      </c>
      <c r="K39" s="27"/>
    </row>
    <row r="40" spans="1:11" ht="15.75" customHeight="1" x14ac:dyDescent="0.3">
      <c r="A40" s="7" t="s">
        <v>11</v>
      </c>
      <c r="B40" s="8" t="s">
        <v>26</v>
      </c>
      <c r="C40" s="22">
        <v>5</v>
      </c>
      <c r="D40" s="14">
        <v>14</v>
      </c>
      <c r="E40" s="14">
        <v>3</v>
      </c>
      <c r="F40" s="14">
        <v>10</v>
      </c>
      <c r="G40" s="14">
        <v>0</v>
      </c>
      <c r="H40" s="14">
        <v>1</v>
      </c>
      <c r="I40" s="14">
        <v>5</v>
      </c>
      <c r="J40" s="14">
        <v>15</v>
      </c>
      <c r="K40" s="27"/>
    </row>
    <row r="41" spans="1:11" ht="15.75" customHeight="1" x14ac:dyDescent="0.3">
      <c r="A41" s="7" t="s">
        <v>630</v>
      </c>
      <c r="B41" s="8" t="s">
        <v>26</v>
      </c>
      <c r="C41" s="22">
        <v>4</v>
      </c>
      <c r="D41" s="14">
        <v>16</v>
      </c>
      <c r="E41" s="14">
        <v>2</v>
      </c>
      <c r="F41" s="14">
        <v>11</v>
      </c>
      <c r="G41" s="14">
        <v>0</v>
      </c>
      <c r="H41" s="14">
        <v>1</v>
      </c>
      <c r="I41" s="14">
        <v>4</v>
      </c>
      <c r="J41" s="14">
        <v>17</v>
      </c>
      <c r="K41" s="27"/>
    </row>
    <row r="42" spans="1:11" ht="15.75" customHeight="1" x14ac:dyDescent="0.3">
      <c r="A42" s="7" t="s">
        <v>686</v>
      </c>
      <c r="B42" s="8" t="s">
        <v>26</v>
      </c>
      <c r="C42" s="22">
        <v>2</v>
      </c>
      <c r="D42" s="14">
        <v>17</v>
      </c>
      <c r="E42" s="14">
        <v>1</v>
      </c>
      <c r="F42" s="14">
        <v>12</v>
      </c>
      <c r="G42" s="14">
        <v>0</v>
      </c>
      <c r="H42" s="14">
        <v>1</v>
      </c>
      <c r="I42" s="14">
        <v>2</v>
      </c>
      <c r="J42" s="14">
        <v>18</v>
      </c>
      <c r="K42" s="27"/>
    </row>
    <row r="43" spans="1:11" ht="15.75" customHeight="1" x14ac:dyDescent="0.3">
      <c r="A43" s="10" t="s">
        <v>12</v>
      </c>
      <c r="B43" s="11"/>
      <c r="C43" s="9">
        <f>SUM(C22:C42)</f>
        <v>36</v>
      </c>
      <c r="D43" s="9">
        <f t="shared" ref="D43:J43" si="0">SUM(D22:D42)</f>
        <v>142</v>
      </c>
      <c r="E43" s="9">
        <f t="shared" si="0"/>
        <v>21</v>
      </c>
      <c r="F43" s="9">
        <f t="shared" si="0"/>
        <v>98</v>
      </c>
      <c r="G43" s="9">
        <f t="shared" si="0"/>
        <v>1</v>
      </c>
      <c r="H43" s="9">
        <f t="shared" si="0"/>
        <v>9</v>
      </c>
      <c r="I43" s="9">
        <f t="shared" si="0"/>
        <v>37</v>
      </c>
      <c r="J43" s="9">
        <f t="shared" si="0"/>
        <v>151</v>
      </c>
      <c r="K43" s="29"/>
    </row>
    <row r="44" spans="1:11" ht="15.75" customHeight="1" x14ac:dyDescent="0.3">
      <c r="A44" s="30"/>
      <c r="B44" s="30"/>
      <c r="C44" s="30"/>
    </row>
    <row r="45" spans="1:11" ht="15.75" customHeight="1" x14ac:dyDescent="0.3"/>
    <row r="46" spans="1:11" ht="15.75" customHeight="1" x14ac:dyDescent="0.3">
      <c r="A46" s="24" t="s">
        <v>1118</v>
      </c>
      <c r="B46" s="25"/>
      <c r="C46" s="25"/>
      <c r="D46" s="25"/>
      <c r="E46" s="25"/>
      <c r="F46" s="25"/>
      <c r="G46" s="25"/>
      <c r="H46" s="25"/>
      <c r="I46" s="25"/>
      <c r="J46" s="26"/>
      <c r="K46" s="27"/>
    </row>
    <row r="47" spans="1:11" ht="15.75" customHeight="1" x14ac:dyDescent="0.3">
      <c r="A47" s="2"/>
      <c r="B47" s="3"/>
      <c r="C47" s="28" t="s">
        <v>1</v>
      </c>
      <c r="D47" s="26"/>
      <c r="E47" s="28" t="s">
        <v>2</v>
      </c>
      <c r="F47" s="26"/>
      <c r="G47" s="28" t="s">
        <v>3</v>
      </c>
      <c r="H47" s="26"/>
      <c r="I47" s="28" t="s">
        <v>4</v>
      </c>
      <c r="J47" s="26"/>
      <c r="K47" s="27"/>
    </row>
    <row r="48" spans="1:11" ht="15.75" customHeight="1" x14ac:dyDescent="0.3">
      <c r="A48" s="4" t="s">
        <v>5</v>
      </c>
      <c r="B48" s="5" t="s">
        <v>6</v>
      </c>
      <c r="C48" s="6" t="s">
        <v>7</v>
      </c>
      <c r="D48" s="6" t="s">
        <v>8</v>
      </c>
      <c r="E48" s="6" t="s">
        <v>7</v>
      </c>
      <c r="F48" s="6" t="s">
        <v>8</v>
      </c>
      <c r="G48" s="6" t="s">
        <v>7</v>
      </c>
      <c r="H48" s="6" t="s">
        <v>8</v>
      </c>
      <c r="I48" s="6" t="s">
        <v>7</v>
      </c>
      <c r="J48" s="6" t="s">
        <v>8</v>
      </c>
      <c r="K48" s="29"/>
    </row>
    <row r="49" spans="1:11" ht="15.75" customHeight="1" x14ac:dyDescent="0.3">
      <c r="A49" s="7" t="s">
        <v>17</v>
      </c>
      <c r="B49" s="8" t="s">
        <v>1112</v>
      </c>
      <c r="C49" s="12">
        <v>6</v>
      </c>
      <c r="D49" s="13">
        <v>9</v>
      </c>
      <c r="E49" s="13">
        <v>5</v>
      </c>
      <c r="F49" s="13">
        <v>7</v>
      </c>
      <c r="G49" s="13">
        <v>0</v>
      </c>
      <c r="H49" s="13">
        <v>2</v>
      </c>
      <c r="I49" s="13">
        <v>6</v>
      </c>
      <c r="J49" s="13">
        <v>11</v>
      </c>
      <c r="K49" s="27"/>
    </row>
    <row r="50" spans="1:11" ht="15.75" customHeight="1" x14ac:dyDescent="0.3">
      <c r="A50" s="10" t="s">
        <v>12</v>
      </c>
      <c r="B50" s="11"/>
      <c r="C50" s="9">
        <f t="shared" ref="C50:J50" si="1">SUM(C49:C49)</f>
        <v>6</v>
      </c>
      <c r="D50" s="9">
        <f t="shared" si="1"/>
        <v>9</v>
      </c>
      <c r="E50" s="9">
        <f t="shared" si="1"/>
        <v>5</v>
      </c>
      <c r="F50" s="9">
        <f t="shared" si="1"/>
        <v>7</v>
      </c>
      <c r="G50" s="9">
        <f t="shared" si="1"/>
        <v>0</v>
      </c>
      <c r="H50" s="9">
        <f t="shared" si="1"/>
        <v>2</v>
      </c>
      <c r="I50" s="9">
        <f t="shared" si="1"/>
        <v>6</v>
      </c>
      <c r="J50" s="9">
        <f t="shared" si="1"/>
        <v>11</v>
      </c>
      <c r="K50" s="29"/>
    </row>
    <row r="51" spans="1:11" ht="15.75" customHeight="1" x14ac:dyDescent="0.3"/>
    <row r="52" spans="1:11" ht="15.75" customHeight="1" x14ac:dyDescent="0.3"/>
    <row r="53" spans="1:11" ht="15.75" customHeight="1" x14ac:dyDescent="0.3">
      <c r="A53" s="24" t="s">
        <v>422</v>
      </c>
      <c r="B53" s="25"/>
      <c r="C53" s="25"/>
      <c r="D53" s="25"/>
      <c r="E53" s="25"/>
      <c r="F53" s="25"/>
      <c r="G53" s="25"/>
      <c r="H53" s="25"/>
      <c r="I53" s="25"/>
      <c r="J53" s="26"/>
      <c r="K53" s="27"/>
    </row>
    <row r="54" spans="1:11" ht="15.75" customHeight="1" x14ac:dyDescent="0.3">
      <c r="A54" s="2"/>
      <c r="B54" s="3"/>
      <c r="C54" s="28" t="s">
        <v>1</v>
      </c>
      <c r="D54" s="26"/>
      <c r="E54" s="28" t="s">
        <v>2</v>
      </c>
      <c r="F54" s="26"/>
      <c r="G54" s="28" t="s">
        <v>3</v>
      </c>
      <c r="H54" s="26"/>
      <c r="I54" s="28" t="s">
        <v>4</v>
      </c>
      <c r="J54" s="26"/>
      <c r="K54" s="27"/>
    </row>
    <row r="55" spans="1:11" ht="15.75" customHeight="1" x14ac:dyDescent="0.3">
      <c r="A55" s="4" t="s">
        <v>5</v>
      </c>
      <c r="B55" s="5" t="s">
        <v>6</v>
      </c>
      <c r="C55" s="6" t="s">
        <v>7</v>
      </c>
      <c r="D55" s="6" t="s">
        <v>8</v>
      </c>
      <c r="E55" s="6" t="s">
        <v>7</v>
      </c>
      <c r="F55" s="6" t="s">
        <v>8</v>
      </c>
      <c r="G55" s="6" t="s">
        <v>7</v>
      </c>
      <c r="H55" s="6" t="s">
        <v>8</v>
      </c>
      <c r="I55" s="6" t="s">
        <v>7</v>
      </c>
      <c r="J55" s="6" t="s">
        <v>8</v>
      </c>
      <c r="K55" s="29"/>
    </row>
    <row r="56" spans="1:11" ht="15.75" customHeight="1" x14ac:dyDescent="0.3">
      <c r="A56" s="7" t="s">
        <v>57</v>
      </c>
      <c r="B56" s="8" t="s">
        <v>908</v>
      </c>
      <c r="C56" s="12"/>
      <c r="D56" s="13"/>
      <c r="E56" s="13"/>
      <c r="F56" s="13"/>
      <c r="G56" s="13"/>
      <c r="H56" s="13"/>
      <c r="I56" s="13"/>
      <c r="J56" s="13"/>
      <c r="K56" s="27"/>
    </row>
    <row r="57" spans="1:11" ht="15.75" customHeight="1" x14ac:dyDescent="0.3">
      <c r="A57" s="7" t="s">
        <v>63</v>
      </c>
      <c r="B57" s="8" t="s">
        <v>908</v>
      </c>
      <c r="C57" s="22"/>
      <c r="D57" s="14"/>
      <c r="E57" s="14"/>
      <c r="F57" s="14"/>
      <c r="G57" s="14"/>
      <c r="H57" s="14"/>
      <c r="I57" s="14"/>
      <c r="J57" s="14"/>
      <c r="K57" s="27"/>
    </row>
    <row r="58" spans="1:11" ht="15.75" customHeight="1" x14ac:dyDescent="0.3">
      <c r="A58" s="7" t="s">
        <v>64</v>
      </c>
      <c r="B58" s="8" t="s">
        <v>31</v>
      </c>
      <c r="C58" s="12">
        <v>12</v>
      </c>
      <c r="D58" s="13">
        <v>6</v>
      </c>
      <c r="E58" s="13">
        <v>6</v>
      </c>
      <c r="F58" s="13">
        <v>2</v>
      </c>
      <c r="G58" s="13">
        <v>0</v>
      </c>
      <c r="H58" s="13">
        <v>1</v>
      </c>
      <c r="I58" s="13">
        <v>12</v>
      </c>
      <c r="J58" s="13">
        <v>7</v>
      </c>
      <c r="K58" s="27"/>
    </row>
    <row r="59" spans="1:11" ht="15.75" customHeight="1" x14ac:dyDescent="0.3">
      <c r="A59" s="7" t="s">
        <v>66</v>
      </c>
      <c r="B59" s="8" t="s">
        <v>31</v>
      </c>
      <c r="C59" s="22">
        <v>8</v>
      </c>
      <c r="D59" s="14">
        <v>10</v>
      </c>
      <c r="E59" s="14">
        <v>5</v>
      </c>
      <c r="F59" s="14">
        <v>3</v>
      </c>
      <c r="G59" s="14">
        <v>1</v>
      </c>
      <c r="H59" s="14">
        <v>1</v>
      </c>
      <c r="I59" s="14">
        <v>9</v>
      </c>
      <c r="J59" s="14">
        <v>11</v>
      </c>
      <c r="K59" s="27"/>
    </row>
    <row r="60" spans="1:11" ht="15.75" customHeight="1" x14ac:dyDescent="0.3">
      <c r="A60" s="7" t="s">
        <v>67</v>
      </c>
      <c r="B60" s="8" t="s">
        <v>31</v>
      </c>
      <c r="C60" s="22">
        <v>4</v>
      </c>
      <c r="D60" s="14">
        <v>14</v>
      </c>
      <c r="E60" s="14">
        <v>2</v>
      </c>
      <c r="F60" s="14">
        <v>7</v>
      </c>
      <c r="G60" s="14">
        <v>0</v>
      </c>
      <c r="H60" s="14">
        <v>1</v>
      </c>
      <c r="I60" s="14">
        <v>4</v>
      </c>
      <c r="J60" s="14">
        <v>15</v>
      </c>
      <c r="K60" s="27"/>
    </row>
    <row r="61" spans="1:11" ht="15.75" customHeight="1" x14ac:dyDescent="0.3">
      <c r="A61" s="10" t="s">
        <v>12</v>
      </c>
      <c r="B61" s="11"/>
      <c r="C61" s="9">
        <f>SUM(C56:C60)</f>
        <v>24</v>
      </c>
      <c r="D61" s="9">
        <f t="shared" ref="D61:J61" si="2">SUM(D56:D60)</f>
        <v>30</v>
      </c>
      <c r="E61" s="9">
        <f t="shared" si="2"/>
        <v>13</v>
      </c>
      <c r="F61" s="9">
        <f t="shared" si="2"/>
        <v>12</v>
      </c>
      <c r="G61" s="9">
        <f t="shared" si="2"/>
        <v>1</v>
      </c>
      <c r="H61" s="9">
        <f t="shared" si="2"/>
        <v>3</v>
      </c>
      <c r="I61" s="9">
        <f t="shared" si="2"/>
        <v>25</v>
      </c>
      <c r="J61" s="9">
        <f t="shared" si="2"/>
        <v>33</v>
      </c>
      <c r="K61" s="29"/>
    </row>
    <row r="62" spans="1:11" ht="15.75" customHeight="1" x14ac:dyDescent="0.3"/>
    <row r="63" spans="1:11" ht="15.75" customHeight="1" x14ac:dyDescent="0.3"/>
    <row r="64" spans="1:11" ht="15.75" customHeight="1" x14ac:dyDescent="0.3">
      <c r="A64" s="24" t="s">
        <v>1469</v>
      </c>
      <c r="B64" s="25"/>
      <c r="C64" s="25"/>
      <c r="D64" s="25"/>
      <c r="E64" s="25"/>
      <c r="F64" s="25"/>
      <c r="G64" s="25"/>
      <c r="H64" s="25"/>
      <c r="I64" s="25"/>
      <c r="J64" s="26"/>
      <c r="K64" s="27"/>
    </row>
    <row r="65" spans="1:11" ht="15.75" customHeight="1" x14ac:dyDescent="0.3">
      <c r="A65" s="2"/>
      <c r="B65" s="3"/>
      <c r="C65" s="28" t="s">
        <v>1</v>
      </c>
      <c r="D65" s="26"/>
      <c r="E65" s="28" t="s">
        <v>2</v>
      </c>
      <c r="F65" s="26"/>
      <c r="G65" s="28" t="s">
        <v>3</v>
      </c>
      <c r="H65" s="26"/>
      <c r="I65" s="28" t="s">
        <v>4</v>
      </c>
      <c r="J65" s="26"/>
      <c r="K65" s="27"/>
    </row>
    <row r="66" spans="1:11" ht="15.75" customHeight="1" x14ac:dyDescent="0.3">
      <c r="A66" s="4" t="s">
        <v>5</v>
      </c>
      <c r="B66" s="5" t="s">
        <v>6</v>
      </c>
      <c r="C66" s="6" t="s">
        <v>7</v>
      </c>
      <c r="D66" s="6" t="s">
        <v>8</v>
      </c>
      <c r="E66" s="6" t="s">
        <v>7</v>
      </c>
      <c r="F66" s="6" t="s">
        <v>8</v>
      </c>
      <c r="G66" s="6" t="s">
        <v>7</v>
      </c>
      <c r="H66" s="6" t="s">
        <v>8</v>
      </c>
      <c r="I66" s="6" t="s">
        <v>7</v>
      </c>
      <c r="J66" s="6" t="s">
        <v>8</v>
      </c>
      <c r="K66" s="29"/>
    </row>
    <row r="67" spans="1:11" ht="15.75" customHeight="1" x14ac:dyDescent="0.3">
      <c r="A67" s="7" t="s">
        <v>87</v>
      </c>
      <c r="B67" s="8" t="s">
        <v>136</v>
      </c>
      <c r="C67" s="12">
        <v>5</v>
      </c>
      <c r="D67" s="13">
        <v>15</v>
      </c>
      <c r="E67" s="13">
        <v>0</v>
      </c>
      <c r="F67" s="13">
        <v>0</v>
      </c>
      <c r="G67" s="13">
        <v>0</v>
      </c>
      <c r="H67" s="13">
        <v>1</v>
      </c>
      <c r="I67" s="13">
        <v>5</v>
      </c>
      <c r="J67" s="13">
        <v>16</v>
      </c>
      <c r="K67" s="27"/>
    </row>
    <row r="68" spans="1:11" ht="15.75" customHeight="1" x14ac:dyDescent="0.3">
      <c r="A68" s="10" t="s">
        <v>12</v>
      </c>
      <c r="B68" s="11"/>
      <c r="C68" s="9">
        <f t="shared" ref="C68:J68" si="3">SUM(C67:C67)</f>
        <v>5</v>
      </c>
      <c r="D68" s="9">
        <f t="shared" si="3"/>
        <v>15</v>
      </c>
      <c r="E68" s="9">
        <f t="shared" si="3"/>
        <v>0</v>
      </c>
      <c r="F68" s="9">
        <f t="shared" si="3"/>
        <v>0</v>
      </c>
      <c r="G68" s="9">
        <f t="shared" si="3"/>
        <v>0</v>
      </c>
      <c r="H68" s="9">
        <f t="shared" si="3"/>
        <v>1</v>
      </c>
      <c r="I68" s="9">
        <f t="shared" si="3"/>
        <v>5</v>
      </c>
      <c r="J68" s="9">
        <f t="shared" si="3"/>
        <v>16</v>
      </c>
      <c r="K68" s="29"/>
    </row>
    <row r="69" spans="1:11" ht="15.75" customHeight="1" x14ac:dyDescent="0.3">
      <c r="A69" s="1" t="s">
        <v>1470</v>
      </c>
    </row>
    <row r="70" spans="1:11" ht="15.75" customHeight="1" x14ac:dyDescent="0.3"/>
    <row r="71" spans="1:11" ht="15.75" customHeight="1" x14ac:dyDescent="0.3">
      <c r="A71" s="24" t="s">
        <v>2044</v>
      </c>
      <c r="B71" s="25"/>
      <c r="C71" s="25"/>
      <c r="D71" s="25"/>
      <c r="E71" s="25"/>
      <c r="F71" s="25"/>
      <c r="G71" s="25"/>
      <c r="H71" s="25"/>
      <c r="I71" s="25"/>
      <c r="J71" s="26"/>
      <c r="K71" s="27"/>
    </row>
    <row r="72" spans="1:11" ht="15.75" customHeight="1" x14ac:dyDescent="0.3">
      <c r="A72" s="2"/>
      <c r="B72" s="3"/>
      <c r="C72" s="28" t="s">
        <v>1</v>
      </c>
      <c r="D72" s="26"/>
      <c r="E72" s="28" t="s">
        <v>2</v>
      </c>
      <c r="F72" s="26"/>
      <c r="G72" s="28" t="s">
        <v>3</v>
      </c>
      <c r="H72" s="26"/>
      <c r="I72" s="28" t="s">
        <v>4</v>
      </c>
      <c r="J72" s="26"/>
      <c r="K72" s="27"/>
    </row>
    <row r="73" spans="1:11" ht="15.75" customHeight="1" x14ac:dyDescent="0.3">
      <c r="A73" s="4" t="s">
        <v>5</v>
      </c>
      <c r="B73" s="5" t="s">
        <v>6</v>
      </c>
      <c r="C73" s="6" t="s">
        <v>7</v>
      </c>
      <c r="D73" s="6" t="s">
        <v>8</v>
      </c>
      <c r="E73" s="6" t="s">
        <v>7</v>
      </c>
      <c r="F73" s="6" t="s">
        <v>8</v>
      </c>
      <c r="G73" s="6" t="s">
        <v>7</v>
      </c>
      <c r="H73" s="6" t="s">
        <v>8</v>
      </c>
      <c r="I73" s="6" t="s">
        <v>7</v>
      </c>
      <c r="J73" s="6" t="s">
        <v>8</v>
      </c>
      <c r="K73" s="29"/>
    </row>
    <row r="74" spans="1:11" ht="15.75" customHeight="1" x14ac:dyDescent="0.3">
      <c r="A74" s="7" t="s">
        <v>2043</v>
      </c>
      <c r="B74" s="8" t="s">
        <v>172</v>
      </c>
      <c r="C74" s="12">
        <v>7</v>
      </c>
      <c r="D74" s="13">
        <v>15</v>
      </c>
      <c r="E74" s="13">
        <v>2</v>
      </c>
      <c r="F74" s="13">
        <v>12</v>
      </c>
      <c r="G74" s="13">
        <v>1</v>
      </c>
      <c r="H74" s="13">
        <v>1</v>
      </c>
      <c r="I74" s="13">
        <v>8</v>
      </c>
      <c r="J74" s="13">
        <v>16</v>
      </c>
      <c r="K74" s="27"/>
    </row>
    <row r="75" spans="1:11" ht="15.75" customHeight="1" x14ac:dyDescent="0.3">
      <c r="A75" s="7" t="s">
        <v>2066</v>
      </c>
      <c r="B75" s="8" t="s">
        <v>172</v>
      </c>
      <c r="C75" s="12">
        <v>15</v>
      </c>
      <c r="D75" s="13">
        <v>7</v>
      </c>
      <c r="E75" s="13">
        <v>8</v>
      </c>
      <c r="F75" s="13">
        <v>6</v>
      </c>
      <c r="G75" s="13">
        <v>1</v>
      </c>
      <c r="H75" s="13">
        <v>1</v>
      </c>
      <c r="I75" s="13">
        <v>16</v>
      </c>
      <c r="J75" s="13">
        <v>8</v>
      </c>
      <c r="K75" s="71"/>
    </row>
    <row r="76" spans="1:11" ht="15.75" customHeight="1" x14ac:dyDescent="0.3">
      <c r="A76" s="7" t="s">
        <v>2081</v>
      </c>
      <c r="B76" s="8" t="s">
        <v>172</v>
      </c>
      <c r="C76" s="12">
        <v>17</v>
      </c>
      <c r="D76" s="13">
        <v>5</v>
      </c>
      <c r="E76" s="13">
        <v>10</v>
      </c>
      <c r="F76" s="13">
        <v>4</v>
      </c>
      <c r="G76" s="13">
        <v>4</v>
      </c>
      <c r="H76" s="13">
        <v>1</v>
      </c>
      <c r="I76" s="13">
        <v>21</v>
      </c>
      <c r="J76" s="13">
        <v>6</v>
      </c>
    </row>
    <row r="77" spans="1:11" ht="15.75" customHeight="1" x14ac:dyDescent="0.3">
      <c r="A77" s="10" t="s">
        <v>12</v>
      </c>
      <c r="B77" s="11"/>
      <c r="C77" s="9">
        <f>SUM(C74:C76)</f>
        <v>39</v>
      </c>
      <c r="D77" s="9">
        <f t="shared" ref="D77:J77" si="4">SUM(D74:D76)</f>
        <v>27</v>
      </c>
      <c r="E77" s="9">
        <f t="shared" si="4"/>
        <v>20</v>
      </c>
      <c r="F77" s="9">
        <f t="shared" si="4"/>
        <v>22</v>
      </c>
      <c r="G77" s="9">
        <f t="shared" si="4"/>
        <v>6</v>
      </c>
      <c r="H77" s="9">
        <f t="shared" si="4"/>
        <v>3</v>
      </c>
      <c r="I77" s="9">
        <f t="shared" si="4"/>
        <v>45</v>
      </c>
      <c r="J77" s="9">
        <f t="shared" si="4"/>
        <v>30</v>
      </c>
      <c r="K77" s="29"/>
    </row>
    <row r="78" spans="1:11" ht="15.75" customHeight="1" x14ac:dyDescent="0.3"/>
    <row r="79" spans="1:11" ht="15.75" customHeight="1" x14ac:dyDescent="0.3"/>
    <row r="80" spans="1:11" ht="15.75" customHeight="1" x14ac:dyDescent="0.3">
      <c r="A80" s="24" t="s">
        <v>2008</v>
      </c>
      <c r="B80" s="25"/>
      <c r="C80" s="25"/>
      <c r="D80" s="25"/>
      <c r="E80" s="25"/>
      <c r="F80" s="25"/>
      <c r="G80" s="25"/>
      <c r="H80" s="25"/>
      <c r="I80" s="25"/>
      <c r="J80" s="26"/>
      <c r="K80" s="27"/>
    </row>
    <row r="81" spans="1:11" ht="15.75" customHeight="1" x14ac:dyDescent="0.3">
      <c r="A81" s="2"/>
      <c r="B81" s="3"/>
      <c r="C81" s="28" t="s">
        <v>1</v>
      </c>
      <c r="D81" s="26"/>
      <c r="E81" s="28" t="s">
        <v>2</v>
      </c>
      <c r="F81" s="26"/>
      <c r="G81" s="28" t="s">
        <v>3</v>
      </c>
      <c r="H81" s="26"/>
      <c r="I81" s="28" t="s">
        <v>4</v>
      </c>
      <c r="J81" s="26"/>
      <c r="K81" s="27"/>
    </row>
    <row r="82" spans="1:11" ht="15.75" customHeight="1" x14ac:dyDescent="0.3">
      <c r="A82" s="4" t="s">
        <v>5</v>
      </c>
      <c r="B82" s="5" t="s">
        <v>6</v>
      </c>
      <c r="C82" s="6" t="s">
        <v>7</v>
      </c>
      <c r="D82" s="6" t="s">
        <v>8</v>
      </c>
      <c r="E82" s="6" t="s">
        <v>7</v>
      </c>
      <c r="F82" s="6" t="s">
        <v>8</v>
      </c>
      <c r="G82" s="6" t="s">
        <v>7</v>
      </c>
      <c r="H82" s="6" t="s">
        <v>8</v>
      </c>
      <c r="I82" s="6" t="s">
        <v>7</v>
      </c>
      <c r="J82" s="6" t="s">
        <v>8</v>
      </c>
      <c r="K82" s="29"/>
    </row>
    <row r="83" spans="1:11" ht="15.75" customHeight="1" x14ac:dyDescent="0.3">
      <c r="A83" s="7" t="s">
        <v>21</v>
      </c>
      <c r="B83" s="8" t="s">
        <v>555</v>
      </c>
      <c r="C83" s="12">
        <v>11</v>
      </c>
      <c r="D83" s="13">
        <v>7</v>
      </c>
      <c r="E83" s="13">
        <v>4</v>
      </c>
      <c r="F83" s="13">
        <v>3</v>
      </c>
      <c r="G83" s="13">
        <v>0</v>
      </c>
      <c r="H83" s="13">
        <v>1</v>
      </c>
      <c r="I83" s="13">
        <v>11</v>
      </c>
      <c r="J83" s="13">
        <v>8</v>
      </c>
      <c r="K83" s="27"/>
    </row>
    <row r="84" spans="1:11" ht="15.75" customHeight="1" x14ac:dyDescent="0.3">
      <c r="A84" s="10" t="s">
        <v>12</v>
      </c>
      <c r="B84" s="11"/>
      <c r="C84" s="9">
        <f t="shared" ref="C84:J84" si="5">SUM(C83:C83)</f>
        <v>11</v>
      </c>
      <c r="D84" s="9">
        <f t="shared" si="5"/>
        <v>7</v>
      </c>
      <c r="E84" s="9">
        <f t="shared" si="5"/>
        <v>4</v>
      </c>
      <c r="F84" s="9">
        <f t="shared" si="5"/>
        <v>3</v>
      </c>
      <c r="G84" s="9">
        <f t="shared" si="5"/>
        <v>0</v>
      </c>
      <c r="H84" s="9">
        <f t="shared" si="5"/>
        <v>1</v>
      </c>
      <c r="I84" s="9">
        <f t="shared" si="5"/>
        <v>11</v>
      </c>
      <c r="J84" s="9">
        <f t="shared" si="5"/>
        <v>8</v>
      </c>
      <c r="K84" s="29"/>
    </row>
    <row r="85" spans="1:11" ht="15.75" customHeight="1" x14ac:dyDescent="0.3"/>
    <row r="86" spans="1:11" ht="15.75" customHeight="1" x14ac:dyDescent="0.3"/>
    <row r="87" spans="1:11" ht="15.75" customHeight="1" x14ac:dyDescent="0.3">
      <c r="A87" s="24" t="s">
        <v>748</v>
      </c>
      <c r="B87" s="25"/>
      <c r="C87" s="25"/>
      <c r="D87" s="25"/>
      <c r="E87" s="25"/>
      <c r="F87" s="25"/>
      <c r="G87" s="25"/>
      <c r="H87" s="25"/>
      <c r="I87" s="25"/>
      <c r="J87" s="26"/>
      <c r="K87" s="27"/>
    </row>
    <row r="88" spans="1:11" ht="15.75" customHeight="1" x14ac:dyDescent="0.3">
      <c r="A88" s="2"/>
      <c r="B88" s="3"/>
      <c r="C88" s="28" t="s">
        <v>1</v>
      </c>
      <c r="D88" s="26"/>
      <c r="E88" s="28" t="s">
        <v>2</v>
      </c>
      <c r="F88" s="26"/>
      <c r="G88" s="28" t="s">
        <v>3</v>
      </c>
      <c r="H88" s="26"/>
      <c r="I88" s="28" t="s">
        <v>4</v>
      </c>
      <c r="J88" s="26"/>
      <c r="K88" s="27"/>
    </row>
    <row r="89" spans="1:11" ht="15.75" customHeight="1" x14ac:dyDescent="0.3">
      <c r="A89" s="4" t="s">
        <v>5</v>
      </c>
      <c r="B89" s="5" t="s">
        <v>6</v>
      </c>
      <c r="C89" s="6" t="s">
        <v>7</v>
      </c>
      <c r="D89" s="6" t="s">
        <v>8</v>
      </c>
      <c r="E89" s="6" t="s">
        <v>7</v>
      </c>
      <c r="F89" s="6" t="s">
        <v>8</v>
      </c>
      <c r="G89" s="6" t="s">
        <v>7</v>
      </c>
      <c r="H89" s="6" t="s">
        <v>8</v>
      </c>
      <c r="I89" s="6" t="s">
        <v>7</v>
      </c>
      <c r="J89" s="6" t="s">
        <v>8</v>
      </c>
      <c r="K89" s="29"/>
    </row>
    <row r="90" spans="1:11" ht="15.75" customHeight="1" x14ac:dyDescent="0.3">
      <c r="A90" s="7" t="s">
        <v>38</v>
      </c>
      <c r="B90" s="8" t="s">
        <v>26</v>
      </c>
      <c r="C90" s="12">
        <v>4</v>
      </c>
      <c r="D90" s="13">
        <v>16</v>
      </c>
      <c r="E90" s="13">
        <v>2</v>
      </c>
      <c r="F90" s="13">
        <v>12</v>
      </c>
      <c r="G90" s="13">
        <v>2</v>
      </c>
      <c r="H90" s="13">
        <v>1</v>
      </c>
      <c r="I90" s="13">
        <v>6</v>
      </c>
      <c r="J90" s="13">
        <v>17</v>
      </c>
      <c r="K90" s="27"/>
    </row>
    <row r="91" spans="1:11" ht="15.75" customHeight="1" x14ac:dyDescent="0.3">
      <c r="A91" s="7" t="s">
        <v>81</v>
      </c>
      <c r="B91" s="8" t="s">
        <v>1103</v>
      </c>
      <c r="C91" s="12"/>
      <c r="D91" s="13"/>
      <c r="E91" s="13"/>
      <c r="F91" s="13"/>
      <c r="G91" s="13"/>
      <c r="H91" s="13"/>
      <c r="I91" s="13"/>
      <c r="J91" s="13"/>
    </row>
    <row r="92" spans="1:11" ht="15.75" customHeight="1" x14ac:dyDescent="0.3">
      <c r="A92" s="7" t="s">
        <v>82</v>
      </c>
      <c r="B92" s="8" t="s">
        <v>1103</v>
      </c>
      <c r="C92" s="12"/>
      <c r="D92" s="13"/>
      <c r="E92" s="13"/>
      <c r="F92" s="13"/>
      <c r="G92" s="13"/>
      <c r="H92" s="13"/>
      <c r="I92" s="13"/>
      <c r="J92" s="13"/>
    </row>
    <row r="93" spans="1:11" ht="15.75" customHeight="1" x14ac:dyDescent="0.3">
      <c r="A93" s="7" t="s">
        <v>83</v>
      </c>
      <c r="B93" s="8" t="s">
        <v>1103</v>
      </c>
      <c r="C93" s="12"/>
      <c r="D93" s="13"/>
      <c r="E93" s="13"/>
      <c r="F93" s="13"/>
      <c r="G93" s="13"/>
      <c r="H93" s="13"/>
      <c r="I93" s="13"/>
      <c r="J93" s="13"/>
    </row>
    <row r="94" spans="1:11" ht="15.75" customHeight="1" x14ac:dyDescent="0.3">
      <c r="A94" s="7" t="s">
        <v>84</v>
      </c>
      <c r="B94" s="8" t="s">
        <v>1103</v>
      </c>
      <c r="C94" s="12"/>
      <c r="D94" s="13"/>
      <c r="E94" s="13"/>
      <c r="F94" s="13"/>
      <c r="G94" s="13"/>
      <c r="H94" s="13"/>
      <c r="I94" s="13"/>
      <c r="J94" s="13"/>
    </row>
    <row r="95" spans="1:11" ht="15.75" customHeight="1" x14ac:dyDescent="0.3">
      <c r="A95" s="7" t="s">
        <v>85</v>
      </c>
      <c r="B95" s="8" t="s">
        <v>1103</v>
      </c>
      <c r="C95" s="12"/>
      <c r="D95" s="13"/>
      <c r="E95" s="13"/>
      <c r="F95" s="13"/>
      <c r="G95" s="13"/>
      <c r="H95" s="13"/>
      <c r="I95" s="13"/>
      <c r="J95" s="13"/>
    </row>
    <row r="96" spans="1:11" ht="15.75" customHeight="1" x14ac:dyDescent="0.3">
      <c r="A96" s="7" t="s">
        <v>86</v>
      </c>
      <c r="B96" s="8" t="s">
        <v>1103</v>
      </c>
      <c r="C96" s="12"/>
      <c r="D96" s="13"/>
      <c r="E96" s="13"/>
      <c r="F96" s="13"/>
      <c r="G96" s="13"/>
      <c r="H96" s="13"/>
      <c r="I96" s="13"/>
      <c r="J96" s="13"/>
    </row>
    <row r="97" spans="1:11" ht="15.75" customHeight="1" x14ac:dyDescent="0.3">
      <c r="A97" s="7" t="s">
        <v>71</v>
      </c>
      <c r="B97" s="8" t="s">
        <v>1103</v>
      </c>
      <c r="C97" s="12"/>
      <c r="D97" s="13"/>
      <c r="E97" s="13"/>
      <c r="F97" s="13"/>
      <c r="G97" s="13"/>
      <c r="H97" s="13"/>
      <c r="I97" s="13"/>
      <c r="J97" s="13"/>
    </row>
    <row r="98" spans="1:11" ht="15.75" customHeight="1" x14ac:dyDescent="0.3">
      <c r="A98" s="7" t="s">
        <v>87</v>
      </c>
      <c r="B98" s="8" t="s">
        <v>1106</v>
      </c>
      <c r="C98" s="12"/>
      <c r="D98" s="13"/>
      <c r="E98" s="13"/>
      <c r="F98" s="13"/>
      <c r="G98" s="13"/>
      <c r="H98" s="13"/>
      <c r="I98" s="13"/>
      <c r="J98" s="13"/>
    </row>
    <row r="99" spans="1:11" ht="15.75" customHeight="1" x14ac:dyDescent="0.3">
      <c r="A99" s="7" t="s">
        <v>88</v>
      </c>
      <c r="B99" s="8" t="s">
        <v>1103</v>
      </c>
      <c r="C99" s="12"/>
      <c r="D99" s="13"/>
      <c r="E99" s="13"/>
      <c r="F99" s="13"/>
      <c r="G99" s="13"/>
      <c r="H99" s="13"/>
      <c r="I99" s="13"/>
      <c r="J99" s="13"/>
    </row>
    <row r="100" spans="1:11" ht="15.75" customHeight="1" x14ac:dyDescent="0.3">
      <c r="A100" s="7" t="s">
        <v>89</v>
      </c>
      <c r="B100" s="8" t="s">
        <v>1103</v>
      </c>
      <c r="C100" s="12"/>
      <c r="D100" s="13"/>
      <c r="E100" s="13"/>
      <c r="F100" s="13"/>
      <c r="G100" s="13"/>
      <c r="H100" s="13"/>
      <c r="I100" s="13"/>
      <c r="J100" s="13"/>
    </row>
    <row r="101" spans="1:11" ht="15.75" customHeight="1" x14ac:dyDescent="0.3">
      <c r="A101" s="7" t="s">
        <v>90</v>
      </c>
      <c r="B101" s="8" t="s">
        <v>1103</v>
      </c>
      <c r="C101" s="12"/>
      <c r="D101" s="13"/>
      <c r="E101" s="13"/>
      <c r="F101" s="13"/>
      <c r="G101" s="13"/>
      <c r="H101" s="13"/>
      <c r="I101" s="13"/>
      <c r="J101" s="13"/>
    </row>
    <row r="102" spans="1:11" ht="15.75" customHeight="1" x14ac:dyDescent="0.3">
      <c r="A102" s="7" t="s">
        <v>73</v>
      </c>
      <c r="B102" s="8" t="s">
        <v>1103</v>
      </c>
      <c r="C102" s="12"/>
      <c r="D102" s="13"/>
      <c r="E102" s="13"/>
      <c r="F102" s="13"/>
      <c r="G102" s="13"/>
      <c r="H102" s="13"/>
      <c r="I102" s="13"/>
      <c r="J102" s="13"/>
    </row>
    <row r="103" spans="1:11" ht="15.75" customHeight="1" x14ac:dyDescent="0.3">
      <c r="A103" s="7" t="s">
        <v>75</v>
      </c>
      <c r="B103" s="8" t="s">
        <v>1103</v>
      </c>
      <c r="C103" s="12"/>
      <c r="D103" s="13"/>
      <c r="E103" s="13"/>
      <c r="F103" s="13"/>
      <c r="G103" s="13"/>
      <c r="H103" s="13"/>
      <c r="I103" s="13"/>
      <c r="J103" s="13"/>
    </row>
    <row r="104" spans="1:11" ht="15.75" customHeight="1" x14ac:dyDescent="0.3">
      <c r="A104" s="7" t="s">
        <v>76</v>
      </c>
      <c r="B104" s="8" t="s">
        <v>1106</v>
      </c>
      <c r="C104" s="12"/>
      <c r="D104" s="13"/>
      <c r="E104" s="13"/>
      <c r="F104" s="13"/>
      <c r="G104" s="13"/>
      <c r="H104" s="13"/>
      <c r="I104" s="13"/>
      <c r="J104" s="13"/>
    </row>
    <row r="105" spans="1:11" ht="15.75" customHeight="1" x14ac:dyDescent="0.3">
      <c r="A105" s="7" t="s">
        <v>77</v>
      </c>
      <c r="B105" s="8" t="s">
        <v>1103</v>
      </c>
      <c r="C105" s="12"/>
      <c r="D105" s="13"/>
      <c r="E105" s="13"/>
      <c r="F105" s="13"/>
      <c r="G105" s="13"/>
      <c r="H105" s="13"/>
      <c r="I105" s="13"/>
      <c r="J105" s="13"/>
    </row>
    <row r="106" spans="1:11" ht="15.75" customHeight="1" x14ac:dyDescent="0.3">
      <c r="A106" s="7" t="s">
        <v>78</v>
      </c>
      <c r="B106" s="8" t="s">
        <v>1104</v>
      </c>
      <c r="C106" s="12"/>
      <c r="D106" s="13"/>
      <c r="E106" s="13"/>
      <c r="F106" s="13"/>
      <c r="G106" s="13"/>
      <c r="H106" s="13"/>
      <c r="I106" s="13"/>
      <c r="J106" s="13"/>
    </row>
    <row r="107" spans="1:11" ht="15.75" customHeight="1" x14ac:dyDescent="0.3">
      <c r="A107" s="10" t="s">
        <v>12</v>
      </c>
      <c r="B107" s="11"/>
      <c r="C107" s="9">
        <f>SUM(C90:C106)</f>
        <v>4</v>
      </c>
      <c r="D107" s="9">
        <f t="shared" ref="D107:J107" si="6">SUM(D90:D106)</f>
        <v>16</v>
      </c>
      <c r="E107" s="9">
        <f t="shared" si="6"/>
        <v>2</v>
      </c>
      <c r="F107" s="9">
        <f t="shared" si="6"/>
        <v>12</v>
      </c>
      <c r="G107" s="9">
        <f t="shared" si="6"/>
        <v>2</v>
      </c>
      <c r="H107" s="9">
        <f t="shared" si="6"/>
        <v>1</v>
      </c>
      <c r="I107" s="9">
        <f t="shared" si="6"/>
        <v>6</v>
      </c>
      <c r="J107" s="9">
        <f t="shared" si="6"/>
        <v>17</v>
      </c>
      <c r="K107" s="29"/>
    </row>
    <row r="108" spans="1:11" ht="15.75" customHeight="1" x14ac:dyDescent="0.3">
      <c r="A108" s="1" t="s">
        <v>1105</v>
      </c>
    </row>
    <row r="109" spans="1:11" ht="15.75" customHeight="1" x14ac:dyDescent="0.3"/>
    <row r="110" spans="1:11" ht="15.75" customHeight="1" x14ac:dyDescent="0.3">
      <c r="A110" s="24" t="s">
        <v>2061</v>
      </c>
      <c r="B110" s="25"/>
      <c r="C110" s="25"/>
      <c r="D110" s="25"/>
      <c r="E110" s="25"/>
      <c r="F110" s="25"/>
      <c r="G110" s="25"/>
      <c r="H110" s="25"/>
      <c r="I110" s="25"/>
      <c r="J110" s="26"/>
      <c r="K110" s="27"/>
    </row>
    <row r="111" spans="1:11" ht="15.75" customHeight="1" x14ac:dyDescent="0.3">
      <c r="A111" s="2"/>
      <c r="B111" s="3"/>
      <c r="C111" s="28" t="s">
        <v>1</v>
      </c>
      <c r="D111" s="26"/>
      <c r="E111" s="28" t="s">
        <v>2</v>
      </c>
      <c r="F111" s="26"/>
      <c r="G111" s="28" t="s">
        <v>3</v>
      </c>
      <c r="H111" s="26"/>
      <c r="I111" s="28" t="s">
        <v>4</v>
      </c>
      <c r="J111" s="26"/>
      <c r="K111" s="27"/>
    </row>
    <row r="112" spans="1:11" ht="15.75" customHeight="1" x14ac:dyDescent="0.3">
      <c r="A112" s="4" t="s">
        <v>5</v>
      </c>
      <c r="B112" s="5" t="s">
        <v>6</v>
      </c>
      <c r="C112" s="6" t="s">
        <v>7</v>
      </c>
      <c r="D112" s="6" t="s">
        <v>8</v>
      </c>
      <c r="E112" s="6" t="s">
        <v>7</v>
      </c>
      <c r="F112" s="6" t="s">
        <v>8</v>
      </c>
      <c r="G112" s="6" t="s">
        <v>7</v>
      </c>
      <c r="H112" s="6" t="s">
        <v>8</v>
      </c>
      <c r="I112" s="6" t="s">
        <v>7</v>
      </c>
      <c r="J112" s="6" t="s">
        <v>8</v>
      </c>
      <c r="K112" s="29"/>
    </row>
    <row r="113" spans="1:11" ht="15.75" customHeight="1" x14ac:dyDescent="0.3">
      <c r="A113" s="7" t="s">
        <v>155</v>
      </c>
      <c r="B113" s="8" t="s">
        <v>923</v>
      </c>
      <c r="C113" s="12">
        <v>2</v>
      </c>
      <c r="D113" s="13">
        <v>9</v>
      </c>
      <c r="E113" s="13">
        <v>1</v>
      </c>
      <c r="F113" s="13">
        <v>7</v>
      </c>
      <c r="G113" s="13">
        <v>1</v>
      </c>
      <c r="H113" s="13">
        <v>2</v>
      </c>
      <c r="I113" s="13">
        <v>3</v>
      </c>
      <c r="J113" s="13">
        <v>11</v>
      </c>
      <c r="K113" s="27"/>
    </row>
    <row r="114" spans="1:11" ht="15.75" customHeight="1" x14ac:dyDescent="0.3">
      <c r="A114" s="7" t="s">
        <v>15</v>
      </c>
      <c r="B114" s="8" t="s">
        <v>923</v>
      </c>
      <c r="C114" s="12">
        <v>4</v>
      </c>
      <c r="D114" s="13">
        <v>11</v>
      </c>
      <c r="E114" s="13">
        <v>4</v>
      </c>
      <c r="F114" s="13">
        <v>10</v>
      </c>
      <c r="G114" s="13">
        <v>0</v>
      </c>
      <c r="H114" s="13">
        <v>4</v>
      </c>
      <c r="I114" s="13">
        <v>1</v>
      </c>
      <c r="J114" s="13">
        <v>12</v>
      </c>
      <c r="K114" s="27"/>
    </row>
    <row r="115" spans="1:11" ht="15.75" customHeight="1" x14ac:dyDescent="0.3">
      <c r="A115" s="7" t="s">
        <v>17</v>
      </c>
      <c r="B115" s="8" t="s">
        <v>923</v>
      </c>
      <c r="C115" s="22">
        <v>5</v>
      </c>
      <c r="D115" s="14">
        <v>10</v>
      </c>
      <c r="E115" s="14">
        <v>4</v>
      </c>
      <c r="F115" s="14">
        <v>10</v>
      </c>
      <c r="G115" s="14">
        <v>0</v>
      </c>
      <c r="H115" s="14">
        <v>1</v>
      </c>
      <c r="I115" s="14">
        <v>5</v>
      </c>
      <c r="J115" s="14">
        <v>11</v>
      </c>
      <c r="K115" s="27"/>
    </row>
    <row r="116" spans="1:11" ht="15.75" customHeight="1" x14ac:dyDescent="0.3">
      <c r="A116" s="10" t="s">
        <v>12</v>
      </c>
      <c r="B116" s="11"/>
      <c r="C116" s="9">
        <f>SUM(C113:C115)</f>
        <v>11</v>
      </c>
      <c r="D116" s="9">
        <f t="shared" ref="D116:J116" si="7">SUM(D113:D115)</f>
        <v>30</v>
      </c>
      <c r="E116" s="9">
        <f t="shared" si="7"/>
        <v>9</v>
      </c>
      <c r="F116" s="9">
        <f t="shared" si="7"/>
        <v>27</v>
      </c>
      <c r="G116" s="9">
        <f t="shared" si="7"/>
        <v>1</v>
      </c>
      <c r="H116" s="9">
        <f t="shared" si="7"/>
        <v>7</v>
      </c>
      <c r="I116" s="9">
        <f t="shared" si="7"/>
        <v>9</v>
      </c>
      <c r="J116" s="9">
        <f t="shared" si="7"/>
        <v>34</v>
      </c>
      <c r="K116" s="29"/>
    </row>
    <row r="117" spans="1:11" ht="15.75" customHeight="1" x14ac:dyDescent="0.3"/>
    <row r="118" spans="1:11" ht="15.75" customHeight="1" x14ac:dyDescent="0.3"/>
    <row r="119" spans="1:11" ht="15.75" customHeight="1" x14ac:dyDescent="0.3">
      <c r="A119" s="24" t="s">
        <v>852</v>
      </c>
      <c r="B119" s="25"/>
      <c r="C119" s="25"/>
      <c r="D119" s="25"/>
      <c r="E119" s="25"/>
      <c r="F119" s="25"/>
      <c r="G119" s="25"/>
      <c r="H119" s="25"/>
      <c r="I119" s="25"/>
      <c r="J119" s="26"/>
      <c r="K119" s="27"/>
    </row>
    <row r="120" spans="1:11" ht="15.75" customHeight="1" x14ac:dyDescent="0.3">
      <c r="A120" s="2"/>
      <c r="B120" s="3"/>
      <c r="C120" s="28" t="s">
        <v>1</v>
      </c>
      <c r="D120" s="26"/>
      <c r="E120" s="28" t="s">
        <v>2</v>
      </c>
      <c r="F120" s="26"/>
      <c r="G120" s="28" t="s">
        <v>3</v>
      </c>
      <c r="H120" s="26"/>
      <c r="I120" s="28" t="s">
        <v>4</v>
      </c>
      <c r="J120" s="26"/>
      <c r="K120" s="27"/>
    </row>
    <row r="121" spans="1:11" ht="15.75" customHeight="1" x14ac:dyDescent="0.3">
      <c r="A121" s="4" t="s">
        <v>5</v>
      </c>
      <c r="B121" s="5" t="s">
        <v>6</v>
      </c>
      <c r="C121" s="6" t="s">
        <v>7</v>
      </c>
      <c r="D121" s="6" t="s">
        <v>8</v>
      </c>
      <c r="E121" s="6" t="s">
        <v>7</v>
      </c>
      <c r="F121" s="6" t="s">
        <v>8</v>
      </c>
      <c r="G121" s="6" t="s">
        <v>7</v>
      </c>
      <c r="H121" s="6" t="s">
        <v>8</v>
      </c>
      <c r="I121" s="6" t="s">
        <v>7</v>
      </c>
      <c r="J121" s="6" t="s">
        <v>8</v>
      </c>
      <c r="K121" s="29"/>
    </row>
    <row r="122" spans="1:11" ht="15.75" customHeight="1" x14ac:dyDescent="0.3">
      <c r="A122" s="7" t="s">
        <v>81</v>
      </c>
      <c r="B122" s="8" t="s">
        <v>95</v>
      </c>
      <c r="C122" s="12">
        <v>6</v>
      </c>
      <c r="D122" s="13">
        <v>14</v>
      </c>
      <c r="E122" s="13">
        <v>3</v>
      </c>
      <c r="F122" s="13">
        <v>6</v>
      </c>
      <c r="G122" s="13">
        <v>0</v>
      </c>
      <c r="H122" s="13">
        <v>1</v>
      </c>
      <c r="I122" s="13">
        <v>6</v>
      </c>
      <c r="J122" s="13">
        <v>15</v>
      </c>
      <c r="K122" s="27"/>
    </row>
    <row r="123" spans="1:11" ht="15.75" customHeight="1" x14ac:dyDescent="0.3">
      <c r="A123" s="7" t="s">
        <v>82</v>
      </c>
      <c r="B123" s="8" t="s">
        <v>95</v>
      </c>
      <c r="C123" s="22">
        <v>6</v>
      </c>
      <c r="D123" s="14">
        <v>14</v>
      </c>
      <c r="E123" s="14">
        <v>2</v>
      </c>
      <c r="F123" s="14">
        <v>7</v>
      </c>
      <c r="G123" s="14">
        <v>0</v>
      </c>
      <c r="H123" s="14">
        <v>1</v>
      </c>
      <c r="I123" s="14">
        <v>6</v>
      </c>
      <c r="J123" s="14">
        <v>15</v>
      </c>
      <c r="K123" s="27"/>
    </row>
    <row r="124" spans="1:11" ht="15.75" customHeight="1" x14ac:dyDescent="0.3">
      <c r="A124" s="7" t="s">
        <v>83</v>
      </c>
      <c r="B124" s="8" t="s">
        <v>95</v>
      </c>
      <c r="C124" s="22">
        <v>7</v>
      </c>
      <c r="D124" s="14">
        <v>13</v>
      </c>
      <c r="E124" s="14">
        <v>3</v>
      </c>
      <c r="F124" s="14">
        <v>9</v>
      </c>
      <c r="G124" s="14">
        <v>0</v>
      </c>
      <c r="H124" s="14">
        <v>1</v>
      </c>
      <c r="I124" s="14">
        <v>7</v>
      </c>
      <c r="J124" s="14">
        <v>14</v>
      </c>
      <c r="K124" s="27"/>
    </row>
    <row r="125" spans="1:11" ht="15.75" customHeight="1" x14ac:dyDescent="0.3">
      <c r="A125" s="10" t="s">
        <v>12</v>
      </c>
      <c r="B125" s="11"/>
      <c r="C125" s="9">
        <v>19</v>
      </c>
      <c r="D125" s="9">
        <v>41</v>
      </c>
      <c r="E125" s="9">
        <v>8</v>
      </c>
      <c r="F125" s="9">
        <v>22</v>
      </c>
      <c r="G125" s="9">
        <v>0</v>
      </c>
      <c r="H125" s="9">
        <v>3</v>
      </c>
      <c r="I125" s="9">
        <v>19</v>
      </c>
      <c r="J125" s="9">
        <v>44</v>
      </c>
      <c r="K125" s="29"/>
    </row>
    <row r="126" spans="1:11" ht="15.75" customHeight="1" x14ac:dyDescent="0.3"/>
    <row r="127" spans="1:11" ht="15.75" customHeight="1" x14ac:dyDescent="0.3"/>
    <row r="128" spans="1:11" ht="15.75" customHeight="1" x14ac:dyDescent="0.3">
      <c r="A128" s="24" t="s">
        <v>803</v>
      </c>
      <c r="B128" s="25"/>
      <c r="C128" s="25"/>
      <c r="D128" s="25"/>
      <c r="E128" s="25"/>
      <c r="F128" s="25"/>
      <c r="G128" s="25"/>
      <c r="H128" s="25"/>
      <c r="I128" s="25"/>
      <c r="J128" s="26"/>
      <c r="K128" s="27"/>
    </row>
    <row r="129" spans="1:11" ht="15.75" customHeight="1" x14ac:dyDescent="0.3">
      <c r="A129" s="2"/>
      <c r="B129" s="3"/>
      <c r="C129" s="28" t="s">
        <v>1</v>
      </c>
      <c r="D129" s="26"/>
      <c r="E129" s="28" t="s">
        <v>2</v>
      </c>
      <c r="F129" s="26"/>
      <c r="G129" s="28" t="s">
        <v>3</v>
      </c>
      <c r="H129" s="26"/>
      <c r="I129" s="28" t="s">
        <v>4</v>
      </c>
      <c r="J129" s="26"/>
      <c r="K129" s="27"/>
    </row>
    <row r="130" spans="1:11" ht="15.75" customHeight="1" x14ac:dyDescent="0.3">
      <c r="A130" s="4" t="s">
        <v>5</v>
      </c>
      <c r="B130" s="5" t="s">
        <v>6</v>
      </c>
      <c r="C130" s="6" t="s">
        <v>7</v>
      </c>
      <c r="D130" s="6" t="s">
        <v>8</v>
      </c>
      <c r="E130" s="6" t="s">
        <v>7</v>
      </c>
      <c r="F130" s="6" t="s">
        <v>8</v>
      </c>
      <c r="G130" s="6" t="s">
        <v>7</v>
      </c>
      <c r="H130" s="6" t="s">
        <v>8</v>
      </c>
      <c r="I130" s="6" t="s">
        <v>7</v>
      </c>
      <c r="J130" s="6" t="s">
        <v>8</v>
      </c>
      <c r="K130" s="29"/>
    </row>
    <row r="131" spans="1:11" ht="15.75" customHeight="1" x14ac:dyDescent="0.3">
      <c r="A131" s="7" t="s">
        <v>103</v>
      </c>
      <c r="B131" s="8" t="s">
        <v>258</v>
      </c>
      <c r="C131" s="12">
        <v>1</v>
      </c>
      <c r="D131" s="13">
        <v>17</v>
      </c>
      <c r="E131" s="13">
        <v>1</v>
      </c>
      <c r="F131" s="13">
        <v>15</v>
      </c>
      <c r="G131" s="13">
        <v>0</v>
      </c>
      <c r="H131" s="13">
        <v>1</v>
      </c>
      <c r="I131" s="13">
        <v>1</v>
      </c>
      <c r="J131" s="13">
        <v>18</v>
      </c>
      <c r="K131" s="27"/>
    </row>
    <row r="132" spans="1:11" ht="15.75" customHeight="1" x14ac:dyDescent="0.3">
      <c r="A132" s="7" t="s">
        <v>104</v>
      </c>
      <c r="B132" s="8" t="s">
        <v>258</v>
      </c>
      <c r="C132" s="22">
        <v>0</v>
      </c>
      <c r="D132" s="14">
        <v>18</v>
      </c>
      <c r="E132" s="14">
        <v>0</v>
      </c>
      <c r="F132" s="14">
        <v>14</v>
      </c>
      <c r="G132" s="14">
        <v>0</v>
      </c>
      <c r="H132" s="14">
        <v>1</v>
      </c>
      <c r="I132" s="14">
        <v>0</v>
      </c>
      <c r="J132" s="14">
        <v>19</v>
      </c>
      <c r="K132" s="27"/>
    </row>
    <row r="133" spans="1:11" ht="15.75" customHeight="1" x14ac:dyDescent="0.3">
      <c r="A133" s="7" t="s">
        <v>27</v>
      </c>
      <c r="B133" s="8" t="s">
        <v>99</v>
      </c>
      <c r="C133" s="22">
        <v>2</v>
      </c>
      <c r="D133" s="14">
        <v>16</v>
      </c>
      <c r="E133" s="14">
        <v>2</v>
      </c>
      <c r="F133" s="14">
        <v>10</v>
      </c>
      <c r="G133" s="14">
        <v>0</v>
      </c>
      <c r="H133" s="14">
        <v>1</v>
      </c>
      <c r="I133" s="14">
        <v>2</v>
      </c>
      <c r="J133" s="14">
        <v>17</v>
      </c>
      <c r="K133" s="27"/>
    </row>
    <row r="134" spans="1:11" ht="15.75" customHeight="1" x14ac:dyDescent="0.3">
      <c r="A134" s="10" t="s">
        <v>12</v>
      </c>
      <c r="B134" s="11"/>
      <c r="C134" s="9">
        <f t="shared" ref="C134:J134" si="8">SUM(C131:C133)</f>
        <v>3</v>
      </c>
      <c r="D134" s="9">
        <f t="shared" si="8"/>
        <v>51</v>
      </c>
      <c r="E134" s="9">
        <f t="shared" si="8"/>
        <v>3</v>
      </c>
      <c r="F134" s="9">
        <f t="shared" si="8"/>
        <v>39</v>
      </c>
      <c r="G134" s="9">
        <f t="shared" si="8"/>
        <v>0</v>
      </c>
      <c r="H134" s="9">
        <f t="shared" si="8"/>
        <v>3</v>
      </c>
      <c r="I134" s="9">
        <f t="shared" si="8"/>
        <v>3</v>
      </c>
      <c r="J134" s="9">
        <f t="shared" si="8"/>
        <v>54</v>
      </c>
      <c r="K134" s="29"/>
    </row>
    <row r="135" spans="1:11" ht="15.75" customHeight="1" x14ac:dyDescent="0.3">
      <c r="A135" s="17"/>
      <c r="B135" s="17"/>
      <c r="C135" s="42"/>
      <c r="D135" s="42"/>
      <c r="E135" s="42"/>
      <c r="F135" s="42"/>
      <c r="G135" s="42"/>
      <c r="H135" s="42"/>
      <c r="I135" s="42"/>
      <c r="J135" s="42"/>
    </row>
    <row r="136" spans="1:11" ht="15.75" customHeight="1" x14ac:dyDescent="0.3"/>
    <row r="137" spans="1:11" ht="15.75" customHeight="1" x14ac:dyDescent="0.3">
      <c r="A137" s="24" t="s">
        <v>423</v>
      </c>
      <c r="B137" s="25"/>
      <c r="C137" s="25"/>
      <c r="D137" s="25"/>
      <c r="E137" s="25"/>
      <c r="F137" s="25"/>
      <c r="G137" s="25"/>
      <c r="H137" s="25"/>
      <c r="I137" s="25"/>
      <c r="J137" s="26"/>
      <c r="K137" s="27"/>
    </row>
    <row r="138" spans="1:11" ht="15.75" customHeight="1" x14ac:dyDescent="0.3">
      <c r="A138" s="2"/>
      <c r="B138" s="3"/>
      <c r="C138" s="28" t="s">
        <v>1</v>
      </c>
      <c r="D138" s="26"/>
      <c r="E138" s="28" t="s">
        <v>2</v>
      </c>
      <c r="F138" s="26"/>
      <c r="G138" s="28" t="s">
        <v>3</v>
      </c>
      <c r="H138" s="26"/>
      <c r="I138" s="28" t="s">
        <v>4</v>
      </c>
      <c r="J138" s="26"/>
      <c r="K138" s="27"/>
    </row>
    <row r="139" spans="1:11" ht="15.75" customHeight="1" x14ac:dyDescent="0.3">
      <c r="A139" s="4" t="s">
        <v>5</v>
      </c>
      <c r="B139" s="5" t="s">
        <v>6</v>
      </c>
      <c r="C139" s="6" t="s">
        <v>7</v>
      </c>
      <c r="D139" s="6" t="s">
        <v>8</v>
      </c>
      <c r="E139" s="6" t="s">
        <v>7</v>
      </c>
      <c r="F139" s="6" t="s">
        <v>8</v>
      </c>
      <c r="G139" s="6" t="s">
        <v>7</v>
      </c>
      <c r="H139" s="6" t="s">
        <v>8</v>
      </c>
      <c r="I139" s="6" t="s">
        <v>7</v>
      </c>
      <c r="J139" s="6" t="s">
        <v>8</v>
      </c>
      <c r="K139" s="29"/>
    </row>
    <row r="140" spans="1:11" ht="15.75" customHeight="1" x14ac:dyDescent="0.3">
      <c r="A140" s="7" t="s">
        <v>23</v>
      </c>
      <c r="B140" s="8" t="s">
        <v>65</v>
      </c>
      <c r="C140" s="12">
        <v>8</v>
      </c>
      <c r="D140" s="13">
        <v>11</v>
      </c>
      <c r="E140" s="13">
        <v>2</v>
      </c>
      <c r="F140" s="13">
        <v>8</v>
      </c>
      <c r="G140" s="13">
        <v>0</v>
      </c>
      <c r="H140" s="13">
        <v>1</v>
      </c>
      <c r="I140" s="13">
        <v>8</v>
      </c>
      <c r="J140" s="13">
        <v>12</v>
      </c>
      <c r="K140" s="27"/>
    </row>
    <row r="141" spans="1:11" ht="15.75" customHeight="1" x14ac:dyDescent="0.3">
      <c r="A141" s="7" t="s">
        <v>42</v>
      </c>
      <c r="B141" s="8" t="s">
        <v>65</v>
      </c>
      <c r="C141" s="22">
        <v>6</v>
      </c>
      <c r="D141" s="14">
        <v>14</v>
      </c>
      <c r="E141" s="14">
        <v>1</v>
      </c>
      <c r="F141" s="14">
        <v>4</v>
      </c>
      <c r="G141" s="14">
        <v>0</v>
      </c>
      <c r="H141" s="14">
        <v>1</v>
      </c>
      <c r="I141" s="14">
        <v>6</v>
      </c>
      <c r="J141" s="14">
        <v>15</v>
      </c>
      <c r="K141" s="27"/>
    </row>
    <row r="142" spans="1:11" ht="15.75" customHeight="1" x14ac:dyDescent="0.3">
      <c r="A142" s="7" t="s">
        <v>24</v>
      </c>
      <c r="B142" s="8" t="s">
        <v>65</v>
      </c>
      <c r="C142" s="22">
        <v>10</v>
      </c>
      <c r="D142" s="14">
        <v>8</v>
      </c>
      <c r="E142" s="14">
        <v>7</v>
      </c>
      <c r="F142" s="14">
        <v>3</v>
      </c>
      <c r="G142" s="14">
        <v>2</v>
      </c>
      <c r="H142" s="14">
        <v>1</v>
      </c>
      <c r="I142" s="14">
        <v>12</v>
      </c>
      <c r="J142" s="14">
        <v>9</v>
      </c>
      <c r="K142" s="27"/>
    </row>
    <row r="143" spans="1:11" ht="15.75" customHeight="1" x14ac:dyDescent="0.3">
      <c r="A143" s="10" t="s">
        <v>12</v>
      </c>
      <c r="B143" s="11"/>
      <c r="C143" s="9">
        <v>24</v>
      </c>
      <c r="D143" s="9">
        <v>33</v>
      </c>
      <c r="E143" s="9">
        <v>10</v>
      </c>
      <c r="F143" s="9">
        <v>15</v>
      </c>
      <c r="G143" s="9">
        <v>2</v>
      </c>
      <c r="H143" s="9">
        <v>3</v>
      </c>
      <c r="I143" s="9">
        <v>26</v>
      </c>
      <c r="J143" s="9">
        <v>36</v>
      </c>
      <c r="K143" s="29"/>
    </row>
    <row r="144" spans="1:11" ht="15.75" customHeight="1" x14ac:dyDescent="0.3"/>
    <row r="145" spans="1:11" ht="15.75" customHeight="1" x14ac:dyDescent="0.3"/>
    <row r="146" spans="1:11" ht="15.75" customHeight="1" x14ac:dyDescent="0.3">
      <c r="A146" s="24" t="s">
        <v>672</v>
      </c>
      <c r="B146" s="25"/>
      <c r="C146" s="25"/>
      <c r="D146" s="25"/>
      <c r="E146" s="25"/>
      <c r="F146" s="25"/>
      <c r="G146" s="25"/>
      <c r="H146" s="25"/>
      <c r="I146" s="25"/>
      <c r="J146" s="26"/>
      <c r="K146" s="27"/>
    </row>
    <row r="147" spans="1:11" ht="15.75" customHeight="1" x14ac:dyDescent="0.3">
      <c r="A147" s="2"/>
      <c r="B147" s="3"/>
      <c r="C147" s="28" t="s">
        <v>1</v>
      </c>
      <c r="D147" s="26"/>
      <c r="E147" s="28" t="s">
        <v>2</v>
      </c>
      <c r="F147" s="26"/>
      <c r="G147" s="28" t="s">
        <v>3</v>
      </c>
      <c r="H147" s="26"/>
      <c r="I147" s="28" t="s">
        <v>4</v>
      </c>
      <c r="J147" s="26"/>
      <c r="K147" s="27"/>
    </row>
    <row r="148" spans="1:11" ht="15.75" customHeight="1" x14ac:dyDescent="0.3">
      <c r="A148" s="4" t="s">
        <v>5</v>
      </c>
      <c r="B148" s="5" t="s">
        <v>6</v>
      </c>
      <c r="C148" s="6" t="s">
        <v>7</v>
      </c>
      <c r="D148" s="6" t="s">
        <v>8</v>
      </c>
      <c r="E148" s="6" t="s">
        <v>7</v>
      </c>
      <c r="F148" s="6" t="s">
        <v>8</v>
      </c>
      <c r="G148" s="6" t="s">
        <v>7</v>
      </c>
      <c r="H148" s="6" t="s">
        <v>8</v>
      </c>
      <c r="I148" s="6" t="s">
        <v>7</v>
      </c>
      <c r="J148" s="6" t="s">
        <v>8</v>
      </c>
      <c r="K148" s="29"/>
    </row>
    <row r="149" spans="1:11" ht="15.75" customHeight="1" x14ac:dyDescent="0.3">
      <c r="A149" s="7" t="s">
        <v>67</v>
      </c>
      <c r="B149" s="8" t="s">
        <v>440</v>
      </c>
      <c r="C149" s="22">
        <v>4</v>
      </c>
      <c r="D149" s="14">
        <v>14</v>
      </c>
      <c r="E149" s="14">
        <v>2</v>
      </c>
      <c r="F149" s="14">
        <v>5</v>
      </c>
      <c r="G149" s="14">
        <v>0</v>
      </c>
      <c r="H149" s="14">
        <v>1</v>
      </c>
      <c r="I149" s="14">
        <v>4</v>
      </c>
      <c r="J149" s="14">
        <v>15</v>
      </c>
      <c r="K149" s="27"/>
    </row>
    <row r="150" spans="1:11" ht="15.75" customHeight="1" x14ac:dyDescent="0.3">
      <c r="A150" s="7" t="s">
        <v>68</v>
      </c>
      <c r="B150" s="8" t="s">
        <v>440</v>
      </c>
      <c r="C150" s="22">
        <v>8</v>
      </c>
      <c r="D150" s="14">
        <v>7</v>
      </c>
      <c r="E150" s="14">
        <v>4</v>
      </c>
      <c r="F150" s="14">
        <v>3</v>
      </c>
      <c r="G150" s="14">
        <v>0</v>
      </c>
      <c r="H150" s="14">
        <v>1</v>
      </c>
      <c r="I150" s="14">
        <v>8</v>
      </c>
      <c r="J150" s="14">
        <v>8</v>
      </c>
      <c r="K150" s="27"/>
    </row>
    <row r="151" spans="1:11" ht="15.75" customHeight="1" x14ac:dyDescent="0.3">
      <c r="A151" s="7" t="s">
        <v>69</v>
      </c>
      <c r="B151" s="8" t="s">
        <v>440</v>
      </c>
      <c r="C151" s="22">
        <v>9</v>
      </c>
      <c r="D151" s="14">
        <v>9</v>
      </c>
      <c r="E151" s="14">
        <v>2</v>
      </c>
      <c r="F151" s="14">
        <v>5</v>
      </c>
      <c r="G151" s="14">
        <v>0</v>
      </c>
      <c r="H151" s="14">
        <v>1</v>
      </c>
      <c r="I151" s="14">
        <v>9</v>
      </c>
      <c r="J151" s="14">
        <v>10</v>
      </c>
      <c r="K151" s="27"/>
    </row>
    <row r="152" spans="1:11" ht="15.75" customHeight="1" x14ac:dyDescent="0.3">
      <c r="A152" s="7" t="s">
        <v>102</v>
      </c>
      <c r="B152" s="8" t="s">
        <v>440</v>
      </c>
      <c r="C152" s="22">
        <v>11</v>
      </c>
      <c r="D152" s="14">
        <v>7</v>
      </c>
      <c r="E152" s="14">
        <v>0</v>
      </c>
      <c r="F152" s="14">
        <v>0</v>
      </c>
      <c r="G152" s="14">
        <v>2</v>
      </c>
      <c r="H152" s="14">
        <v>1</v>
      </c>
      <c r="I152" s="14">
        <v>13</v>
      </c>
      <c r="J152" s="14">
        <v>8</v>
      </c>
      <c r="K152" s="27"/>
    </row>
    <row r="153" spans="1:11" ht="15.75" customHeight="1" x14ac:dyDescent="0.3">
      <c r="A153" s="7" t="s">
        <v>103</v>
      </c>
      <c r="B153" s="8" t="s">
        <v>440</v>
      </c>
      <c r="C153" s="22">
        <v>5</v>
      </c>
      <c r="D153" s="14">
        <v>13</v>
      </c>
      <c r="E153" s="14">
        <v>0</v>
      </c>
      <c r="F153" s="14">
        <v>0</v>
      </c>
      <c r="G153" s="14">
        <v>0</v>
      </c>
      <c r="H153" s="14">
        <v>1</v>
      </c>
      <c r="I153" s="14">
        <v>5</v>
      </c>
      <c r="J153" s="14">
        <v>14</v>
      </c>
      <c r="K153" s="27"/>
    </row>
    <row r="154" spans="1:11" ht="15.75" customHeight="1" x14ac:dyDescent="0.3">
      <c r="A154" s="7" t="s">
        <v>104</v>
      </c>
      <c r="B154" s="8" t="s">
        <v>440</v>
      </c>
      <c r="C154" s="22">
        <v>12</v>
      </c>
      <c r="D154" s="14">
        <v>6</v>
      </c>
      <c r="E154" s="14">
        <v>0</v>
      </c>
      <c r="F154" s="14">
        <v>0</v>
      </c>
      <c r="G154" s="14">
        <v>1</v>
      </c>
      <c r="H154" s="14">
        <v>1</v>
      </c>
      <c r="I154" s="14">
        <v>13</v>
      </c>
      <c r="J154" s="14">
        <v>7</v>
      </c>
      <c r="K154" s="27"/>
    </row>
    <row r="155" spans="1:11" ht="15.75" customHeight="1" x14ac:dyDescent="0.3">
      <c r="A155" s="10" t="s">
        <v>12</v>
      </c>
      <c r="B155" s="11"/>
      <c r="C155" s="9">
        <f t="shared" ref="C155:J155" si="9">SUM(C149:C154)</f>
        <v>49</v>
      </c>
      <c r="D155" s="9">
        <f t="shared" si="9"/>
        <v>56</v>
      </c>
      <c r="E155" s="9">
        <f t="shared" si="9"/>
        <v>8</v>
      </c>
      <c r="F155" s="9">
        <f t="shared" si="9"/>
        <v>13</v>
      </c>
      <c r="G155" s="9">
        <f t="shared" si="9"/>
        <v>3</v>
      </c>
      <c r="H155" s="9">
        <f t="shared" si="9"/>
        <v>6</v>
      </c>
      <c r="I155" s="9">
        <f t="shared" si="9"/>
        <v>52</v>
      </c>
      <c r="J155" s="9">
        <f t="shared" si="9"/>
        <v>62</v>
      </c>
      <c r="K155" s="29"/>
    </row>
    <row r="156" spans="1:11" ht="15.75" customHeight="1" x14ac:dyDescent="0.3"/>
    <row r="157" spans="1:11" ht="15.75" customHeight="1" x14ac:dyDescent="0.3"/>
    <row r="158" spans="1:11" ht="15.75" customHeight="1" x14ac:dyDescent="0.3">
      <c r="A158" s="24" t="s">
        <v>641</v>
      </c>
      <c r="B158" s="25"/>
      <c r="C158" s="25"/>
      <c r="D158" s="25"/>
      <c r="E158" s="25"/>
      <c r="F158" s="25"/>
      <c r="G158" s="25"/>
      <c r="H158" s="25"/>
      <c r="I158" s="25"/>
      <c r="J158" s="26"/>
      <c r="K158" s="27"/>
    </row>
    <row r="159" spans="1:11" ht="15.75" customHeight="1" x14ac:dyDescent="0.3">
      <c r="A159" s="2"/>
      <c r="B159" s="3"/>
      <c r="C159" s="28" t="s">
        <v>1</v>
      </c>
      <c r="D159" s="26"/>
      <c r="E159" s="28" t="s">
        <v>2</v>
      </c>
      <c r="F159" s="26"/>
      <c r="G159" s="28" t="s">
        <v>3</v>
      </c>
      <c r="H159" s="26"/>
      <c r="I159" s="28" t="s">
        <v>4</v>
      </c>
      <c r="J159" s="26"/>
      <c r="K159" s="27"/>
    </row>
    <row r="160" spans="1:11" ht="15.75" customHeight="1" x14ac:dyDescent="0.3">
      <c r="A160" s="4" t="s">
        <v>5</v>
      </c>
      <c r="B160" s="5" t="s">
        <v>6</v>
      </c>
      <c r="C160" s="6" t="s">
        <v>7</v>
      </c>
      <c r="D160" s="6" t="s">
        <v>8</v>
      </c>
      <c r="E160" s="6" t="s">
        <v>7</v>
      </c>
      <c r="F160" s="6" t="s">
        <v>8</v>
      </c>
      <c r="G160" s="6" t="s">
        <v>7</v>
      </c>
      <c r="H160" s="6" t="s">
        <v>8</v>
      </c>
      <c r="I160" s="6" t="s">
        <v>7</v>
      </c>
      <c r="J160" s="6" t="s">
        <v>8</v>
      </c>
      <c r="K160" s="29"/>
    </row>
    <row r="161" spans="1:11" ht="15.75" customHeight="1" x14ac:dyDescent="0.3">
      <c r="A161" s="7" t="s">
        <v>87</v>
      </c>
      <c r="B161" s="8" t="s">
        <v>271</v>
      </c>
      <c r="C161" s="12">
        <v>12</v>
      </c>
      <c r="D161" s="13">
        <v>8</v>
      </c>
      <c r="E161" s="13">
        <v>5</v>
      </c>
      <c r="F161" s="13">
        <v>5</v>
      </c>
      <c r="G161" s="13">
        <v>0</v>
      </c>
      <c r="H161" s="13">
        <v>1</v>
      </c>
      <c r="I161" s="13">
        <v>12</v>
      </c>
      <c r="J161" s="13">
        <v>9</v>
      </c>
      <c r="K161" s="27"/>
    </row>
    <row r="162" spans="1:11" ht="15.75" customHeight="1" x14ac:dyDescent="0.3">
      <c r="A162" s="7" t="s">
        <v>88</v>
      </c>
      <c r="B162" s="8" t="s">
        <v>271</v>
      </c>
      <c r="C162" s="22">
        <v>13</v>
      </c>
      <c r="D162" s="14">
        <v>7</v>
      </c>
      <c r="E162" s="14">
        <v>8</v>
      </c>
      <c r="F162" s="14">
        <v>2</v>
      </c>
      <c r="G162" s="14">
        <v>0</v>
      </c>
      <c r="H162" s="14">
        <v>1</v>
      </c>
      <c r="I162" s="14">
        <v>13</v>
      </c>
      <c r="J162" s="14">
        <v>8</v>
      </c>
      <c r="K162" s="27"/>
    </row>
    <row r="163" spans="1:11" ht="15.75" customHeight="1" x14ac:dyDescent="0.3">
      <c r="A163" s="7" t="s">
        <v>89</v>
      </c>
      <c r="B163" s="8" t="s">
        <v>271</v>
      </c>
      <c r="C163" s="22">
        <v>7</v>
      </c>
      <c r="D163" s="14">
        <v>13</v>
      </c>
      <c r="E163" s="14">
        <v>3</v>
      </c>
      <c r="F163" s="14">
        <v>7</v>
      </c>
      <c r="G163" s="14">
        <v>0</v>
      </c>
      <c r="H163" s="14">
        <v>1</v>
      </c>
      <c r="I163" s="14">
        <v>7</v>
      </c>
      <c r="J163" s="14">
        <v>14</v>
      </c>
      <c r="K163" s="27"/>
    </row>
    <row r="164" spans="1:11" ht="15.75" customHeight="1" x14ac:dyDescent="0.3">
      <c r="A164" s="7" t="s">
        <v>90</v>
      </c>
      <c r="B164" s="8" t="s">
        <v>271</v>
      </c>
      <c r="C164" s="22">
        <v>9</v>
      </c>
      <c r="D164" s="14">
        <v>11</v>
      </c>
      <c r="E164" s="14">
        <v>4</v>
      </c>
      <c r="F164" s="14">
        <v>6</v>
      </c>
      <c r="G164" s="14">
        <v>0</v>
      </c>
      <c r="H164" s="14">
        <v>1</v>
      </c>
      <c r="I164" s="14">
        <v>9</v>
      </c>
      <c r="J164" s="14">
        <v>12</v>
      </c>
      <c r="K164" s="27"/>
    </row>
    <row r="165" spans="1:11" ht="15.75" customHeight="1" x14ac:dyDescent="0.3">
      <c r="A165" s="10" t="s">
        <v>12</v>
      </c>
      <c r="B165" s="11"/>
      <c r="C165" s="9">
        <f>SUM(C161:C164)</f>
        <v>41</v>
      </c>
      <c r="D165" s="9">
        <f t="shared" ref="D165:J165" si="10">SUM(D161:D164)</f>
        <v>39</v>
      </c>
      <c r="E165" s="9">
        <f t="shared" si="10"/>
        <v>20</v>
      </c>
      <c r="F165" s="9">
        <f t="shared" si="10"/>
        <v>20</v>
      </c>
      <c r="G165" s="9">
        <f t="shared" si="10"/>
        <v>0</v>
      </c>
      <c r="H165" s="9">
        <f t="shared" si="10"/>
        <v>4</v>
      </c>
      <c r="I165" s="9">
        <f t="shared" si="10"/>
        <v>41</v>
      </c>
      <c r="J165" s="9">
        <f t="shared" si="10"/>
        <v>43</v>
      </c>
      <c r="K165" s="29"/>
    </row>
    <row r="166" spans="1:11" ht="15.75" customHeight="1" x14ac:dyDescent="0.3"/>
    <row r="167" spans="1:11" ht="15.75" customHeight="1" x14ac:dyDescent="0.3"/>
    <row r="168" spans="1:11" ht="15.75" customHeight="1" x14ac:dyDescent="0.3">
      <c r="A168" s="24" t="s">
        <v>1258</v>
      </c>
      <c r="B168" s="25"/>
      <c r="C168" s="25"/>
      <c r="D168" s="25"/>
      <c r="E168" s="25"/>
      <c r="F168" s="25"/>
      <c r="G168" s="25"/>
      <c r="H168" s="25"/>
      <c r="I168" s="25"/>
      <c r="J168" s="26"/>
      <c r="K168" s="27"/>
    </row>
    <row r="169" spans="1:11" ht="15.75" customHeight="1" x14ac:dyDescent="0.3">
      <c r="A169" s="2"/>
      <c r="B169" s="3"/>
      <c r="C169" s="28" t="s">
        <v>1</v>
      </c>
      <c r="D169" s="26"/>
      <c r="E169" s="28" t="s">
        <v>2</v>
      </c>
      <c r="F169" s="26"/>
      <c r="G169" s="28" t="s">
        <v>3</v>
      </c>
      <c r="H169" s="26"/>
      <c r="I169" s="28" t="s">
        <v>4</v>
      </c>
      <c r="J169" s="26"/>
      <c r="K169" s="27"/>
    </row>
    <row r="170" spans="1:11" ht="15.75" customHeight="1" x14ac:dyDescent="0.3">
      <c r="A170" s="4" t="s">
        <v>5</v>
      </c>
      <c r="B170" s="5" t="s">
        <v>6</v>
      </c>
      <c r="C170" s="6" t="s">
        <v>7</v>
      </c>
      <c r="D170" s="6" t="s">
        <v>8</v>
      </c>
      <c r="E170" s="6" t="s">
        <v>7</v>
      </c>
      <c r="F170" s="6" t="s">
        <v>8</v>
      </c>
      <c r="G170" s="6" t="s">
        <v>7</v>
      </c>
      <c r="H170" s="6" t="s">
        <v>8</v>
      </c>
      <c r="I170" s="6" t="s">
        <v>7</v>
      </c>
      <c r="J170" s="6" t="s">
        <v>8</v>
      </c>
      <c r="K170" s="29"/>
    </row>
    <row r="171" spans="1:11" ht="15.75" customHeight="1" x14ac:dyDescent="0.3">
      <c r="A171" s="7" t="s">
        <v>84</v>
      </c>
      <c r="B171" s="8" t="s">
        <v>309</v>
      </c>
      <c r="C171" s="12">
        <v>7</v>
      </c>
      <c r="D171" s="13">
        <v>13</v>
      </c>
      <c r="E171" s="13">
        <v>5</v>
      </c>
      <c r="F171" s="13">
        <v>11</v>
      </c>
      <c r="G171" s="13">
        <v>0</v>
      </c>
      <c r="H171" s="13">
        <v>1</v>
      </c>
      <c r="I171" s="13">
        <v>7</v>
      </c>
      <c r="J171" s="13">
        <v>14</v>
      </c>
      <c r="K171" s="27"/>
    </row>
    <row r="172" spans="1:11" ht="15.75" customHeight="1" x14ac:dyDescent="0.3">
      <c r="A172" s="7" t="s">
        <v>85</v>
      </c>
      <c r="B172" s="8" t="s">
        <v>309</v>
      </c>
      <c r="C172" s="22">
        <v>2</v>
      </c>
      <c r="D172" s="14">
        <v>18</v>
      </c>
      <c r="E172" s="14">
        <v>2</v>
      </c>
      <c r="F172" s="14">
        <v>14</v>
      </c>
      <c r="G172" s="14">
        <v>0</v>
      </c>
      <c r="H172" s="14">
        <v>1</v>
      </c>
      <c r="I172" s="14">
        <v>2</v>
      </c>
      <c r="J172" s="14">
        <v>19</v>
      </c>
      <c r="K172" s="27"/>
    </row>
    <row r="173" spans="1:11" ht="15.75" customHeight="1" x14ac:dyDescent="0.3">
      <c r="A173" s="7" t="s">
        <v>86</v>
      </c>
      <c r="B173" s="8" t="s">
        <v>309</v>
      </c>
      <c r="C173" s="22">
        <v>8</v>
      </c>
      <c r="D173" s="14">
        <v>12</v>
      </c>
      <c r="E173" s="14">
        <v>7</v>
      </c>
      <c r="F173" s="14">
        <v>7</v>
      </c>
      <c r="G173" s="14">
        <v>0</v>
      </c>
      <c r="H173" s="14">
        <v>1</v>
      </c>
      <c r="I173" s="14">
        <v>8</v>
      </c>
      <c r="J173" s="14">
        <v>13</v>
      </c>
      <c r="K173" s="27"/>
    </row>
    <row r="174" spans="1:11" ht="15.75" customHeight="1" x14ac:dyDescent="0.3">
      <c r="A174" s="10" t="s">
        <v>12</v>
      </c>
      <c r="B174" s="11"/>
      <c r="C174" s="9">
        <f t="shared" ref="C174:J174" si="11">SUM(C171:C173)</f>
        <v>17</v>
      </c>
      <c r="D174" s="9">
        <f t="shared" si="11"/>
        <v>43</v>
      </c>
      <c r="E174" s="9">
        <f t="shared" si="11"/>
        <v>14</v>
      </c>
      <c r="F174" s="9">
        <f t="shared" si="11"/>
        <v>32</v>
      </c>
      <c r="G174" s="9">
        <f t="shared" si="11"/>
        <v>0</v>
      </c>
      <c r="H174" s="9">
        <f t="shared" si="11"/>
        <v>3</v>
      </c>
      <c r="I174" s="9">
        <f t="shared" si="11"/>
        <v>17</v>
      </c>
      <c r="J174" s="9">
        <f t="shared" si="11"/>
        <v>46</v>
      </c>
      <c r="K174" s="29"/>
    </row>
    <row r="175" spans="1:11" ht="15.75" customHeight="1" x14ac:dyDescent="0.3"/>
    <row r="176" spans="1:11" ht="15.75" customHeight="1" x14ac:dyDescent="0.3"/>
    <row r="177" spans="1:11" ht="15.75" customHeight="1" x14ac:dyDescent="0.3">
      <c r="A177" s="24" t="s">
        <v>424</v>
      </c>
      <c r="B177" s="25"/>
      <c r="C177" s="25"/>
      <c r="D177" s="25"/>
      <c r="E177" s="25"/>
      <c r="F177" s="25"/>
      <c r="G177" s="25"/>
      <c r="H177" s="25"/>
      <c r="I177" s="25"/>
      <c r="J177" s="26"/>
      <c r="K177" s="27"/>
    </row>
    <row r="178" spans="1:11" ht="15.75" customHeight="1" x14ac:dyDescent="0.3">
      <c r="A178" s="2"/>
      <c r="B178" s="3"/>
      <c r="C178" s="28" t="s">
        <v>1</v>
      </c>
      <c r="D178" s="26"/>
      <c r="E178" s="28" t="s">
        <v>2</v>
      </c>
      <c r="F178" s="26"/>
      <c r="G178" s="28" t="s">
        <v>3</v>
      </c>
      <c r="H178" s="26"/>
      <c r="I178" s="28" t="s">
        <v>4</v>
      </c>
      <c r="J178" s="26"/>
      <c r="K178" s="27"/>
    </row>
    <row r="179" spans="1:11" ht="15.75" customHeight="1" x14ac:dyDescent="0.3">
      <c r="A179" s="4" t="s">
        <v>5</v>
      </c>
      <c r="B179" s="5" t="s">
        <v>6</v>
      </c>
      <c r="C179" s="6" t="s">
        <v>7</v>
      </c>
      <c r="D179" s="6" t="s">
        <v>8</v>
      </c>
      <c r="E179" s="6" t="s">
        <v>7</v>
      </c>
      <c r="F179" s="6" t="s">
        <v>8</v>
      </c>
      <c r="G179" s="6" t="s">
        <v>7</v>
      </c>
      <c r="H179" s="6" t="s">
        <v>8</v>
      </c>
      <c r="I179" s="6" t="s">
        <v>7</v>
      </c>
      <c r="J179" s="6" t="s">
        <v>8</v>
      </c>
      <c r="K179" s="29"/>
    </row>
    <row r="180" spans="1:11" ht="15.75" customHeight="1" x14ac:dyDescent="0.3">
      <c r="A180" s="7" t="s">
        <v>78</v>
      </c>
      <c r="B180" s="8" t="s">
        <v>372</v>
      </c>
      <c r="C180" s="12">
        <v>8</v>
      </c>
      <c r="D180" s="13">
        <v>12</v>
      </c>
      <c r="E180" s="13">
        <v>5</v>
      </c>
      <c r="F180" s="13">
        <v>9</v>
      </c>
      <c r="G180" s="13">
        <v>1</v>
      </c>
      <c r="H180" s="13">
        <v>1</v>
      </c>
      <c r="I180" s="13">
        <v>9</v>
      </c>
      <c r="J180" s="13">
        <v>13</v>
      </c>
      <c r="K180" s="27"/>
    </row>
    <row r="181" spans="1:11" ht="15.75" customHeight="1" x14ac:dyDescent="0.3">
      <c r="A181" s="7" t="s">
        <v>79</v>
      </c>
      <c r="B181" s="8" t="s">
        <v>372</v>
      </c>
      <c r="C181" s="12">
        <v>15</v>
      </c>
      <c r="D181" s="13">
        <v>5</v>
      </c>
      <c r="E181" s="13">
        <v>10</v>
      </c>
      <c r="F181" s="13">
        <v>4</v>
      </c>
      <c r="G181" s="13">
        <v>2</v>
      </c>
      <c r="H181" s="13">
        <v>1</v>
      </c>
      <c r="I181" s="13">
        <v>17</v>
      </c>
      <c r="J181" s="13">
        <v>6</v>
      </c>
      <c r="K181" s="27"/>
    </row>
    <row r="182" spans="1:11" ht="15.75" customHeight="1" x14ac:dyDescent="0.3">
      <c r="A182" s="7" t="s">
        <v>9</v>
      </c>
      <c r="B182" s="8" t="s">
        <v>372</v>
      </c>
      <c r="C182" s="22">
        <v>7</v>
      </c>
      <c r="D182" s="14">
        <v>13</v>
      </c>
      <c r="E182" s="14">
        <v>6</v>
      </c>
      <c r="F182" s="14">
        <v>8</v>
      </c>
      <c r="G182" s="14">
        <v>0</v>
      </c>
      <c r="H182" s="14">
        <v>1</v>
      </c>
      <c r="I182" s="14">
        <v>7</v>
      </c>
      <c r="J182" s="14">
        <v>14</v>
      </c>
      <c r="K182" s="27"/>
    </row>
    <row r="183" spans="1:11" ht="15.75" customHeight="1" x14ac:dyDescent="0.3">
      <c r="A183" s="7" t="s">
        <v>11</v>
      </c>
      <c r="B183" s="8" t="s">
        <v>372</v>
      </c>
      <c r="C183" s="22">
        <v>4</v>
      </c>
      <c r="D183" s="14">
        <v>16</v>
      </c>
      <c r="E183" s="14">
        <v>3</v>
      </c>
      <c r="F183" s="14">
        <v>11</v>
      </c>
      <c r="G183" s="14">
        <v>1</v>
      </c>
      <c r="H183" s="14">
        <v>1</v>
      </c>
      <c r="I183" s="14">
        <v>5</v>
      </c>
      <c r="J183" s="14">
        <v>17</v>
      </c>
      <c r="K183" s="27"/>
    </row>
    <row r="184" spans="1:11" ht="15.75" customHeight="1" x14ac:dyDescent="0.3">
      <c r="A184" s="10" t="s">
        <v>12</v>
      </c>
      <c r="B184" s="11"/>
      <c r="C184" s="9">
        <f>SUM(C180:C183)</f>
        <v>34</v>
      </c>
      <c r="D184" s="9">
        <f t="shared" ref="D184:J184" si="12">SUM(D180:D183)</f>
        <v>46</v>
      </c>
      <c r="E184" s="9">
        <f t="shared" si="12"/>
        <v>24</v>
      </c>
      <c r="F184" s="9">
        <f t="shared" si="12"/>
        <v>32</v>
      </c>
      <c r="G184" s="9">
        <f t="shared" si="12"/>
        <v>4</v>
      </c>
      <c r="H184" s="9">
        <f t="shared" si="12"/>
        <v>4</v>
      </c>
      <c r="I184" s="9">
        <f t="shared" si="12"/>
        <v>38</v>
      </c>
      <c r="J184" s="9">
        <f t="shared" si="12"/>
        <v>50</v>
      </c>
      <c r="K184" s="29"/>
    </row>
    <row r="185" spans="1:11" ht="15.75" customHeight="1" x14ac:dyDescent="0.3"/>
    <row r="186" spans="1:11" ht="15.75" customHeight="1" x14ac:dyDescent="0.3"/>
    <row r="187" spans="1:11" ht="15.75" customHeight="1" x14ac:dyDescent="0.3">
      <c r="A187" s="24" t="s">
        <v>425</v>
      </c>
      <c r="B187" s="25"/>
      <c r="C187" s="25"/>
      <c r="D187" s="25"/>
      <c r="E187" s="25"/>
      <c r="F187" s="25"/>
      <c r="G187" s="25"/>
      <c r="H187" s="25"/>
      <c r="I187" s="25"/>
      <c r="J187" s="26"/>
      <c r="K187" s="27"/>
    </row>
    <row r="188" spans="1:11" ht="15.75" customHeight="1" x14ac:dyDescent="0.3">
      <c r="A188" s="2"/>
      <c r="B188" s="3"/>
      <c r="C188" s="28" t="s">
        <v>1</v>
      </c>
      <c r="D188" s="26"/>
      <c r="E188" s="28" t="s">
        <v>2</v>
      </c>
      <c r="F188" s="26"/>
      <c r="G188" s="28" t="s">
        <v>3</v>
      </c>
      <c r="H188" s="26"/>
      <c r="I188" s="28" t="s">
        <v>4</v>
      </c>
      <c r="J188" s="26"/>
      <c r="K188" s="27"/>
    </row>
    <row r="189" spans="1:11" ht="15.75" customHeight="1" x14ac:dyDescent="0.3">
      <c r="A189" s="4" t="s">
        <v>5</v>
      </c>
      <c r="B189" s="5" t="s">
        <v>6</v>
      </c>
      <c r="C189" s="6" t="s">
        <v>7</v>
      </c>
      <c r="D189" s="6" t="s">
        <v>8</v>
      </c>
      <c r="E189" s="6" t="s">
        <v>7</v>
      </c>
      <c r="F189" s="6" t="s">
        <v>8</v>
      </c>
      <c r="G189" s="6" t="s">
        <v>7</v>
      </c>
      <c r="H189" s="6" t="s">
        <v>8</v>
      </c>
      <c r="I189" s="6" t="s">
        <v>7</v>
      </c>
      <c r="J189" s="6" t="s">
        <v>8</v>
      </c>
      <c r="K189" s="29"/>
    </row>
    <row r="190" spans="1:11" ht="15.75" customHeight="1" x14ac:dyDescent="0.3">
      <c r="A190" s="7" t="s">
        <v>76</v>
      </c>
      <c r="B190" s="8" t="s">
        <v>426</v>
      </c>
      <c r="C190" s="12">
        <v>9</v>
      </c>
      <c r="D190" s="13">
        <v>11</v>
      </c>
      <c r="E190" s="13">
        <v>7</v>
      </c>
      <c r="F190" s="13">
        <v>7</v>
      </c>
      <c r="G190" s="13">
        <v>1</v>
      </c>
      <c r="H190" s="13">
        <v>1</v>
      </c>
      <c r="I190" s="13">
        <v>10</v>
      </c>
      <c r="J190" s="13">
        <v>12</v>
      </c>
      <c r="K190" s="27"/>
    </row>
    <row r="191" spans="1:11" ht="15.75" customHeight="1" x14ac:dyDescent="0.3">
      <c r="A191" s="7" t="s">
        <v>77</v>
      </c>
      <c r="B191" s="8" t="s">
        <v>426</v>
      </c>
      <c r="C191" s="12">
        <v>6</v>
      </c>
      <c r="D191" s="13">
        <v>14</v>
      </c>
      <c r="E191" s="13">
        <v>5</v>
      </c>
      <c r="F191" s="13">
        <v>9</v>
      </c>
      <c r="G191" s="13">
        <v>0</v>
      </c>
      <c r="H191" s="13">
        <v>1</v>
      </c>
      <c r="I191" s="13">
        <v>6</v>
      </c>
      <c r="J191" s="13">
        <v>15</v>
      </c>
      <c r="K191" s="27"/>
    </row>
    <row r="192" spans="1:11" ht="15.75" customHeight="1" x14ac:dyDescent="0.3">
      <c r="A192" s="7" t="s">
        <v>78</v>
      </c>
      <c r="B192" s="8" t="s">
        <v>426</v>
      </c>
      <c r="C192" s="22">
        <v>15</v>
      </c>
      <c r="D192" s="14">
        <v>5</v>
      </c>
      <c r="E192" s="14">
        <v>11</v>
      </c>
      <c r="F192" s="14">
        <v>3</v>
      </c>
      <c r="G192" s="14">
        <v>2</v>
      </c>
      <c r="H192" s="14">
        <v>1</v>
      </c>
      <c r="I192" s="14">
        <v>17</v>
      </c>
      <c r="J192" s="14">
        <v>6</v>
      </c>
      <c r="K192" s="27"/>
    </row>
    <row r="193" spans="1:11" ht="15.75" customHeight="1" x14ac:dyDescent="0.3">
      <c r="A193" s="7" t="s">
        <v>79</v>
      </c>
      <c r="B193" s="8" t="s">
        <v>426</v>
      </c>
      <c r="C193" s="22">
        <v>9</v>
      </c>
      <c r="D193" s="14">
        <v>11</v>
      </c>
      <c r="E193" s="14">
        <v>4</v>
      </c>
      <c r="F193" s="14">
        <v>10</v>
      </c>
      <c r="G193" s="14">
        <v>1</v>
      </c>
      <c r="H193" s="14">
        <v>1</v>
      </c>
      <c r="I193" s="14">
        <v>10</v>
      </c>
      <c r="J193" s="14">
        <v>12</v>
      </c>
      <c r="K193" s="27"/>
    </row>
    <row r="194" spans="1:11" ht="15.75" customHeight="1" x14ac:dyDescent="0.3">
      <c r="A194" s="7" t="s">
        <v>9</v>
      </c>
      <c r="B194" s="8" t="s">
        <v>426</v>
      </c>
      <c r="C194" s="22">
        <v>13</v>
      </c>
      <c r="D194" s="14">
        <v>7</v>
      </c>
      <c r="E194" s="14">
        <v>7</v>
      </c>
      <c r="F194" s="14">
        <v>7</v>
      </c>
      <c r="G194" s="14">
        <v>1</v>
      </c>
      <c r="H194" s="14">
        <v>1</v>
      </c>
      <c r="I194" s="14">
        <v>14</v>
      </c>
      <c r="J194" s="14">
        <v>8</v>
      </c>
      <c r="K194" s="27"/>
    </row>
    <row r="195" spans="1:11" ht="15.75" customHeight="1" x14ac:dyDescent="0.3">
      <c r="A195" s="10" t="s">
        <v>12</v>
      </c>
      <c r="B195" s="11"/>
      <c r="C195" s="9">
        <f>SUM(C190:C194)</f>
        <v>52</v>
      </c>
      <c r="D195" s="9">
        <f t="shared" ref="D195:J195" si="13">SUM(D190:D194)</f>
        <v>48</v>
      </c>
      <c r="E195" s="9">
        <f t="shared" si="13"/>
        <v>34</v>
      </c>
      <c r="F195" s="9">
        <f t="shared" si="13"/>
        <v>36</v>
      </c>
      <c r="G195" s="9">
        <f t="shared" si="13"/>
        <v>5</v>
      </c>
      <c r="H195" s="9">
        <f t="shared" si="13"/>
        <v>5</v>
      </c>
      <c r="I195" s="9">
        <f t="shared" si="13"/>
        <v>57</v>
      </c>
      <c r="J195" s="9">
        <f t="shared" si="13"/>
        <v>53</v>
      </c>
      <c r="K195" s="29"/>
    </row>
    <row r="196" spans="1:11" ht="15.75" customHeight="1" x14ac:dyDescent="0.3"/>
    <row r="197" spans="1:11" ht="15.75" customHeight="1" x14ac:dyDescent="0.3"/>
    <row r="198" spans="1:11" ht="15.75" customHeight="1" x14ac:dyDescent="0.3">
      <c r="A198" s="24" t="s">
        <v>1541</v>
      </c>
      <c r="B198" s="25"/>
      <c r="C198" s="25"/>
      <c r="D198" s="25"/>
      <c r="E198" s="25"/>
      <c r="F198" s="25"/>
      <c r="G198" s="25"/>
      <c r="H198" s="25"/>
      <c r="I198" s="25"/>
      <c r="J198" s="26"/>
      <c r="K198" s="27"/>
    </row>
    <row r="199" spans="1:11" ht="15.75" customHeight="1" x14ac:dyDescent="0.3">
      <c r="A199" s="2"/>
      <c r="B199" s="3"/>
      <c r="C199" s="28" t="s">
        <v>1</v>
      </c>
      <c r="D199" s="26"/>
      <c r="E199" s="28" t="s">
        <v>2</v>
      </c>
      <c r="F199" s="26"/>
      <c r="G199" s="28" t="s">
        <v>3</v>
      </c>
      <c r="H199" s="26"/>
      <c r="I199" s="28" t="s">
        <v>4</v>
      </c>
      <c r="J199" s="26"/>
      <c r="K199" s="27"/>
    </row>
    <row r="200" spans="1:11" ht="15.75" customHeight="1" x14ac:dyDescent="0.3">
      <c r="A200" s="4" t="s">
        <v>5</v>
      </c>
      <c r="B200" s="5" t="s">
        <v>6</v>
      </c>
      <c r="C200" s="6" t="s">
        <v>7</v>
      </c>
      <c r="D200" s="6" t="s">
        <v>8</v>
      </c>
      <c r="E200" s="6" t="s">
        <v>7</v>
      </c>
      <c r="F200" s="6" t="s">
        <v>8</v>
      </c>
      <c r="G200" s="6" t="s">
        <v>7</v>
      </c>
      <c r="H200" s="6" t="s">
        <v>8</v>
      </c>
      <c r="I200" s="6" t="s">
        <v>7</v>
      </c>
      <c r="J200" s="6" t="s">
        <v>8</v>
      </c>
      <c r="K200" s="29"/>
    </row>
    <row r="201" spans="1:11" ht="15.75" customHeight="1" x14ac:dyDescent="0.3">
      <c r="A201" s="7" t="s">
        <v>151</v>
      </c>
      <c r="B201" s="8" t="s">
        <v>275</v>
      </c>
      <c r="C201" s="12">
        <v>14</v>
      </c>
      <c r="D201" s="13">
        <v>6</v>
      </c>
      <c r="E201" s="13">
        <v>5</v>
      </c>
      <c r="F201" s="13">
        <v>1</v>
      </c>
      <c r="G201" s="13">
        <v>4</v>
      </c>
      <c r="H201" s="13">
        <v>1</v>
      </c>
      <c r="I201" s="13">
        <v>18</v>
      </c>
      <c r="J201" s="13">
        <v>7</v>
      </c>
      <c r="K201" s="27"/>
    </row>
    <row r="202" spans="1:11" ht="15.75" customHeight="1" x14ac:dyDescent="0.3">
      <c r="A202" s="7" t="s">
        <v>152</v>
      </c>
      <c r="B202" s="8" t="s">
        <v>275</v>
      </c>
      <c r="C202" s="12">
        <v>10</v>
      </c>
      <c r="D202" s="13">
        <v>8</v>
      </c>
      <c r="E202" s="13">
        <v>4</v>
      </c>
      <c r="F202" s="13">
        <v>2</v>
      </c>
      <c r="G202" s="13">
        <v>0</v>
      </c>
      <c r="H202" s="13">
        <v>1</v>
      </c>
      <c r="I202" s="13">
        <v>10</v>
      </c>
      <c r="J202" s="13">
        <v>9</v>
      </c>
      <c r="K202" s="27"/>
    </row>
    <row r="203" spans="1:11" ht="15.75" customHeight="1" x14ac:dyDescent="0.3">
      <c r="A203" s="7" t="s">
        <v>153</v>
      </c>
      <c r="B203" s="8" t="s">
        <v>275</v>
      </c>
      <c r="C203" s="12">
        <v>6</v>
      </c>
      <c r="D203" s="13">
        <v>12</v>
      </c>
      <c r="E203" s="13">
        <v>3</v>
      </c>
      <c r="F203" s="13">
        <v>3</v>
      </c>
      <c r="G203" s="13">
        <v>1</v>
      </c>
      <c r="H203" s="13">
        <v>1</v>
      </c>
      <c r="I203" s="13">
        <v>7</v>
      </c>
      <c r="J203" s="13">
        <v>13</v>
      </c>
      <c r="K203" s="27"/>
    </row>
    <row r="204" spans="1:11" ht="15.75" customHeight="1" x14ac:dyDescent="0.3">
      <c r="A204" s="10" t="s">
        <v>12</v>
      </c>
      <c r="B204" s="11"/>
      <c r="C204" s="9">
        <f>SUM(C201:C203)</f>
        <v>30</v>
      </c>
      <c r="D204" s="9">
        <f t="shared" ref="D204:J204" si="14">SUM(D201:D203)</f>
        <v>26</v>
      </c>
      <c r="E204" s="9">
        <f t="shared" si="14"/>
        <v>12</v>
      </c>
      <c r="F204" s="9">
        <f t="shared" si="14"/>
        <v>6</v>
      </c>
      <c r="G204" s="9">
        <f t="shared" si="14"/>
        <v>5</v>
      </c>
      <c r="H204" s="9">
        <f t="shared" si="14"/>
        <v>3</v>
      </c>
      <c r="I204" s="9">
        <f t="shared" si="14"/>
        <v>35</v>
      </c>
      <c r="J204" s="9">
        <f t="shared" si="14"/>
        <v>29</v>
      </c>
      <c r="K204" s="29"/>
    </row>
    <row r="205" spans="1:11" ht="15.75" customHeight="1" x14ac:dyDescent="0.3">
      <c r="A205" s="1" t="s">
        <v>1540</v>
      </c>
    </row>
    <row r="206" spans="1:11" ht="15.75" customHeight="1" x14ac:dyDescent="0.3"/>
    <row r="207" spans="1:11" ht="15.75" customHeight="1" x14ac:dyDescent="0.3">
      <c r="A207" s="24" t="s">
        <v>1367</v>
      </c>
      <c r="B207" s="25"/>
      <c r="C207" s="25"/>
      <c r="D207" s="25"/>
      <c r="E207" s="25"/>
      <c r="F207" s="25"/>
      <c r="G207" s="25"/>
      <c r="H207" s="25"/>
      <c r="I207" s="25"/>
      <c r="J207" s="26"/>
      <c r="K207" s="27"/>
    </row>
    <row r="208" spans="1:11" ht="15.75" customHeight="1" x14ac:dyDescent="0.3">
      <c r="A208" s="2"/>
      <c r="B208" s="3"/>
      <c r="C208" s="28" t="s">
        <v>1</v>
      </c>
      <c r="D208" s="26"/>
      <c r="E208" s="28" t="s">
        <v>2</v>
      </c>
      <c r="F208" s="26"/>
      <c r="G208" s="28" t="s">
        <v>3</v>
      </c>
      <c r="H208" s="26"/>
      <c r="I208" s="28" t="s">
        <v>4</v>
      </c>
      <c r="J208" s="26"/>
      <c r="K208" s="27"/>
    </row>
    <row r="209" spans="1:11" ht="15.75" customHeight="1" x14ac:dyDescent="0.3">
      <c r="A209" s="4" t="s">
        <v>5</v>
      </c>
      <c r="B209" s="5" t="s">
        <v>6</v>
      </c>
      <c r="C209" s="6" t="s">
        <v>7</v>
      </c>
      <c r="D209" s="6" t="s">
        <v>8</v>
      </c>
      <c r="E209" s="6" t="s">
        <v>7</v>
      </c>
      <c r="F209" s="6" t="s">
        <v>8</v>
      </c>
      <c r="G209" s="6" t="s">
        <v>7</v>
      </c>
      <c r="H209" s="6" t="s">
        <v>8</v>
      </c>
      <c r="I209" s="6" t="s">
        <v>7</v>
      </c>
      <c r="J209" s="6" t="s">
        <v>8</v>
      </c>
      <c r="K209" s="29"/>
    </row>
    <row r="210" spans="1:11" ht="15.75" customHeight="1" x14ac:dyDescent="0.3">
      <c r="A210" s="7" t="s">
        <v>34</v>
      </c>
      <c r="B210" s="8" t="s">
        <v>1366</v>
      </c>
      <c r="C210" s="12"/>
      <c r="D210" s="13"/>
      <c r="E210" s="13"/>
      <c r="F210" s="13"/>
      <c r="G210" s="13"/>
      <c r="H210" s="13"/>
      <c r="I210" s="13">
        <v>15</v>
      </c>
      <c r="J210" s="13">
        <v>7</v>
      </c>
      <c r="K210" s="27"/>
    </row>
    <row r="211" spans="1:11" ht="15.75" customHeight="1" x14ac:dyDescent="0.3">
      <c r="A211" s="7" t="s">
        <v>35</v>
      </c>
      <c r="B211" s="8" t="s">
        <v>1366</v>
      </c>
      <c r="C211" s="12"/>
      <c r="D211" s="13"/>
      <c r="E211" s="13"/>
      <c r="F211" s="13"/>
      <c r="G211" s="13"/>
      <c r="H211" s="13"/>
      <c r="I211" s="13">
        <v>16</v>
      </c>
      <c r="J211" s="13">
        <v>7</v>
      </c>
      <c r="K211" s="27"/>
    </row>
    <row r="212" spans="1:11" ht="15.75" customHeight="1" x14ac:dyDescent="0.3">
      <c r="A212" s="7" t="s">
        <v>36</v>
      </c>
      <c r="B212" s="8" t="s">
        <v>1366</v>
      </c>
      <c r="C212" s="22"/>
      <c r="D212" s="14"/>
      <c r="E212" s="14"/>
      <c r="F212" s="14"/>
      <c r="G212" s="14"/>
      <c r="H212" s="14"/>
      <c r="I212" s="14">
        <v>18</v>
      </c>
      <c r="J212" s="14">
        <v>4</v>
      </c>
      <c r="K212" s="27"/>
    </row>
    <row r="213" spans="1:11" ht="15.75" customHeight="1" x14ac:dyDescent="0.3">
      <c r="A213" s="7" t="s">
        <v>37</v>
      </c>
      <c r="B213" s="8" t="s">
        <v>400</v>
      </c>
      <c r="C213" s="22">
        <v>1</v>
      </c>
      <c r="D213" s="14">
        <v>19</v>
      </c>
      <c r="E213" s="14">
        <v>0</v>
      </c>
      <c r="F213" s="14">
        <v>0</v>
      </c>
      <c r="G213" s="14">
        <v>0</v>
      </c>
      <c r="H213" s="14">
        <v>1</v>
      </c>
      <c r="I213" s="14">
        <v>1</v>
      </c>
      <c r="J213" s="14">
        <v>20</v>
      </c>
      <c r="K213" s="27"/>
    </row>
    <row r="214" spans="1:11" ht="15.75" customHeight="1" x14ac:dyDescent="0.3">
      <c r="A214" s="10" t="s">
        <v>12</v>
      </c>
      <c r="B214" s="11"/>
      <c r="C214" s="9">
        <f t="shared" ref="C214:J214" si="15">SUM(C210:C213)</f>
        <v>1</v>
      </c>
      <c r="D214" s="9">
        <f t="shared" si="15"/>
        <v>19</v>
      </c>
      <c r="E214" s="9">
        <f t="shared" si="15"/>
        <v>0</v>
      </c>
      <c r="F214" s="9">
        <f t="shared" si="15"/>
        <v>0</v>
      </c>
      <c r="G214" s="9">
        <f t="shared" si="15"/>
        <v>0</v>
      </c>
      <c r="H214" s="9">
        <f t="shared" si="15"/>
        <v>1</v>
      </c>
      <c r="I214" s="9">
        <f t="shared" si="15"/>
        <v>50</v>
      </c>
      <c r="J214" s="9">
        <f t="shared" si="15"/>
        <v>38</v>
      </c>
      <c r="K214" s="29"/>
    </row>
    <row r="215" spans="1:11" ht="15.75" customHeight="1" x14ac:dyDescent="0.3">
      <c r="A215" s="1" t="s">
        <v>1368</v>
      </c>
    </row>
    <row r="216" spans="1:11" ht="15.75" customHeight="1" x14ac:dyDescent="0.3"/>
    <row r="217" spans="1:11" ht="15.75" customHeight="1" x14ac:dyDescent="0.3">
      <c r="A217" s="24" t="s">
        <v>1782</v>
      </c>
      <c r="B217" s="25"/>
      <c r="C217" s="25"/>
      <c r="D217" s="25"/>
      <c r="E217" s="25"/>
      <c r="F217" s="25"/>
      <c r="G217" s="25"/>
      <c r="H217" s="25"/>
      <c r="I217" s="25"/>
      <c r="J217" s="26"/>
      <c r="K217" s="27"/>
    </row>
    <row r="218" spans="1:11" ht="15.75" customHeight="1" x14ac:dyDescent="0.3">
      <c r="A218" s="2"/>
      <c r="B218" s="3"/>
      <c r="C218" s="28" t="s">
        <v>1</v>
      </c>
      <c r="D218" s="26"/>
      <c r="E218" s="28" t="s">
        <v>2</v>
      </c>
      <c r="F218" s="26"/>
      <c r="G218" s="28" t="s">
        <v>3</v>
      </c>
      <c r="H218" s="26"/>
      <c r="I218" s="28" t="s">
        <v>4</v>
      </c>
      <c r="J218" s="26"/>
      <c r="K218" s="27"/>
    </row>
    <row r="219" spans="1:11" ht="15.75" customHeight="1" x14ac:dyDescent="0.3">
      <c r="A219" s="4" t="s">
        <v>5</v>
      </c>
      <c r="B219" s="5" t="s">
        <v>6</v>
      </c>
      <c r="C219" s="6" t="s">
        <v>7</v>
      </c>
      <c r="D219" s="6" t="s">
        <v>8</v>
      </c>
      <c r="E219" s="6" t="s">
        <v>7</v>
      </c>
      <c r="F219" s="6" t="s">
        <v>8</v>
      </c>
      <c r="G219" s="6" t="s">
        <v>7</v>
      </c>
      <c r="H219" s="6" t="s">
        <v>8</v>
      </c>
      <c r="I219" s="6" t="s">
        <v>7</v>
      </c>
      <c r="J219" s="6" t="s">
        <v>8</v>
      </c>
      <c r="K219" s="29"/>
    </row>
    <row r="220" spans="1:11" ht="15.75" customHeight="1" x14ac:dyDescent="0.3">
      <c r="A220" s="7" t="s">
        <v>670</v>
      </c>
      <c r="B220" s="8" t="s">
        <v>262</v>
      </c>
      <c r="C220" s="12"/>
      <c r="D220" s="13"/>
      <c r="E220" s="13"/>
      <c r="F220" s="13"/>
      <c r="G220" s="13"/>
      <c r="H220" s="13"/>
      <c r="I220" s="13">
        <v>2</v>
      </c>
      <c r="J220" s="13">
        <v>14</v>
      </c>
    </row>
    <row r="221" spans="1:11" ht="15.75" customHeight="1" x14ac:dyDescent="0.3">
      <c r="A221" s="10" t="s">
        <v>12</v>
      </c>
      <c r="B221" s="11"/>
      <c r="C221" s="9">
        <f t="shared" ref="C221:J221" si="16">SUM(C220:C220)</f>
        <v>0</v>
      </c>
      <c r="D221" s="9">
        <f t="shared" si="16"/>
        <v>0</v>
      </c>
      <c r="E221" s="9">
        <f t="shared" si="16"/>
        <v>0</v>
      </c>
      <c r="F221" s="9">
        <f t="shared" si="16"/>
        <v>0</v>
      </c>
      <c r="G221" s="9">
        <f t="shared" si="16"/>
        <v>0</v>
      </c>
      <c r="H221" s="9">
        <f t="shared" si="16"/>
        <v>0</v>
      </c>
      <c r="I221" s="9">
        <f t="shared" si="16"/>
        <v>2</v>
      </c>
      <c r="J221" s="9">
        <f t="shared" si="16"/>
        <v>14</v>
      </c>
      <c r="K221" s="29"/>
    </row>
    <row r="222" spans="1:11" ht="15.75" customHeight="1" x14ac:dyDescent="0.3"/>
    <row r="223" spans="1:11" ht="15.75" customHeight="1" x14ac:dyDescent="0.3"/>
    <row r="224" spans="1:11" ht="15.75" customHeight="1" x14ac:dyDescent="0.3">
      <c r="A224" s="24" t="s">
        <v>2054</v>
      </c>
      <c r="B224" s="25"/>
      <c r="C224" s="25"/>
      <c r="D224" s="25"/>
      <c r="E224" s="25"/>
      <c r="F224" s="25"/>
      <c r="G224" s="25"/>
      <c r="H224" s="25"/>
      <c r="I224" s="25"/>
      <c r="J224" s="26"/>
      <c r="K224" s="27"/>
    </row>
    <row r="225" spans="1:11" ht="15.75" customHeight="1" x14ac:dyDescent="0.3">
      <c r="A225" s="2"/>
      <c r="B225" s="3"/>
      <c r="C225" s="28" t="s">
        <v>1</v>
      </c>
      <c r="D225" s="26"/>
      <c r="E225" s="28" t="s">
        <v>2</v>
      </c>
      <c r="F225" s="26"/>
      <c r="G225" s="28" t="s">
        <v>3</v>
      </c>
      <c r="H225" s="26"/>
      <c r="I225" s="28" t="s">
        <v>4</v>
      </c>
      <c r="J225" s="26"/>
      <c r="K225" s="27"/>
    </row>
    <row r="226" spans="1:11" ht="15.75" customHeight="1" x14ac:dyDescent="0.3">
      <c r="A226" s="4" t="s">
        <v>5</v>
      </c>
      <c r="B226" s="5" t="s">
        <v>6</v>
      </c>
      <c r="C226" s="6" t="s">
        <v>7</v>
      </c>
      <c r="D226" s="6" t="s">
        <v>8</v>
      </c>
      <c r="E226" s="6" t="s">
        <v>7</v>
      </c>
      <c r="F226" s="6" t="s">
        <v>8</v>
      </c>
      <c r="G226" s="6" t="s">
        <v>7</v>
      </c>
      <c r="H226" s="6" t="s">
        <v>8</v>
      </c>
      <c r="I226" s="6" t="s">
        <v>7</v>
      </c>
      <c r="J226" s="6" t="s">
        <v>8</v>
      </c>
      <c r="K226" s="29"/>
    </row>
    <row r="227" spans="1:11" ht="15.75" customHeight="1" x14ac:dyDescent="0.3">
      <c r="A227" s="7" t="s">
        <v>15</v>
      </c>
      <c r="B227" s="8" t="s">
        <v>239</v>
      </c>
      <c r="C227" s="12">
        <v>10</v>
      </c>
      <c r="D227" s="13">
        <v>7</v>
      </c>
      <c r="E227" s="13">
        <v>8</v>
      </c>
      <c r="F227" s="13">
        <v>6</v>
      </c>
      <c r="G227" s="13">
        <v>2</v>
      </c>
      <c r="H227" s="13">
        <v>1</v>
      </c>
      <c r="I227" s="13">
        <v>12</v>
      </c>
      <c r="J227" s="13">
        <v>8</v>
      </c>
    </row>
    <row r="228" spans="1:11" ht="15.75" customHeight="1" x14ac:dyDescent="0.3">
      <c r="A228" s="7" t="s">
        <v>17</v>
      </c>
      <c r="B228" s="8" t="s">
        <v>239</v>
      </c>
      <c r="C228" s="12">
        <v>9</v>
      </c>
      <c r="D228" s="13">
        <v>9</v>
      </c>
      <c r="E228" s="13">
        <v>8</v>
      </c>
      <c r="F228" s="13">
        <v>6</v>
      </c>
      <c r="G228" s="13">
        <v>1</v>
      </c>
      <c r="H228" s="13">
        <v>1</v>
      </c>
      <c r="I228" s="13">
        <v>10</v>
      </c>
      <c r="J228" s="13">
        <v>10</v>
      </c>
    </row>
    <row r="229" spans="1:11" ht="15.75" customHeight="1" x14ac:dyDescent="0.3">
      <c r="A229" s="10" t="s">
        <v>12</v>
      </c>
      <c r="B229" s="11"/>
      <c r="C229" s="9">
        <f>SUM(C227:C228)</f>
        <v>19</v>
      </c>
      <c r="D229" s="9">
        <f t="shared" ref="D229:J229" si="17">SUM(D227:D228)</f>
        <v>16</v>
      </c>
      <c r="E229" s="9">
        <f t="shared" si="17"/>
        <v>16</v>
      </c>
      <c r="F229" s="9">
        <f t="shared" si="17"/>
        <v>12</v>
      </c>
      <c r="G229" s="9">
        <f t="shared" si="17"/>
        <v>3</v>
      </c>
      <c r="H229" s="9">
        <f t="shared" si="17"/>
        <v>2</v>
      </c>
      <c r="I229" s="9">
        <f t="shared" si="17"/>
        <v>22</v>
      </c>
      <c r="J229" s="9">
        <f t="shared" si="17"/>
        <v>18</v>
      </c>
      <c r="K229" s="29"/>
    </row>
    <row r="230" spans="1:11" ht="15.75" customHeight="1" x14ac:dyDescent="0.3"/>
    <row r="231" spans="1:11" ht="15.75" customHeight="1" x14ac:dyDescent="0.3"/>
    <row r="232" spans="1:11" ht="15.75" customHeight="1" x14ac:dyDescent="0.3">
      <c r="A232" s="24" t="s">
        <v>1466</v>
      </c>
      <c r="B232" s="25"/>
      <c r="C232" s="25"/>
      <c r="D232" s="25"/>
      <c r="E232" s="25"/>
      <c r="F232" s="25"/>
      <c r="G232" s="25"/>
      <c r="H232" s="25"/>
      <c r="I232" s="25"/>
      <c r="J232" s="26"/>
      <c r="K232" s="27"/>
    </row>
    <row r="233" spans="1:11" ht="15.75" customHeight="1" x14ac:dyDescent="0.3">
      <c r="A233" s="2"/>
      <c r="B233" s="3"/>
      <c r="C233" s="28" t="s">
        <v>1</v>
      </c>
      <c r="D233" s="26"/>
      <c r="E233" s="28" t="s">
        <v>2</v>
      </c>
      <c r="F233" s="26"/>
      <c r="G233" s="28" t="s">
        <v>3</v>
      </c>
      <c r="H233" s="26"/>
      <c r="I233" s="28" t="s">
        <v>4</v>
      </c>
      <c r="J233" s="26"/>
      <c r="K233" s="27"/>
    </row>
    <row r="234" spans="1:11" ht="15.75" customHeight="1" x14ac:dyDescent="0.3">
      <c r="A234" s="4" t="s">
        <v>5</v>
      </c>
      <c r="B234" s="5" t="s">
        <v>6</v>
      </c>
      <c r="C234" s="6" t="s">
        <v>7</v>
      </c>
      <c r="D234" s="6" t="s">
        <v>8</v>
      </c>
      <c r="E234" s="6" t="s">
        <v>7</v>
      </c>
      <c r="F234" s="6" t="s">
        <v>8</v>
      </c>
      <c r="G234" s="6" t="s">
        <v>7</v>
      </c>
      <c r="H234" s="6" t="s">
        <v>8</v>
      </c>
      <c r="I234" s="6" t="s">
        <v>7</v>
      </c>
      <c r="J234" s="6" t="s">
        <v>8</v>
      </c>
      <c r="K234" s="29"/>
    </row>
    <row r="235" spans="1:11" ht="15.75" customHeight="1" x14ac:dyDescent="0.3">
      <c r="A235" s="7" t="s">
        <v>38</v>
      </c>
      <c r="B235" s="8" t="s">
        <v>259</v>
      </c>
      <c r="C235" s="9">
        <v>11</v>
      </c>
      <c r="D235" s="9">
        <v>9</v>
      </c>
      <c r="E235" s="9">
        <v>11</v>
      </c>
      <c r="F235" s="9">
        <v>5</v>
      </c>
      <c r="G235" s="9">
        <v>1</v>
      </c>
      <c r="H235" s="9">
        <v>1</v>
      </c>
      <c r="I235" s="9">
        <v>12</v>
      </c>
      <c r="J235" s="9">
        <v>10</v>
      </c>
      <c r="K235" s="29"/>
    </row>
    <row r="236" spans="1:11" ht="15.75" customHeight="1" x14ac:dyDescent="0.3">
      <c r="A236" s="7" t="s">
        <v>81</v>
      </c>
      <c r="B236" s="8" t="s">
        <v>259</v>
      </c>
      <c r="C236" s="9">
        <v>10</v>
      </c>
      <c r="D236" s="9">
        <v>10</v>
      </c>
      <c r="E236" s="9">
        <v>9</v>
      </c>
      <c r="F236" s="9">
        <v>7</v>
      </c>
      <c r="G236" s="9">
        <v>0</v>
      </c>
      <c r="H236" s="9">
        <v>1</v>
      </c>
      <c r="I236" s="9">
        <v>10</v>
      </c>
      <c r="J236" s="9">
        <v>11</v>
      </c>
      <c r="K236" s="29"/>
    </row>
    <row r="237" spans="1:11" ht="15.75" customHeight="1" x14ac:dyDescent="0.3">
      <c r="A237" s="7" t="s">
        <v>86</v>
      </c>
      <c r="B237" s="8" t="s">
        <v>262</v>
      </c>
      <c r="C237" s="9">
        <v>9</v>
      </c>
      <c r="D237" s="9">
        <v>11</v>
      </c>
      <c r="E237" s="9">
        <v>7</v>
      </c>
      <c r="F237" s="9">
        <v>7</v>
      </c>
      <c r="G237" s="9">
        <v>0</v>
      </c>
      <c r="H237" s="9">
        <v>1</v>
      </c>
      <c r="I237" s="9">
        <v>9</v>
      </c>
      <c r="J237" s="9">
        <v>12</v>
      </c>
      <c r="K237" s="29"/>
    </row>
    <row r="238" spans="1:11" ht="15.75" customHeight="1" x14ac:dyDescent="0.3">
      <c r="A238" s="7" t="s">
        <v>71</v>
      </c>
      <c r="B238" s="8" t="s">
        <v>262</v>
      </c>
      <c r="C238" s="9">
        <v>4</v>
      </c>
      <c r="D238" s="9">
        <v>16</v>
      </c>
      <c r="E238" s="9">
        <v>3</v>
      </c>
      <c r="F238" s="9">
        <v>11</v>
      </c>
      <c r="G238" s="9">
        <v>0</v>
      </c>
      <c r="H238" s="9">
        <v>1</v>
      </c>
      <c r="I238" s="9">
        <v>4</v>
      </c>
      <c r="J238" s="9">
        <v>17</v>
      </c>
      <c r="K238" s="29"/>
    </row>
    <row r="239" spans="1:11" ht="15.75" customHeight="1" x14ac:dyDescent="0.3">
      <c r="A239" s="7" t="s">
        <v>87</v>
      </c>
      <c r="B239" s="8" t="s">
        <v>262</v>
      </c>
      <c r="C239" s="9">
        <v>8</v>
      </c>
      <c r="D239" s="9">
        <v>12</v>
      </c>
      <c r="E239" s="9">
        <v>5</v>
      </c>
      <c r="F239" s="9">
        <v>9</v>
      </c>
      <c r="G239" s="9">
        <v>0</v>
      </c>
      <c r="H239" s="9">
        <v>1</v>
      </c>
      <c r="I239" s="9">
        <v>8</v>
      </c>
      <c r="J239" s="9">
        <v>13</v>
      </c>
      <c r="K239" s="29"/>
    </row>
    <row r="240" spans="1:11" ht="15.75" customHeight="1" x14ac:dyDescent="0.3">
      <c r="A240" s="7" t="s">
        <v>88</v>
      </c>
      <c r="B240" s="8" t="s">
        <v>262</v>
      </c>
      <c r="C240" s="9">
        <v>3</v>
      </c>
      <c r="D240" s="9">
        <v>17</v>
      </c>
      <c r="E240" s="9">
        <v>2</v>
      </c>
      <c r="F240" s="9">
        <v>12</v>
      </c>
      <c r="G240" s="9">
        <v>0</v>
      </c>
      <c r="H240" s="9">
        <v>1</v>
      </c>
      <c r="I240" s="9">
        <v>3</v>
      </c>
      <c r="J240" s="9">
        <v>18</v>
      </c>
      <c r="K240" s="29"/>
    </row>
    <row r="241" spans="1:11" ht="15.75" customHeight="1" x14ac:dyDescent="0.3">
      <c r="A241" s="7" t="s">
        <v>89</v>
      </c>
      <c r="B241" s="8" t="s">
        <v>262</v>
      </c>
      <c r="C241" s="9">
        <v>4</v>
      </c>
      <c r="D241" s="9">
        <v>16</v>
      </c>
      <c r="E241" s="9">
        <v>3</v>
      </c>
      <c r="F241" s="9">
        <v>11</v>
      </c>
      <c r="G241" s="9">
        <v>0</v>
      </c>
      <c r="H241" s="9">
        <v>1</v>
      </c>
      <c r="I241" s="9">
        <v>4</v>
      </c>
      <c r="J241" s="9">
        <v>17</v>
      </c>
      <c r="K241" s="29"/>
    </row>
    <row r="242" spans="1:11" ht="15.75" customHeight="1" x14ac:dyDescent="0.3">
      <c r="A242" s="10" t="s">
        <v>12</v>
      </c>
      <c r="B242" s="11"/>
      <c r="C242" s="9">
        <f t="shared" ref="C242:J242" si="18">SUM(C235:C241)</f>
        <v>49</v>
      </c>
      <c r="D242" s="9">
        <f t="shared" si="18"/>
        <v>91</v>
      </c>
      <c r="E242" s="9">
        <f t="shared" si="18"/>
        <v>40</v>
      </c>
      <c r="F242" s="9">
        <f t="shared" si="18"/>
        <v>62</v>
      </c>
      <c r="G242" s="9">
        <f t="shared" si="18"/>
        <v>1</v>
      </c>
      <c r="H242" s="9">
        <f t="shared" si="18"/>
        <v>7</v>
      </c>
      <c r="I242" s="9">
        <f t="shared" si="18"/>
        <v>50</v>
      </c>
      <c r="J242" s="9">
        <f t="shared" si="18"/>
        <v>98</v>
      </c>
      <c r="K242" s="29"/>
    </row>
    <row r="243" spans="1:11" ht="15.75" customHeight="1" x14ac:dyDescent="0.3">
      <c r="A243" s="30"/>
      <c r="B243" s="30"/>
      <c r="C243" s="30"/>
    </row>
    <row r="244" spans="1:11" ht="15.75" customHeight="1" x14ac:dyDescent="0.3"/>
    <row r="245" spans="1:11" ht="15.75" customHeight="1" x14ac:dyDescent="0.3">
      <c r="A245" s="24" t="s">
        <v>1617</v>
      </c>
      <c r="B245" s="25"/>
      <c r="C245" s="25"/>
      <c r="D245" s="25"/>
      <c r="E245" s="25"/>
      <c r="F245" s="25"/>
      <c r="G245" s="25"/>
      <c r="H245" s="25"/>
      <c r="I245" s="25"/>
      <c r="J245" s="26"/>
      <c r="K245" s="27"/>
    </row>
    <row r="246" spans="1:11" ht="15.75" customHeight="1" x14ac:dyDescent="0.3">
      <c r="A246" s="2"/>
      <c r="B246" s="3"/>
      <c r="C246" s="28" t="s">
        <v>1</v>
      </c>
      <c r="D246" s="26"/>
      <c r="E246" s="28" t="s">
        <v>2</v>
      </c>
      <c r="F246" s="26"/>
      <c r="G246" s="28" t="s">
        <v>3</v>
      </c>
      <c r="H246" s="26"/>
      <c r="I246" s="28" t="s">
        <v>4</v>
      </c>
      <c r="J246" s="26"/>
      <c r="K246" s="27"/>
    </row>
    <row r="247" spans="1:11" ht="15.75" customHeight="1" x14ac:dyDescent="0.3">
      <c r="A247" s="4" t="s">
        <v>5</v>
      </c>
      <c r="B247" s="5" t="s">
        <v>6</v>
      </c>
      <c r="C247" s="6" t="s">
        <v>7</v>
      </c>
      <c r="D247" s="6" t="s">
        <v>8</v>
      </c>
      <c r="E247" s="6" t="s">
        <v>7</v>
      </c>
      <c r="F247" s="6" t="s">
        <v>8</v>
      </c>
      <c r="G247" s="6" t="s">
        <v>7</v>
      </c>
      <c r="H247" s="6" t="s">
        <v>8</v>
      </c>
      <c r="I247" s="6" t="s">
        <v>7</v>
      </c>
      <c r="J247" s="6" t="s">
        <v>8</v>
      </c>
      <c r="K247" s="29"/>
    </row>
    <row r="248" spans="1:11" ht="15.75" customHeight="1" x14ac:dyDescent="0.3">
      <c r="A248" s="7" t="s">
        <v>1614</v>
      </c>
      <c r="B248" s="8" t="s">
        <v>31</v>
      </c>
      <c r="C248" s="9">
        <v>1</v>
      </c>
      <c r="D248" s="9">
        <v>21</v>
      </c>
      <c r="E248" s="9">
        <v>0</v>
      </c>
      <c r="F248" s="9">
        <v>12</v>
      </c>
      <c r="G248" s="9">
        <v>0</v>
      </c>
      <c r="H248" s="9">
        <v>1</v>
      </c>
      <c r="I248" s="9">
        <v>1</v>
      </c>
      <c r="J248" s="9">
        <v>22</v>
      </c>
      <c r="K248" s="29"/>
    </row>
    <row r="249" spans="1:11" ht="15.75" customHeight="1" x14ac:dyDescent="0.3">
      <c r="A249" s="7" t="s">
        <v>1852</v>
      </c>
      <c r="B249" s="8" t="s">
        <v>31</v>
      </c>
      <c r="C249" s="9">
        <v>5</v>
      </c>
      <c r="D249" s="9">
        <v>17</v>
      </c>
      <c r="E249" s="9">
        <v>1</v>
      </c>
      <c r="F249" s="9">
        <v>11</v>
      </c>
      <c r="G249" s="9">
        <v>0</v>
      </c>
      <c r="H249" s="9">
        <v>1</v>
      </c>
      <c r="I249" s="9">
        <v>5</v>
      </c>
      <c r="J249" s="9">
        <v>18</v>
      </c>
      <c r="K249" s="29"/>
    </row>
    <row r="250" spans="1:11" ht="15.75" customHeight="1" x14ac:dyDescent="0.3">
      <c r="A250" s="7" t="s">
        <v>1883</v>
      </c>
      <c r="B250" s="8" t="s">
        <v>31</v>
      </c>
      <c r="C250" s="9">
        <v>11</v>
      </c>
      <c r="D250" s="9">
        <v>11</v>
      </c>
      <c r="E250" s="9">
        <v>4</v>
      </c>
      <c r="F250" s="9">
        <v>6</v>
      </c>
      <c r="G250" s="9">
        <v>0</v>
      </c>
      <c r="H250" s="9">
        <v>1</v>
      </c>
      <c r="I250" s="9">
        <v>11</v>
      </c>
      <c r="J250" s="9">
        <v>12</v>
      </c>
      <c r="K250" s="29"/>
    </row>
    <row r="251" spans="1:11" ht="15.75" customHeight="1" x14ac:dyDescent="0.3">
      <c r="A251" s="10" t="s">
        <v>12</v>
      </c>
      <c r="B251" s="11"/>
      <c r="C251" s="9">
        <f>SUM(C248:C250)</f>
        <v>17</v>
      </c>
      <c r="D251" s="9">
        <f t="shared" ref="D251:J251" si="19">SUM(D248:D250)</f>
        <v>49</v>
      </c>
      <c r="E251" s="9">
        <f t="shared" si="19"/>
        <v>5</v>
      </c>
      <c r="F251" s="9">
        <f t="shared" si="19"/>
        <v>29</v>
      </c>
      <c r="G251" s="9">
        <f t="shared" si="19"/>
        <v>0</v>
      </c>
      <c r="H251" s="9">
        <f t="shared" si="19"/>
        <v>3</v>
      </c>
      <c r="I251" s="9">
        <f t="shared" si="19"/>
        <v>17</v>
      </c>
      <c r="J251" s="9">
        <f t="shared" si="19"/>
        <v>52</v>
      </c>
      <c r="K251" s="29"/>
    </row>
    <row r="252" spans="1:11" ht="15.75" customHeight="1" x14ac:dyDescent="0.3">
      <c r="A252" s="30"/>
      <c r="B252" s="30"/>
      <c r="C252" s="30"/>
    </row>
    <row r="253" spans="1:11" ht="15.75" customHeight="1" x14ac:dyDescent="0.3"/>
    <row r="254" spans="1:11" ht="15.75" customHeight="1" x14ac:dyDescent="0.3">
      <c r="A254" s="24" t="s">
        <v>1022</v>
      </c>
      <c r="B254" s="25"/>
      <c r="C254" s="25"/>
      <c r="D254" s="25"/>
      <c r="E254" s="25"/>
      <c r="F254" s="25"/>
      <c r="G254" s="25"/>
      <c r="H254" s="25"/>
      <c r="I254" s="25"/>
      <c r="J254" s="26"/>
      <c r="K254" s="27"/>
    </row>
    <row r="255" spans="1:11" ht="15.75" customHeight="1" x14ac:dyDescent="0.3">
      <c r="A255" s="2"/>
      <c r="B255" s="3"/>
      <c r="C255" s="28" t="s">
        <v>1</v>
      </c>
      <c r="D255" s="26"/>
      <c r="E255" s="28" t="s">
        <v>2</v>
      </c>
      <c r="F255" s="26"/>
      <c r="G255" s="28" t="s">
        <v>3</v>
      </c>
      <c r="H255" s="26"/>
      <c r="I255" s="28" t="s">
        <v>4</v>
      </c>
      <c r="J255" s="26"/>
      <c r="K255" s="27"/>
    </row>
    <row r="256" spans="1:11" ht="15.75" customHeight="1" x14ac:dyDescent="0.3">
      <c r="A256" s="4" t="s">
        <v>5</v>
      </c>
      <c r="B256" s="5" t="s">
        <v>6</v>
      </c>
      <c r="C256" s="6" t="s">
        <v>7</v>
      </c>
      <c r="D256" s="6" t="s">
        <v>8</v>
      </c>
      <c r="E256" s="6" t="s">
        <v>7</v>
      </c>
      <c r="F256" s="6" t="s">
        <v>8</v>
      </c>
      <c r="G256" s="6" t="s">
        <v>7</v>
      </c>
      <c r="H256" s="6" t="s">
        <v>8</v>
      </c>
      <c r="I256" s="6" t="s">
        <v>7</v>
      </c>
      <c r="J256" s="6" t="s">
        <v>8</v>
      </c>
      <c r="K256" s="29"/>
    </row>
    <row r="257" spans="1:11" ht="15.75" customHeight="1" x14ac:dyDescent="0.3">
      <c r="A257" s="7" t="s">
        <v>113</v>
      </c>
      <c r="B257" s="8" t="s">
        <v>1076</v>
      </c>
      <c r="C257" s="9"/>
      <c r="D257" s="9"/>
      <c r="E257" s="9"/>
      <c r="F257" s="9"/>
      <c r="G257" s="9"/>
      <c r="H257" s="9"/>
      <c r="I257" s="9"/>
      <c r="J257" s="9"/>
      <c r="K257" s="29"/>
    </row>
    <row r="258" spans="1:11" ht="15.75" customHeight="1" x14ac:dyDescent="0.3">
      <c r="A258" s="7"/>
      <c r="B258" s="8"/>
      <c r="C258" s="9"/>
      <c r="D258" s="9"/>
      <c r="E258" s="9"/>
      <c r="F258" s="9"/>
      <c r="G258" s="9"/>
      <c r="H258" s="9"/>
      <c r="I258" s="9"/>
      <c r="J258" s="9"/>
      <c r="K258" s="29"/>
    </row>
    <row r="259" spans="1:11" ht="15.75" customHeight="1" x14ac:dyDescent="0.3">
      <c r="A259" s="7" t="s">
        <v>35</v>
      </c>
      <c r="B259" s="8" t="s">
        <v>80</v>
      </c>
      <c r="C259" s="9">
        <v>11</v>
      </c>
      <c r="D259" s="9">
        <v>9</v>
      </c>
      <c r="E259" s="9">
        <v>8</v>
      </c>
      <c r="F259" s="9">
        <v>6</v>
      </c>
      <c r="G259" s="9">
        <v>0</v>
      </c>
      <c r="H259" s="9">
        <v>1</v>
      </c>
      <c r="I259" s="9">
        <v>11</v>
      </c>
      <c r="J259" s="9">
        <v>10</v>
      </c>
      <c r="K259" s="29"/>
    </row>
    <row r="260" spans="1:11" ht="15.75" customHeight="1" x14ac:dyDescent="0.3">
      <c r="A260" s="7"/>
      <c r="B260" s="8"/>
      <c r="C260" s="9"/>
      <c r="D260" s="9"/>
      <c r="E260" s="9"/>
      <c r="F260" s="9"/>
      <c r="G260" s="9"/>
      <c r="H260" s="9"/>
      <c r="I260" s="9"/>
      <c r="J260" s="9"/>
      <c r="K260" s="29"/>
    </row>
    <row r="261" spans="1:11" ht="15.75" customHeight="1" x14ac:dyDescent="0.3">
      <c r="A261" s="7" t="s">
        <v>38</v>
      </c>
      <c r="B261" s="8" t="s">
        <v>1421</v>
      </c>
      <c r="C261" s="9"/>
      <c r="D261" s="9"/>
      <c r="E261" s="9"/>
      <c r="F261" s="9"/>
      <c r="G261" s="9"/>
      <c r="H261" s="9"/>
      <c r="I261" s="9">
        <v>13</v>
      </c>
      <c r="J261" s="9">
        <v>10</v>
      </c>
      <c r="K261" s="29"/>
    </row>
    <row r="262" spans="1:11" ht="15.75" customHeight="1" x14ac:dyDescent="0.3">
      <c r="A262" s="7" t="s">
        <v>81</v>
      </c>
      <c r="B262" s="8" t="s">
        <v>1421</v>
      </c>
      <c r="C262" s="9"/>
      <c r="D262" s="9"/>
      <c r="E262" s="9"/>
      <c r="F262" s="9"/>
      <c r="G262" s="9"/>
      <c r="H262" s="9"/>
      <c r="I262" s="9">
        <v>9</v>
      </c>
      <c r="J262" s="9">
        <v>14</v>
      </c>
      <c r="K262" s="29"/>
    </row>
    <row r="263" spans="1:11" ht="15.75" customHeight="1" x14ac:dyDescent="0.3">
      <c r="A263" s="7" t="s">
        <v>82</v>
      </c>
      <c r="B263" s="8" t="s">
        <v>1421</v>
      </c>
      <c r="C263" s="9"/>
      <c r="D263" s="9"/>
      <c r="E263" s="9"/>
      <c r="F263" s="9"/>
      <c r="G263" s="9"/>
      <c r="H263" s="9"/>
      <c r="I263" s="9">
        <v>19</v>
      </c>
      <c r="J263" s="9">
        <v>9</v>
      </c>
      <c r="K263" s="29"/>
    </row>
    <row r="264" spans="1:11" ht="15.75" customHeight="1" x14ac:dyDescent="0.3">
      <c r="A264" s="7" t="s">
        <v>83</v>
      </c>
      <c r="B264" s="8" t="s">
        <v>1421</v>
      </c>
      <c r="C264" s="9"/>
      <c r="D264" s="9"/>
      <c r="E264" s="9"/>
      <c r="F264" s="9"/>
      <c r="G264" s="9"/>
      <c r="H264" s="9"/>
      <c r="I264" s="9">
        <v>15</v>
      </c>
      <c r="J264" s="9">
        <v>7</v>
      </c>
      <c r="K264" s="29"/>
    </row>
    <row r="265" spans="1:11" ht="15.75" customHeight="1" x14ac:dyDescent="0.3">
      <c r="A265" s="7" t="s">
        <v>84</v>
      </c>
      <c r="B265" s="8" t="s">
        <v>1421</v>
      </c>
      <c r="C265" s="9"/>
      <c r="D265" s="9"/>
      <c r="E265" s="9"/>
      <c r="F265" s="9"/>
      <c r="G265" s="9"/>
      <c r="H265" s="9"/>
      <c r="I265" s="9">
        <v>12</v>
      </c>
      <c r="J265" s="9">
        <v>13</v>
      </c>
      <c r="K265" s="29"/>
    </row>
    <row r="266" spans="1:11" ht="15.75" customHeight="1" x14ac:dyDescent="0.3">
      <c r="A266" s="7" t="s">
        <v>85</v>
      </c>
      <c r="B266" s="8" t="s">
        <v>1421</v>
      </c>
      <c r="C266" s="9"/>
      <c r="D266" s="9"/>
      <c r="E266" s="9"/>
      <c r="F266" s="9"/>
      <c r="G266" s="9"/>
      <c r="H266" s="9"/>
      <c r="I266" s="9">
        <v>17</v>
      </c>
      <c r="J266" s="9">
        <v>9</v>
      </c>
      <c r="K266" s="29"/>
    </row>
    <row r="267" spans="1:11" ht="15.75" customHeight="1" x14ac:dyDescent="0.3">
      <c r="A267" s="7" t="s">
        <v>86</v>
      </c>
      <c r="B267" s="8" t="s">
        <v>1421</v>
      </c>
      <c r="C267" s="9"/>
      <c r="D267" s="9"/>
      <c r="E267" s="9"/>
      <c r="F267" s="9"/>
      <c r="G267" s="9"/>
      <c r="H267" s="9"/>
      <c r="I267" s="9">
        <v>18</v>
      </c>
      <c r="J267" s="9">
        <v>11</v>
      </c>
      <c r="K267" s="29"/>
    </row>
    <row r="268" spans="1:11" ht="15.75" customHeight="1" x14ac:dyDescent="0.3">
      <c r="A268" s="7" t="s">
        <v>71</v>
      </c>
      <c r="B268" s="8" t="s">
        <v>1421</v>
      </c>
      <c r="C268" s="9"/>
      <c r="D268" s="9"/>
      <c r="E268" s="9"/>
      <c r="F268" s="9"/>
      <c r="G268" s="9"/>
      <c r="H268" s="9"/>
      <c r="I268" s="9">
        <v>15</v>
      </c>
      <c r="J268" s="9">
        <v>12</v>
      </c>
      <c r="K268" s="29"/>
    </row>
    <row r="269" spans="1:11" ht="15.75" customHeight="1" x14ac:dyDescent="0.3">
      <c r="A269" s="7" t="s">
        <v>87</v>
      </c>
      <c r="B269" s="8" t="s">
        <v>1421</v>
      </c>
      <c r="C269" s="9"/>
      <c r="D269" s="9"/>
      <c r="E269" s="9"/>
      <c r="F269" s="9"/>
      <c r="G269" s="9"/>
      <c r="H269" s="9"/>
      <c r="I269" s="9">
        <v>14</v>
      </c>
      <c r="J269" s="9">
        <v>11</v>
      </c>
      <c r="K269" s="29"/>
    </row>
    <row r="270" spans="1:11" ht="15.75" customHeight="1" x14ac:dyDescent="0.3">
      <c r="A270" s="7" t="s">
        <v>88</v>
      </c>
      <c r="B270" s="8" t="s">
        <v>1421</v>
      </c>
      <c r="C270" s="9"/>
      <c r="D270" s="9"/>
      <c r="E270" s="9"/>
      <c r="F270" s="9"/>
      <c r="G270" s="9"/>
      <c r="H270" s="9"/>
      <c r="I270" s="9">
        <v>21</v>
      </c>
      <c r="J270" s="9">
        <v>8</v>
      </c>
      <c r="K270" s="29"/>
    </row>
    <row r="271" spans="1:11" ht="15.75" customHeight="1" x14ac:dyDescent="0.3">
      <c r="A271" s="7" t="s">
        <v>89</v>
      </c>
      <c r="B271" s="8" t="s">
        <v>1421</v>
      </c>
      <c r="C271" s="9"/>
      <c r="D271" s="9"/>
      <c r="E271" s="9"/>
      <c r="F271" s="9"/>
      <c r="G271" s="9"/>
      <c r="H271" s="9"/>
      <c r="I271" s="9">
        <v>23</v>
      </c>
      <c r="J271" s="9">
        <v>10</v>
      </c>
      <c r="K271" s="29"/>
    </row>
    <row r="272" spans="1:11" ht="15.75" customHeight="1" x14ac:dyDescent="0.3">
      <c r="A272" s="7" t="s">
        <v>90</v>
      </c>
      <c r="B272" s="8" t="s">
        <v>1421</v>
      </c>
      <c r="C272" s="9"/>
      <c r="D272" s="9"/>
      <c r="E272" s="9"/>
      <c r="F272" s="9"/>
      <c r="G272" s="9"/>
      <c r="H272" s="9"/>
      <c r="I272" s="9">
        <v>17</v>
      </c>
      <c r="J272" s="9">
        <v>8</v>
      </c>
      <c r="K272" s="29"/>
    </row>
    <row r="273" spans="1:11" ht="15.75" customHeight="1" x14ac:dyDescent="0.3">
      <c r="A273" s="7" t="s">
        <v>73</v>
      </c>
      <c r="B273" s="8" t="s">
        <v>1600</v>
      </c>
      <c r="C273" s="9"/>
      <c r="D273" s="9"/>
      <c r="E273" s="9"/>
      <c r="F273" s="9"/>
      <c r="G273" s="9"/>
      <c r="H273" s="9"/>
      <c r="I273" s="9"/>
      <c r="J273" s="9"/>
      <c r="K273" s="29"/>
    </row>
    <row r="274" spans="1:11" ht="15.75" customHeight="1" x14ac:dyDescent="0.3">
      <c r="A274" s="7" t="s">
        <v>75</v>
      </c>
      <c r="B274" s="8" t="s">
        <v>1600</v>
      </c>
      <c r="C274" s="9"/>
      <c r="D274" s="9"/>
      <c r="E274" s="9"/>
      <c r="F274" s="9"/>
      <c r="G274" s="9"/>
      <c r="H274" s="9"/>
      <c r="I274" s="9"/>
      <c r="J274" s="9"/>
      <c r="K274" s="29"/>
    </row>
    <row r="275" spans="1:11" ht="15.75" customHeight="1" x14ac:dyDescent="0.3">
      <c r="A275" s="10" t="s">
        <v>12</v>
      </c>
      <c r="B275" s="11"/>
      <c r="C275" s="9">
        <f t="shared" ref="C275:J275" si="20">SUM(C257:C274)</f>
        <v>11</v>
      </c>
      <c r="D275" s="9">
        <f t="shared" si="20"/>
        <v>9</v>
      </c>
      <c r="E275" s="9">
        <f t="shared" si="20"/>
        <v>8</v>
      </c>
      <c r="F275" s="9">
        <f t="shared" si="20"/>
        <v>6</v>
      </c>
      <c r="G275" s="9">
        <f t="shared" si="20"/>
        <v>0</v>
      </c>
      <c r="H275" s="9">
        <f t="shared" si="20"/>
        <v>1</v>
      </c>
      <c r="I275" s="9">
        <f t="shared" si="20"/>
        <v>204</v>
      </c>
      <c r="J275" s="9">
        <f t="shared" si="20"/>
        <v>132</v>
      </c>
      <c r="K275" s="29"/>
    </row>
    <row r="276" spans="1:11" ht="15.75" customHeight="1" x14ac:dyDescent="0.3">
      <c r="A276" s="30" t="s">
        <v>1077</v>
      </c>
      <c r="B276" s="30"/>
      <c r="C276" s="30"/>
    </row>
    <row r="277" spans="1:11" ht="15.75" customHeight="1" x14ac:dyDescent="0.3"/>
    <row r="278" spans="1:11" ht="15.75" customHeight="1" x14ac:dyDescent="0.3">
      <c r="A278" s="24" t="s">
        <v>894</v>
      </c>
      <c r="B278" s="25"/>
      <c r="C278" s="25"/>
      <c r="D278" s="25"/>
      <c r="E278" s="25"/>
      <c r="F278" s="25"/>
      <c r="G278" s="25"/>
      <c r="H278" s="25"/>
      <c r="I278" s="25"/>
      <c r="J278" s="26"/>
      <c r="K278" s="27"/>
    </row>
    <row r="279" spans="1:11" ht="15.75" customHeight="1" x14ac:dyDescent="0.3">
      <c r="A279" s="2"/>
      <c r="B279" s="3"/>
      <c r="C279" s="28" t="s">
        <v>1</v>
      </c>
      <c r="D279" s="26"/>
      <c r="E279" s="28" t="s">
        <v>2</v>
      </c>
      <c r="F279" s="26"/>
      <c r="G279" s="28" t="s">
        <v>3</v>
      </c>
      <c r="H279" s="26"/>
      <c r="I279" s="28" t="s">
        <v>4</v>
      </c>
      <c r="J279" s="26"/>
      <c r="K279" s="27"/>
    </row>
    <row r="280" spans="1:11" ht="15.75" customHeight="1" x14ac:dyDescent="0.3">
      <c r="A280" s="4" t="s">
        <v>5</v>
      </c>
      <c r="B280" s="5" t="s">
        <v>6</v>
      </c>
      <c r="C280" s="6" t="s">
        <v>7</v>
      </c>
      <c r="D280" s="6" t="s">
        <v>8</v>
      </c>
      <c r="E280" s="6" t="s">
        <v>7</v>
      </c>
      <c r="F280" s="6" t="s">
        <v>8</v>
      </c>
      <c r="G280" s="6" t="s">
        <v>7</v>
      </c>
      <c r="H280" s="6" t="s">
        <v>8</v>
      </c>
      <c r="I280" s="6" t="s">
        <v>7</v>
      </c>
      <c r="J280" s="6" t="s">
        <v>8</v>
      </c>
      <c r="K280" s="29"/>
    </row>
    <row r="281" spans="1:11" ht="15.75" customHeight="1" x14ac:dyDescent="0.3">
      <c r="A281" s="7" t="s">
        <v>103</v>
      </c>
      <c r="B281" s="8" t="s">
        <v>474</v>
      </c>
      <c r="C281" s="12"/>
      <c r="D281" s="13"/>
      <c r="E281" s="13"/>
      <c r="F281" s="13"/>
      <c r="G281" s="13"/>
      <c r="H281" s="13"/>
      <c r="I281" s="13"/>
      <c r="J281" s="13"/>
      <c r="K281" s="27"/>
    </row>
    <row r="282" spans="1:11" ht="15.75" customHeight="1" x14ac:dyDescent="0.3">
      <c r="A282" s="7" t="s">
        <v>104</v>
      </c>
      <c r="B282" s="8" t="s">
        <v>474</v>
      </c>
      <c r="C282" s="12"/>
      <c r="D282" s="13"/>
      <c r="E282" s="13"/>
      <c r="F282" s="13"/>
      <c r="G282" s="13"/>
      <c r="H282" s="13"/>
      <c r="I282" s="13"/>
      <c r="J282" s="13"/>
      <c r="K282" s="27"/>
    </row>
    <row r="283" spans="1:11" ht="15.75" customHeight="1" x14ac:dyDescent="0.3">
      <c r="A283" s="7" t="s">
        <v>105</v>
      </c>
      <c r="B283" s="8" t="s">
        <v>474</v>
      </c>
      <c r="C283" s="12"/>
      <c r="D283" s="13"/>
      <c r="E283" s="13"/>
      <c r="F283" s="13"/>
      <c r="G283" s="13"/>
      <c r="H283" s="13"/>
      <c r="I283" s="13">
        <v>9</v>
      </c>
      <c r="J283" s="13">
        <v>8</v>
      </c>
      <c r="K283" s="27"/>
    </row>
    <row r="284" spans="1:11" ht="15.75" customHeight="1" x14ac:dyDescent="0.3">
      <c r="A284" s="7" t="s">
        <v>25</v>
      </c>
      <c r="B284" s="8" t="s">
        <v>120</v>
      </c>
      <c r="C284" s="12">
        <v>7</v>
      </c>
      <c r="D284" s="13">
        <v>11</v>
      </c>
      <c r="E284" s="13">
        <v>2</v>
      </c>
      <c r="F284" s="13">
        <v>7</v>
      </c>
      <c r="G284" s="13">
        <v>0</v>
      </c>
      <c r="H284" s="13">
        <v>1</v>
      </c>
      <c r="I284" s="13">
        <v>7</v>
      </c>
      <c r="J284" s="13">
        <v>12</v>
      </c>
      <c r="K284" s="27"/>
    </row>
    <row r="285" spans="1:11" ht="15.75" customHeight="1" x14ac:dyDescent="0.3">
      <c r="A285" s="7" t="s">
        <v>27</v>
      </c>
      <c r="B285" s="8" t="s">
        <v>120</v>
      </c>
      <c r="C285" s="22">
        <v>5</v>
      </c>
      <c r="D285" s="14">
        <v>13</v>
      </c>
      <c r="E285" s="14">
        <v>3</v>
      </c>
      <c r="F285" s="14">
        <v>6</v>
      </c>
      <c r="G285" s="14">
        <v>1</v>
      </c>
      <c r="H285" s="14">
        <v>1</v>
      </c>
      <c r="I285" s="14">
        <v>6</v>
      </c>
      <c r="J285" s="14">
        <v>14</v>
      </c>
      <c r="K285" s="27"/>
    </row>
    <row r="286" spans="1:11" ht="15.75" customHeight="1" x14ac:dyDescent="0.3">
      <c r="A286" s="7" t="s">
        <v>28</v>
      </c>
      <c r="B286" s="8" t="s">
        <v>120</v>
      </c>
      <c r="C286" s="22">
        <v>13</v>
      </c>
      <c r="D286" s="14">
        <v>5</v>
      </c>
      <c r="E286" s="14">
        <v>6</v>
      </c>
      <c r="F286" s="14">
        <v>3</v>
      </c>
      <c r="G286" s="14">
        <v>2</v>
      </c>
      <c r="H286" s="14">
        <v>1</v>
      </c>
      <c r="I286" s="14">
        <v>15</v>
      </c>
      <c r="J286" s="14">
        <v>6</v>
      </c>
      <c r="K286" s="27"/>
    </row>
    <row r="287" spans="1:11" ht="15.75" customHeight="1" x14ac:dyDescent="0.3">
      <c r="A287" s="7" t="s">
        <v>106</v>
      </c>
      <c r="B287" s="8" t="s">
        <v>120</v>
      </c>
      <c r="C287" s="22">
        <v>8</v>
      </c>
      <c r="D287" s="14">
        <v>10</v>
      </c>
      <c r="E287" s="14">
        <v>5</v>
      </c>
      <c r="F287" s="14">
        <v>4</v>
      </c>
      <c r="G287" s="14">
        <v>0</v>
      </c>
      <c r="H287" s="14">
        <v>1</v>
      </c>
      <c r="I287" s="14">
        <v>8</v>
      </c>
      <c r="J287" s="14">
        <v>11</v>
      </c>
      <c r="K287" s="27"/>
    </row>
    <row r="288" spans="1:11" ht="15.75" customHeight="1" x14ac:dyDescent="0.3">
      <c r="A288" s="7" t="s">
        <v>30</v>
      </c>
      <c r="B288" s="8" t="s">
        <v>120</v>
      </c>
      <c r="C288" s="22">
        <v>6</v>
      </c>
      <c r="D288" s="14">
        <v>12</v>
      </c>
      <c r="E288" s="14">
        <v>2</v>
      </c>
      <c r="F288" s="14">
        <v>7</v>
      </c>
      <c r="G288" s="14">
        <v>0</v>
      </c>
      <c r="H288" s="14">
        <v>1</v>
      </c>
      <c r="I288" s="14">
        <v>6</v>
      </c>
      <c r="J288" s="14">
        <v>13</v>
      </c>
      <c r="K288" s="27"/>
    </row>
    <row r="289" spans="1:11" ht="15.75" customHeight="1" x14ac:dyDescent="0.3">
      <c r="A289" s="7" t="s">
        <v>107</v>
      </c>
      <c r="B289" s="8" t="s">
        <v>120</v>
      </c>
      <c r="C289" s="22">
        <v>5</v>
      </c>
      <c r="D289" s="14">
        <v>13</v>
      </c>
      <c r="E289" s="14">
        <v>1</v>
      </c>
      <c r="F289" s="14">
        <v>8</v>
      </c>
      <c r="G289" s="14">
        <v>0</v>
      </c>
      <c r="H289" s="14">
        <v>1</v>
      </c>
      <c r="I289" s="14">
        <v>5</v>
      </c>
      <c r="J289" s="14">
        <v>14</v>
      </c>
      <c r="K289" s="27"/>
    </row>
    <row r="290" spans="1:11" ht="15.75" customHeight="1" x14ac:dyDescent="0.3">
      <c r="A290" s="7" t="s">
        <v>109</v>
      </c>
      <c r="B290" s="8" t="s">
        <v>120</v>
      </c>
      <c r="C290" s="22">
        <v>6</v>
      </c>
      <c r="D290" s="14">
        <v>12</v>
      </c>
      <c r="E290" s="14">
        <v>2</v>
      </c>
      <c r="F290" s="14">
        <v>7</v>
      </c>
      <c r="G290" s="14">
        <v>1</v>
      </c>
      <c r="H290" s="14">
        <v>1</v>
      </c>
      <c r="I290" s="14">
        <v>7</v>
      </c>
      <c r="J290" s="14">
        <v>13</v>
      </c>
      <c r="K290" s="27"/>
    </row>
    <row r="291" spans="1:11" ht="15.75" customHeight="1" x14ac:dyDescent="0.3">
      <c r="A291" s="7" t="s">
        <v>110</v>
      </c>
      <c r="B291" s="8" t="s">
        <v>120</v>
      </c>
      <c r="C291" s="22">
        <v>2</v>
      </c>
      <c r="D291" s="14">
        <v>16</v>
      </c>
      <c r="E291" s="14">
        <v>0</v>
      </c>
      <c r="F291" s="14">
        <v>9</v>
      </c>
      <c r="G291" s="14">
        <v>0</v>
      </c>
      <c r="H291" s="14">
        <v>1</v>
      </c>
      <c r="I291" s="14">
        <v>2</v>
      </c>
      <c r="J291" s="14">
        <v>17</v>
      </c>
      <c r="K291" s="27"/>
    </row>
    <row r="292" spans="1:11" ht="15.75" customHeight="1" x14ac:dyDescent="0.3">
      <c r="A292" s="7" t="s">
        <v>112</v>
      </c>
      <c r="B292" s="8" t="s">
        <v>120</v>
      </c>
      <c r="C292" s="22">
        <v>2</v>
      </c>
      <c r="D292" s="14">
        <v>16</v>
      </c>
      <c r="E292" s="14">
        <v>1</v>
      </c>
      <c r="F292" s="14">
        <v>8</v>
      </c>
      <c r="G292" s="14">
        <v>0</v>
      </c>
      <c r="H292" s="14">
        <v>1</v>
      </c>
      <c r="I292" s="14">
        <v>2</v>
      </c>
      <c r="J292" s="14">
        <v>17</v>
      </c>
      <c r="K292" s="27"/>
    </row>
    <row r="293" spans="1:11" ht="15.75" customHeight="1" x14ac:dyDescent="0.3">
      <c r="A293" s="10" t="s">
        <v>12</v>
      </c>
      <c r="B293" s="11"/>
      <c r="C293" s="9">
        <f>SUM(C281:C292)</f>
        <v>54</v>
      </c>
      <c r="D293" s="9">
        <f t="shared" ref="D293:J293" si="21">SUM(D281:D292)</f>
        <v>108</v>
      </c>
      <c r="E293" s="9">
        <f t="shared" si="21"/>
        <v>22</v>
      </c>
      <c r="F293" s="9">
        <f t="shared" si="21"/>
        <v>59</v>
      </c>
      <c r="G293" s="9">
        <f t="shared" si="21"/>
        <v>4</v>
      </c>
      <c r="H293" s="9">
        <f t="shared" si="21"/>
        <v>9</v>
      </c>
      <c r="I293" s="9">
        <f t="shared" si="21"/>
        <v>67</v>
      </c>
      <c r="J293" s="9">
        <f t="shared" si="21"/>
        <v>125</v>
      </c>
      <c r="K293" s="29"/>
    </row>
    <row r="294" spans="1:11" ht="15.75" customHeight="1" x14ac:dyDescent="0.3"/>
    <row r="295" spans="1:11" ht="15.75" customHeight="1" x14ac:dyDescent="0.3"/>
    <row r="296" spans="1:11" ht="15.75" customHeight="1" x14ac:dyDescent="0.3">
      <c r="A296" s="24" t="s">
        <v>1197</v>
      </c>
      <c r="B296" s="25"/>
      <c r="C296" s="25"/>
      <c r="D296" s="25"/>
      <c r="E296" s="25"/>
      <c r="F296" s="25"/>
      <c r="G296" s="25"/>
      <c r="H296" s="25"/>
      <c r="I296" s="25"/>
      <c r="J296" s="26"/>
      <c r="K296" s="27"/>
    </row>
    <row r="297" spans="1:11" ht="15.75" customHeight="1" x14ac:dyDescent="0.3">
      <c r="A297" s="2"/>
      <c r="B297" s="3"/>
      <c r="C297" s="28" t="s">
        <v>1</v>
      </c>
      <c r="D297" s="26"/>
      <c r="E297" s="28" t="s">
        <v>2</v>
      </c>
      <c r="F297" s="26"/>
      <c r="G297" s="28" t="s">
        <v>3</v>
      </c>
      <c r="H297" s="26"/>
      <c r="I297" s="28" t="s">
        <v>4</v>
      </c>
      <c r="J297" s="26"/>
      <c r="K297" s="27"/>
    </row>
    <row r="298" spans="1:11" ht="15.75" customHeight="1" x14ac:dyDescent="0.3">
      <c r="A298" s="4" t="s">
        <v>5</v>
      </c>
      <c r="B298" s="5" t="s">
        <v>6</v>
      </c>
      <c r="C298" s="6" t="s">
        <v>7</v>
      </c>
      <c r="D298" s="6" t="s">
        <v>8</v>
      </c>
      <c r="E298" s="6" t="s">
        <v>7</v>
      </c>
      <c r="F298" s="6" t="s">
        <v>8</v>
      </c>
      <c r="G298" s="6" t="s">
        <v>7</v>
      </c>
      <c r="H298" s="6" t="s">
        <v>8</v>
      </c>
      <c r="I298" s="6" t="s">
        <v>7</v>
      </c>
      <c r="J298" s="6" t="s">
        <v>8</v>
      </c>
      <c r="K298" s="29"/>
    </row>
    <row r="299" spans="1:11" ht="15.75" customHeight="1" x14ac:dyDescent="0.3">
      <c r="A299" s="7" t="s">
        <v>85</v>
      </c>
      <c r="B299" s="8" t="s">
        <v>400</v>
      </c>
      <c r="C299" s="12">
        <v>10</v>
      </c>
      <c r="D299" s="13">
        <v>10</v>
      </c>
      <c r="E299" s="13">
        <v>2</v>
      </c>
      <c r="F299" s="13">
        <v>4</v>
      </c>
      <c r="G299" s="13">
        <v>0</v>
      </c>
      <c r="H299" s="13">
        <v>1</v>
      </c>
      <c r="I299" s="13">
        <v>10</v>
      </c>
      <c r="J299" s="13">
        <v>11</v>
      </c>
      <c r="K299" s="27"/>
    </row>
    <row r="300" spans="1:11" ht="15.75" customHeight="1" x14ac:dyDescent="0.3">
      <c r="A300" s="7" t="s">
        <v>86</v>
      </c>
      <c r="B300" s="8" t="s">
        <v>400</v>
      </c>
      <c r="C300" s="22">
        <v>14</v>
      </c>
      <c r="D300" s="14">
        <v>6</v>
      </c>
      <c r="E300" s="14">
        <v>7</v>
      </c>
      <c r="F300" s="14">
        <v>3</v>
      </c>
      <c r="G300" s="14">
        <v>2</v>
      </c>
      <c r="H300" s="14">
        <v>1</v>
      </c>
      <c r="I300" s="14">
        <v>16</v>
      </c>
      <c r="J300" s="14">
        <v>7</v>
      </c>
      <c r="K300" s="27"/>
    </row>
    <row r="301" spans="1:11" ht="15.75" customHeight="1" x14ac:dyDescent="0.3">
      <c r="A301" s="7" t="s">
        <v>71</v>
      </c>
      <c r="B301" s="8" t="s">
        <v>400</v>
      </c>
      <c r="C301" s="22">
        <v>17</v>
      </c>
      <c r="D301" s="14">
        <v>3</v>
      </c>
      <c r="E301" s="14">
        <v>9</v>
      </c>
      <c r="F301" s="14">
        <v>1</v>
      </c>
      <c r="G301" s="14">
        <v>2</v>
      </c>
      <c r="H301" s="14">
        <v>1</v>
      </c>
      <c r="I301" s="14">
        <v>19</v>
      </c>
      <c r="J301" s="14">
        <v>4</v>
      </c>
      <c r="K301" s="27"/>
    </row>
    <row r="302" spans="1:11" ht="15.75" customHeight="1" x14ac:dyDescent="0.3">
      <c r="A302" s="7" t="s">
        <v>87</v>
      </c>
      <c r="B302" s="8" t="s">
        <v>400</v>
      </c>
      <c r="C302" s="22">
        <v>16</v>
      </c>
      <c r="D302" s="14">
        <v>4</v>
      </c>
      <c r="E302" s="14">
        <v>8</v>
      </c>
      <c r="F302" s="14">
        <v>2</v>
      </c>
      <c r="G302" s="14">
        <v>4</v>
      </c>
      <c r="H302" s="14">
        <v>1</v>
      </c>
      <c r="I302" s="14">
        <v>20</v>
      </c>
      <c r="J302" s="14">
        <v>5</v>
      </c>
      <c r="K302" s="27"/>
    </row>
    <row r="303" spans="1:11" ht="15.75" customHeight="1" x14ac:dyDescent="0.3">
      <c r="A303" s="7" t="s">
        <v>88</v>
      </c>
      <c r="B303" s="8" t="s">
        <v>400</v>
      </c>
      <c r="C303" s="22">
        <v>12</v>
      </c>
      <c r="D303" s="14">
        <v>8</v>
      </c>
      <c r="E303" s="14">
        <v>8</v>
      </c>
      <c r="F303" s="14">
        <v>2</v>
      </c>
      <c r="G303" s="14">
        <v>0</v>
      </c>
      <c r="H303" s="14">
        <v>1</v>
      </c>
      <c r="I303" s="14">
        <v>12</v>
      </c>
      <c r="J303" s="14">
        <v>9</v>
      </c>
      <c r="K303" s="27"/>
    </row>
    <row r="304" spans="1:11" ht="15.75" customHeight="1" x14ac:dyDescent="0.3">
      <c r="A304" s="7" t="s">
        <v>89</v>
      </c>
      <c r="B304" s="8" t="s">
        <v>400</v>
      </c>
      <c r="C304" s="22">
        <v>9</v>
      </c>
      <c r="D304" s="14">
        <v>11</v>
      </c>
      <c r="E304" s="14">
        <v>4</v>
      </c>
      <c r="F304" s="14">
        <v>6</v>
      </c>
      <c r="G304" s="14">
        <v>0</v>
      </c>
      <c r="H304" s="14">
        <v>1</v>
      </c>
      <c r="I304" s="14">
        <v>9</v>
      </c>
      <c r="J304" s="14">
        <v>12</v>
      </c>
      <c r="K304" s="27"/>
    </row>
    <row r="305" spans="1:11" ht="15.75" customHeight="1" x14ac:dyDescent="0.3">
      <c r="A305" s="7" t="s">
        <v>90</v>
      </c>
      <c r="B305" s="8" t="s">
        <v>400</v>
      </c>
      <c r="C305" s="22">
        <v>6</v>
      </c>
      <c r="D305" s="14">
        <v>14</v>
      </c>
      <c r="E305" s="14">
        <v>4</v>
      </c>
      <c r="F305" s="14">
        <v>6</v>
      </c>
      <c r="G305" s="14">
        <v>1</v>
      </c>
      <c r="H305" s="14">
        <v>1</v>
      </c>
      <c r="I305" s="14">
        <v>7</v>
      </c>
      <c r="J305" s="14">
        <v>15</v>
      </c>
      <c r="K305" s="27"/>
    </row>
    <row r="306" spans="1:11" ht="15.75" customHeight="1" x14ac:dyDescent="0.3">
      <c r="A306" s="7" t="s">
        <v>73</v>
      </c>
      <c r="B306" s="8" t="s">
        <v>400</v>
      </c>
      <c r="C306" s="22">
        <v>9</v>
      </c>
      <c r="D306" s="14">
        <v>11</v>
      </c>
      <c r="E306" s="14">
        <v>5</v>
      </c>
      <c r="F306" s="14">
        <v>5</v>
      </c>
      <c r="G306" s="14">
        <v>0</v>
      </c>
      <c r="H306" s="14">
        <v>1</v>
      </c>
      <c r="I306" s="14">
        <v>9</v>
      </c>
      <c r="J306" s="14">
        <v>12</v>
      </c>
      <c r="K306" s="27"/>
    </row>
    <row r="307" spans="1:11" ht="15.75" customHeight="1" x14ac:dyDescent="0.3">
      <c r="A307" s="7" t="s">
        <v>75</v>
      </c>
      <c r="B307" s="8" t="s">
        <v>400</v>
      </c>
      <c r="C307" s="22">
        <v>16</v>
      </c>
      <c r="D307" s="14">
        <v>4</v>
      </c>
      <c r="E307" s="14">
        <v>7</v>
      </c>
      <c r="F307" s="14">
        <v>3</v>
      </c>
      <c r="G307" s="14">
        <v>1</v>
      </c>
      <c r="H307" s="14">
        <v>1</v>
      </c>
      <c r="I307" s="14">
        <v>17</v>
      </c>
      <c r="J307" s="14">
        <v>5</v>
      </c>
      <c r="K307" s="27"/>
    </row>
    <row r="308" spans="1:11" ht="15.75" customHeight="1" x14ac:dyDescent="0.3">
      <c r="A308" s="7" t="s">
        <v>76</v>
      </c>
      <c r="B308" s="8" t="s">
        <v>400</v>
      </c>
      <c r="C308" s="12">
        <v>18</v>
      </c>
      <c r="D308" s="13">
        <v>2</v>
      </c>
      <c r="E308" s="13">
        <v>8</v>
      </c>
      <c r="F308" s="13">
        <v>2</v>
      </c>
      <c r="G308" s="13">
        <v>7</v>
      </c>
      <c r="H308" s="13">
        <v>0</v>
      </c>
      <c r="I308" s="13">
        <v>25</v>
      </c>
      <c r="J308" s="13">
        <v>2</v>
      </c>
      <c r="K308" s="27"/>
    </row>
    <row r="309" spans="1:11" ht="15.75" customHeight="1" x14ac:dyDescent="0.3">
      <c r="A309" s="7" t="s">
        <v>77</v>
      </c>
      <c r="B309" s="8" t="s">
        <v>427</v>
      </c>
      <c r="C309" s="22">
        <v>9</v>
      </c>
      <c r="D309" s="14">
        <v>11</v>
      </c>
      <c r="E309" s="14">
        <v>7</v>
      </c>
      <c r="F309" s="14">
        <v>3</v>
      </c>
      <c r="G309" s="14">
        <v>1</v>
      </c>
      <c r="H309" s="14">
        <v>1</v>
      </c>
      <c r="I309" s="14">
        <v>10</v>
      </c>
      <c r="J309" s="14">
        <v>12</v>
      </c>
      <c r="K309" s="27"/>
    </row>
    <row r="310" spans="1:11" ht="15.75" customHeight="1" x14ac:dyDescent="0.3">
      <c r="A310" s="7" t="s">
        <v>78</v>
      </c>
      <c r="B310" s="8" t="s">
        <v>427</v>
      </c>
      <c r="C310" s="22">
        <v>6</v>
      </c>
      <c r="D310" s="14">
        <v>14</v>
      </c>
      <c r="E310" s="14">
        <v>3</v>
      </c>
      <c r="F310" s="14">
        <v>7</v>
      </c>
      <c r="G310" s="14">
        <v>0</v>
      </c>
      <c r="H310" s="14">
        <v>1</v>
      </c>
      <c r="I310" s="14">
        <v>6</v>
      </c>
      <c r="J310" s="14">
        <v>15</v>
      </c>
      <c r="K310" s="27"/>
    </row>
    <row r="311" spans="1:11" ht="15.75" customHeight="1" x14ac:dyDescent="0.3">
      <c r="A311" s="7" t="s">
        <v>79</v>
      </c>
      <c r="B311" s="8" t="s">
        <v>427</v>
      </c>
      <c r="C311" s="22">
        <v>11</v>
      </c>
      <c r="D311" s="14">
        <v>9</v>
      </c>
      <c r="E311" s="14">
        <v>2</v>
      </c>
      <c r="F311" s="14">
        <v>8</v>
      </c>
      <c r="G311" s="14">
        <v>0</v>
      </c>
      <c r="H311" s="14">
        <v>1</v>
      </c>
      <c r="I311" s="14">
        <v>11</v>
      </c>
      <c r="J311" s="14">
        <v>10</v>
      </c>
      <c r="K311" s="27"/>
    </row>
    <row r="312" spans="1:11" ht="15.75" customHeight="1" x14ac:dyDescent="0.3">
      <c r="A312" s="7" t="s">
        <v>9</v>
      </c>
      <c r="B312" s="8" t="s">
        <v>427</v>
      </c>
      <c r="C312" s="22">
        <v>13</v>
      </c>
      <c r="D312" s="14">
        <v>7</v>
      </c>
      <c r="E312" s="14">
        <v>7</v>
      </c>
      <c r="F312" s="14">
        <v>3</v>
      </c>
      <c r="G312" s="14">
        <v>3</v>
      </c>
      <c r="H312" s="14">
        <v>1</v>
      </c>
      <c r="I312" s="14">
        <v>16</v>
      </c>
      <c r="J312" s="14">
        <v>8</v>
      </c>
      <c r="K312" s="27"/>
    </row>
    <row r="313" spans="1:11" ht="15.75" customHeight="1" x14ac:dyDescent="0.3">
      <c r="A313" s="7" t="s">
        <v>11</v>
      </c>
      <c r="B313" s="8" t="s">
        <v>427</v>
      </c>
      <c r="C313" s="22">
        <v>10</v>
      </c>
      <c r="D313" s="14">
        <v>10</v>
      </c>
      <c r="E313" s="14">
        <v>3</v>
      </c>
      <c r="F313" s="14">
        <v>7</v>
      </c>
      <c r="G313" s="14">
        <v>1</v>
      </c>
      <c r="H313" s="14">
        <v>1</v>
      </c>
      <c r="I313" s="14">
        <v>11</v>
      </c>
      <c r="J313" s="14">
        <v>11</v>
      </c>
      <c r="K313" s="27"/>
    </row>
    <row r="314" spans="1:11" ht="15.75" customHeight="1" x14ac:dyDescent="0.3">
      <c r="A314" s="7" t="s">
        <v>630</v>
      </c>
      <c r="B314" s="8" t="s">
        <v>427</v>
      </c>
      <c r="C314" s="22">
        <v>16</v>
      </c>
      <c r="D314" s="14">
        <v>4</v>
      </c>
      <c r="E314" s="14">
        <v>7</v>
      </c>
      <c r="F314" s="14">
        <v>3</v>
      </c>
      <c r="G314" s="14">
        <v>1</v>
      </c>
      <c r="H314" s="14">
        <v>1</v>
      </c>
      <c r="I314" s="14">
        <v>17</v>
      </c>
      <c r="J314" s="14">
        <v>5</v>
      </c>
      <c r="K314" s="27"/>
    </row>
    <row r="315" spans="1:11" ht="15.75" customHeight="1" x14ac:dyDescent="0.3">
      <c r="A315" s="7" t="s">
        <v>686</v>
      </c>
      <c r="B315" s="8" t="s">
        <v>427</v>
      </c>
      <c r="C315" s="22">
        <v>10</v>
      </c>
      <c r="D315" s="14">
        <v>10</v>
      </c>
      <c r="E315" s="14">
        <v>8</v>
      </c>
      <c r="F315" s="14">
        <v>8</v>
      </c>
      <c r="G315" s="14">
        <v>0</v>
      </c>
      <c r="H315" s="14">
        <v>1</v>
      </c>
      <c r="I315" s="14">
        <v>10</v>
      </c>
      <c r="J315" s="14">
        <v>11</v>
      </c>
      <c r="K315" s="27"/>
    </row>
    <row r="316" spans="1:11" ht="15.75" customHeight="1" x14ac:dyDescent="0.3">
      <c r="A316" s="7" t="s">
        <v>729</v>
      </c>
      <c r="B316" s="8" t="s">
        <v>427</v>
      </c>
      <c r="C316" s="22">
        <v>12</v>
      </c>
      <c r="D316" s="14">
        <v>8</v>
      </c>
      <c r="E316" s="14">
        <v>8</v>
      </c>
      <c r="F316" s="14">
        <v>6</v>
      </c>
      <c r="G316" s="14">
        <v>0</v>
      </c>
      <c r="H316" s="14">
        <v>1</v>
      </c>
      <c r="I316" s="14">
        <v>12</v>
      </c>
      <c r="J316" s="14">
        <v>9</v>
      </c>
      <c r="K316" s="27"/>
    </row>
    <row r="317" spans="1:11" ht="15.75" customHeight="1" x14ac:dyDescent="0.3">
      <c r="A317" s="7" t="s">
        <v>984</v>
      </c>
      <c r="B317" s="8" t="s">
        <v>427</v>
      </c>
      <c r="C317" s="22">
        <v>11</v>
      </c>
      <c r="D317" s="14">
        <v>9</v>
      </c>
      <c r="E317" s="14">
        <v>7</v>
      </c>
      <c r="F317" s="14">
        <v>7</v>
      </c>
      <c r="G317" s="14">
        <v>0</v>
      </c>
      <c r="H317" s="14">
        <v>1</v>
      </c>
      <c r="I317" s="14">
        <v>11</v>
      </c>
      <c r="J317" s="14">
        <v>10</v>
      </c>
      <c r="K317" s="27"/>
    </row>
    <row r="318" spans="1:11" ht="15.75" customHeight="1" x14ac:dyDescent="0.3">
      <c r="A318" s="7" t="s">
        <v>1189</v>
      </c>
      <c r="B318" s="8" t="s">
        <v>427</v>
      </c>
      <c r="C318" s="22">
        <v>12</v>
      </c>
      <c r="D318" s="14">
        <v>8</v>
      </c>
      <c r="E318" s="14">
        <v>7</v>
      </c>
      <c r="F318" s="14">
        <v>7</v>
      </c>
      <c r="G318" s="14">
        <v>1</v>
      </c>
      <c r="H318" s="14">
        <v>1</v>
      </c>
      <c r="I318" s="14">
        <v>13</v>
      </c>
      <c r="J318" s="14">
        <v>9</v>
      </c>
      <c r="K318" s="27"/>
    </row>
    <row r="319" spans="1:11" ht="15.75" customHeight="1" x14ac:dyDescent="0.3">
      <c r="A319" s="10" t="s">
        <v>12</v>
      </c>
      <c r="B319" s="11"/>
      <c r="C319" s="9">
        <f>SUM(C299:C318)</f>
        <v>237</v>
      </c>
      <c r="D319" s="9">
        <f t="shared" ref="D319:J319" si="22">SUM(D299:D318)</f>
        <v>163</v>
      </c>
      <c r="E319" s="9">
        <f t="shared" si="22"/>
        <v>121</v>
      </c>
      <c r="F319" s="9">
        <f t="shared" si="22"/>
        <v>93</v>
      </c>
      <c r="G319" s="9">
        <f t="shared" si="22"/>
        <v>24</v>
      </c>
      <c r="H319" s="9">
        <f t="shared" si="22"/>
        <v>19</v>
      </c>
      <c r="I319" s="9">
        <f t="shared" si="22"/>
        <v>261</v>
      </c>
      <c r="J319" s="9">
        <f t="shared" si="22"/>
        <v>182</v>
      </c>
      <c r="K319" s="29"/>
    </row>
    <row r="320" spans="1:11" ht="15.75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1" ht="15.75" customHeight="1" x14ac:dyDescent="0.3"/>
    <row r="322" spans="1:11" ht="15.75" customHeight="1" x14ac:dyDescent="0.3">
      <c r="A322" s="24" t="s">
        <v>1016</v>
      </c>
      <c r="B322" s="25"/>
      <c r="C322" s="25"/>
      <c r="D322" s="25"/>
      <c r="E322" s="25"/>
      <c r="F322" s="25"/>
      <c r="G322" s="25"/>
      <c r="H322" s="25"/>
      <c r="I322" s="25"/>
      <c r="J322" s="26"/>
      <c r="K322" s="27"/>
    </row>
    <row r="323" spans="1:11" ht="15.75" customHeight="1" x14ac:dyDescent="0.3">
      <c r="A323" s="2"/>
      <c r="B323" s="3"/>
      <c r="C323" s="28" t="s">
        <v>1</v>
      </c>
      <c r="D323" s="26"/>
      <c r="E323" s="28" t="s">
        <v>2</v>
      </c>
      <c r="F323" s="26"/>
      <c r="G323" s="28" t="s">
        <v>3</v>
      </c>
      <c r="H323" s="26"/>
      <c r="I323" s="28" t="s">
        <v>4</v>
      </c>
      <c r="J323" s="26"/>
      <c r="K323" s="27"/>
    </row>
    <row r="324" spans="1:11" ht="15.75" customHeight="1" x14ac:dyDescent="0.3">
      <c r="A324" s="4" t="s">
        <v>5</v>
      </c>
      <c r="B324" s="5" t="s">
        <v>6</v>
      </c>
      <c r="C324" s="6" t="s">
        <v>7</v>
      </c>
      <c r="D324" s="6" t="s">
        <v>8</v>
      </c>
      <c r="E324" s="6" t="s">
        <v>7</v>
      </c>
      <c r="F324" s="6" t="s">
        <v>8</v>
      </c>
      <c r="G324" s="6" t="s">
        <v>7</v>
      </c>
      <c r="H324" s="6" t="s">
        <v>8</v>
      </c>
      <c r="I324" s="6" t="s">
        <v>7</v>
      </c>
      <c r="J324" s="6" t="s">
        <v>8</v>
      </c>
      <c r="K324" s="29"/>
    </row>
    <row r="325" spans="1:11" ht="15.75" customHeight="1" x14ac:dyDescent="0.3">
      <c r="A325" s="7" t="s">
        <v>35</v>
      </c>
      <c r="B325" s="8" t="s">
        <v>162</v>
      </c>
      <c r="C325" s="12">
        <v>3</v>
      </c>
      <c r="D325" s="13">
        <v>17</v>
      </c>
      <c r="E325" s="13">
        <v>2</v>
      </c>
      <c r="F325" s="13">
        <v>12</v>
      </c>
      <c r="G325" s="13">
        <v>2</v>
      </c>
      <c r="H325" s="13">
        <v>1</v>
      </c>
      <c r="I325" s="13">
        <v>5</v>
      </c>
      <c r="J325" s="13">
        <v>18</v>
      </c>
      <c r="K325" s="27"/>
    </row>
    <row r="326" spans="1:11" ht="15.75" customHeight="1" x14ac:dyDescent="0.3">
      <c r="A326" s="7" t="s">
        <v>36</v>
      </c>
      <c r="B326" s="8" t="s">
        <v>162</v>
      </c>
      <c r="C326" s="22">
        <v>8</v>
      </c>
      <c r="D326" s="14">
        <v>12</v>
      </c>
      <c r="E326" s="14">
        <v>5</v>
      </c>
      <c r="F326" s="14">
        <v>9</v>
      </c>
      <c r="G326" s="14">
        <v>1</v>
      </c>
      <c r="H326" s="14">
        <v>1</v>
      </c>
      <c r="I326" s="14">
        <v>9</v>
      </c>
      <c r="J326" s="14">
        <v>13</v>
      </c>
      <c r="K326" s="27"/>
    </row>
    <row r="327" spans="1:11" ht="15.75" customHeight="1" x14ac:dyDescent="0.3">
      <c r="A327" s="7" t="s">
        <v>37</v>
      </c>
      <c r="B327" s="8" t="s">
        <v>162</v>
      </c>
      <c r="C327" s="22">
        <v>3</v>
      </c>
      <c r="D327" s="14">
        <v>17</v>
      </c>
      <c r="E327" s="14">
        <v>2</v>
      </c>
      <c r="F327" s="14">
        <v>12</v>
      </c>
      <c r="G327" s="14">
        <v>0</v>
      </c>
      <c r="H327" s="14">
        <v>1</v>
      </c>
      <c r="I327" s="14">
        <v>3</v>
      </c>
      <c r="J327" s="14">
        <v>18</v>
      </c>
      <c r="K327" s="27"/>
    </row>
    <row r="328" spans="1:11" ht="15.75" customHeight="1" x14ac:dyDescent="0.3">
      <c r="A328" s="7" t="s">
        <v>38</v>
      </c>
      <c r="B328" s="8" t="s">
        <v>162</v>
      </c>
      <c r="C328" s="22">
        <v>12</v>
      </c>
      <c r="D328" s="14">
        <v>8</v>
      </c>
      <c r="E328" s="14">
        <v>8</v>
      </c>
      <c r="F328" s="14">
        <v>6</v>
      </c>
      <c r="G328" s="14">
        <v>1</v>
      </c>
      <c r="H328" s="14">
        <v>1</v>
      </c>
      <c r="I328" s="14">
        <v>13</v>
      </c>
      <c r="J328" s="14">
        <v>9</v>
      </c>
      <c r="K328" s="27"/>
    </row>
    <row r="329" spans="1:11" ht="15.75" customHeight="1" x14ac:dyDescent="0.3">
      <c r="A329" s="7" t="s">
        <v>81</v>
      </c>
      <c r="B329" s="8" t="s">
        <v>162</v>
      </c>
      <c r="C329" s="22">
        <v>10</v>
      </c>
      <c r="D329" s="14">
        <v>10</v>
      </c>
      <c r="E329" s="14">
        <v>6</v>
      </c>
      <c r="F329" s="14">
        <v>8</v>
      </c>
      <c r="G329" s="14">
        <v>2</v>
      </c>
      <c r="H329" s="14">
        <v>1</v>
      </c>
      <c r="I329" s="14">
        <v>12</v>
      </c>
      <c r="J329" s="14">
        <v>11</v>
      </c>
      <c r="K329" s="27"/>
    </row>
    <row r="330" spans="1:11" ht="15.75" customHeight="1" x14ac:dyDescent="0.3">
      <c r="A330" s="7" t="s">
        <v>82</v>
      </c>
      <c r="B330" s="8" t="s">
        <v>162</v>
      </c>
      <c r="C330" s="22">
        <v>2</v>
      </c>
      <c r="D330" s="14">
        <v>18</v>
      </c>
      <c r="E330" s="14">
        <v>1</v>
      </c>
      <c r="F330" s="14">
        <v>13</v>
      </c>
      <c r="G330" s="14">
        <v>0</v>
      </c>
      <c r="H330" s="14">
        <v>1</v>
      </c>
      <c r="I330" s="14">
        <v>2</v>
      </c>
      <c r="J330" s="14">
        <v>19</v>
      </c>
      <c r="K330" s="27"/>
    </row>
    <row r="331" spans="1:11" ht="15.75" customHeight="1" x14ac:dyDescent="0.3">
      <c r="A331" s="7" t="s">
        <v>83</v>
      </c>
      <c r="B331" s="8" t="s">
        <v>162</v>
      </c>
      <c r="C331" s="22">
        <v>6</v>
      </c>
      <c r="D331" s="14">
        <v>14</v>
      </c>
      <c r="E331" s="14">
        <v>0</v>
      </c>
      <c r="F331" s="14">
        <v>0</v>
      </c>
      <c r="G331" s="14">
        <v>0</v>
      </c>
      <c r="H331" s="14">
        <v>1</v>
      </c>
      <c r="I331" s="14">
        <v>6</v>
      </c>
      <c r="J331" s="14">
        <v>15</v>
      </c>
      <c r="K331" s="27"/>
    </row>
    <row r="332" spans="1:11" ht="15.75" customHeight="1" x14ac:dyDescent="0.3">
      <c r="A332" s="7" t="s">
        <v>84</v>
      </c>
      <c r="B332" s="8" t="s">
        <v>162</v>
      </c>
      <c r="C332" s="22">
        <v>10</v>
      </c>
      <c r="D332" s="14">
        <v>10</v>
      </c>
      <c r="E332" s="14">
        <v>0</v>
      </c>
      <c r="F332" s="14">
        <v>0</v>
      </c>
      <c r="G332" s="14">
        <v>0</v>
      </c>
      <c r="H332" s="14">
        <v>1</v>
      </c>
      <c r="I332" s="14">
        <v>10</v>
      </c>
      <c r="J332" s="14">
        <v>11</v>
      </c>
      <c r="K332" s="27"/>
    </row>
    <row r="333" spans="1:11" ht="15.75" customHeight="1" x14ac:dyDescent="0.3">
      <c r="A333" s="7" t="s">
        <v>85</v>
      </c>
      <c r="B333" s="8" t="s">
        <v>162</v>
      </c>
      <c r="C333" s="22">
        <v>15</v>
      </c>
      <c r="D333" s="14">
        <v>5</v>
      </c>
      <c r="E333" s="14">
        <v>0</v>
      </c>
      <c r="F333" s="14">
        <v>0</v>
      </c>
      <c r="G333" s="14">
        <v>1</v>
      </c>
      <c r="H333" s="14">
        <v>1</v>
      </c>
      <c r="I333" s="14">
        <v>16</v>
      </c>
      <c r="J333" s="14">
        <v>6</v>
      </c>
      <c r="K333" s="27"/>
    </row>
    <row r="334" spans="1:11" ht="15.75" customHeight="1" x14ac:dyDescent="0.3">
      <c r="A334" s="7" t="s">
        <v>86</v>
      </c>
      <c r="B334" s="8" t="s">
        <v>1073</v>
      </c>
      <c r="C334" s="22">
        <v>5</v>
      </c>
      <c r="D334" s="14">
        <v>14</v>
      </c>
      <c r="E334" s="14">
        <v>3</v>
      </c>
      <c r="F334" s="14">
        <v>6</v>
      </c>
      <c r="G334" s="14">
        <v>0</v>
      </c>
      <c r="H334" s="14">
        <v>1</v>
      </c>
      <c r="I334" s="14">
        <v>5</v>
      </c>
      <c r="J334" s="14">
        <v>15</v>
      </c>
      <c r="K334" s="27" t="s">
        <v>1946</v>
      </c>
    </row>
    <row r="335" spans="1:11" ht="15.75" customHeight="1" x14ac:dyDescent="0.3">
      <c r="A335" s="7" t="s">
        <v>71</v>
      </c>
      <c r="B335" s="8" t="s">
        <v>1073</v>
      </c>
      <c r="C335" s="22"/>
      <c r="D335" s="14"/>
      <c r="E335" s="14"/>
      <c r="F335" s="14"/>
      <c r="G335" s="14"/>
      <c r="H335" s="14"/>
      <c r="I335" s="14"/>
      <c r="J335" s="14"/>
      <c r="K335" s="27"/>
    </row>
    <row r="336" spans="1:11" ht="15.75" customHeight="1" x14ac:dyDescent="0.3">
      <c r="A336" s="10" t="s">
        <v>12</v>
      </c>
      <c r="B336" s="11"/>
      <c r="C336" s="9">
        <f>SUM(C325:C335)</f>
        <v>74</v>
      </c>
      <c r="D336" s="9">
        <f t="shared" ref="D336:J336" si="23">SUM(D325:D335)</f>
        <v>125</v>
      </c>
      <c r="E336" s="9">
        <f t="shared" si="23"/>
        <v>27</v>
      </c>
      <c r="F336" s="9">
        <f t="shared" si="23"/>
        <v>66</v>
      </c>
      <c r="G336" s="9">
        <f t="shared" si="23"/>
        <v>7</v>
      </c>
      <c r="H336" s="9">
        <f t="shared" si="23"/>
        <v>10</v>
      </c>
      <c r="I336" s="9">
        <f t="shared" si="23"/>
        <v>81</v>
      </c>
      <c r="J336" s="9">
        <f t="shared" si="23"/>
        <v>135</v>
      </c>
      <c r="K336" s="29"/>
    </row>
    <row r="337" spans="1:11" ht="15.75" customHeight="1" x14ac:dyDescent="0.3">
      <c r="A337" s="18" t="s">
        <v>1381</v>
      </c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1" ht="15.75" customHeight="1" x14ac:dyDescent="0.3"/>
    <row r="339" spans="1:11" ht="15.75" customHeight="1" x14ac:dyDescent="0.3">
      <c r="A339" s="24" t="s">
        <v>1902</v>
      </c>
      <c r="B339" s="25"/>
      <c r="C339" s="25"/>
      <c r="D339" s="25"/>
      <c r="E339" s="25"/>
      <c r="F339" s="25"/>
      <c r="G339" s="25"/>
      <c r="H339" s="25"/>
      <c r="I339" s="25"/>
      <c r="J339" s="26"/>
      <c r="K339" s="27"/>
    </row>
    <row r="340" spans="1:11" ht="15.75" customHeight="1" x14ac:dyDescent="0.3">
      <c r="A340" s="2"/>
      <c r="B340" s="3"/>
      <c r="C340" s="28" t="s">
        <v>1</v>
      </c>
      <c r="D340" s="26"/>
      <c r="E340" s="28" t="s">
        <v>2</v>
      </c>
      <c r="F340" s="26"/>
      <c r="G340" s="28" t="s">
        <v>3</v>
      </c>
      <c r="H340" s="26"/>
      <c r="I340" s="28" t="s">
        <v>4</v>
      </c>
      <c r="J340" s="26"/>
      <c r="K340" s="27"/>
    </row>
    <row r="341" spans="1:11" ht="15.75" customHeight="1" x14ac:dyDescent="0.3">
      <c r="A341" s="4" t="s">
        <v>5</v>
      </c>
      <c r="B341" s="5" t="s">
        <v>6</v>
      </c>
      <c r="C341" s="6" t="s">
        <v>7</v>
      </c>
      <c r="D341" s="6" t="s">
        <v>8</v>
      </c>
      <c r="E341" s="6" t="s">
        <v>7</v>
      </c>
      <c r="F341" s="6" t="s">
        <v>8</v>
      </c>
      <c r="G341" s="6" t="s">
        <v>7</v>
      </c>
      <c r="H341" s="6" t="s">
        <v>8</v>
      </c>
      <c r="I341" s="6" t="s">
        <v>7</v>
      </c>
      <c r="J341" s="6" t="s">
        <v>8</v>
      </c>
      <c r="K341" s="29"/>
    </row>
    <row r="342" spans="1:11" ht="15.75" customHeight="1" x14ac:dyDescent="0.3">
      <c r="A342" s="7" t="s">
        <v>1883</v>
      </c>
      <c r="B342" s="8" t="s">
        <v>214</v>
      </c>
      <c r="C342" s="12">
        <v>2</v>
      </c>
      <c r="D342" s="13">
        <v>20</v>
      </c>
      <c r="E342" s="13">
        <v>0</v>
      </c>
      <c r="F342" s="13">
        <v>16</v>
      </c>
      <c r="G342" s="13">
        <v>0</v>
      </c>
      <c r="H342" s="13">
        <v>1</v>
      </c>
      <c r="I342" s="13">
        <v>2</v>
      </c>
      <c r="J342" s="13">
        <v>21</v>
      </c>
      <c r="K342" s="27"/>
    </row>
    <row r="343" spans="1:11" ht="15.75" customHeight="1" x14ac:dyDescent="0.3">
      <c r="A343" s="7" t="s">
        <v>1947</v>
      </c>
      <c r="B343" s="8" t="s">
        <v>214</v>
      </c>
      <c r="C343" s="12">
        <v>9</v>
      </c>
      <c r="D343" s="13">
        <v>13</v>
      </c>
      <c r="E343" s="13">
        <v>4</v>
      </c>
      <c r="F343" s="13">
        <v>12</v>
      </c>
      <c r="G343" s="13">
        <v>1</v>
      </c>
      <c r="H343" s="13">
        <v>1</v>
      </c>
      <c r="I343" s="13">
        <v>10</v>
      </c>
      <c r="J343" s="13">
        <v>14</v>
      </c>
      <c r="K343" s="27"/>
    </row>
    <row r="344" spans="1:11" ht="15.75" customHeight="1" x14ac:dyDescent="0.3">
      <c r="A344" s="7" t="s">
        <v>1965</v>
      </c>
      <c r="B344" s="8" t="s">
        <v>426</v>
      </c>
      <c r="C344" s="12">
        <v>17</v>
      </c>
      <c r="D344" s="13">
        <v>5</v>
      </c>
      <c r="E344" s="13">
        <v>12</v>
      </c>
      <c r="F344" s="13">
        <v>0</v>
      </c>
      <c r="G344" s="13">
        <v>1</v>
      </c>
      <c r="H344" s="13">
        <v>1</v>
      </c>
      <c r="I344" s="13">
        <v>18</v>
      </c>
      <c r="J344" s="13">
        <v>6</v>
      </c>
      <c r="K344" s="27"/>
    </row>
    <row r="345" spans="1:11" ht="15.75" customHeight="1" x14ac:dyDescent="0.3">
      <c r="A345" s="7" t="s">
        <v>2031</v>
      </c>
      <c r="B345" s="8" t="s">
        <v>426</v>
      </c>
      <c r="C345" s="12">
        <v>17</v>
      </c>
      <c r="D345" s="13">
        <v>3</v>
      </c>
      <c r="E345" s="13">
        <v>11</v>
      </c>
      <c r="F345" s="13">
        <v>1</v>
      </c>
      <c r="G345" s="13">
        <v>3</v>
      </c>
      <c r="H345" s="13">
        <v>1</v>
      </c>
      <c r="I345" s="13">
        <v>20</v>
      </c>
      <c r="J345" s="13">
        <v>4</v>
      </c>
      <c r="K345" s="27"/>
    </row>
    <row r="346" spans="1:11" ht="15.75" customHeight="1" x14ac:dyDescent="0.3">
      <c r="A346" s="10" t="s">
        <v>12</v>
      </c>
      <c r="B346" s="11"/>
      <c r="C346" s="9">
        <f>SUM(C342:C345)</f>
        <v>45</v>
      </c>
      <c r="D346" s="9">
        <f t="shared" ref="D346:J346" si="24">SUM(D342:D345)</f>
        <v>41</v>
      </c>
      <c r="E346" s="9">
        <f t="shared" si="24"/>
        <v>27</v>
      </c>
      <c r="F346" s="9">
        <f t="shared" si="24"/>
        <v>29</v>
      </c>
      <c r="G346" s="9">
        <f t="shared" si="24"/>
        <v>5</v>
      </c>
      <c r="H346" s="9">
        <f t="shared" si="24"/>
        <v>4</v>
      </c>
      <c r="I346" s="9">
        <f t="shared" si="24"/>
        <v>50</v>
      </c>
      <c r="J346" s="9">
        <f t="shared" si="24"/>
        <v>45</v>
      </c>
      <c r="K346" s="29"/>
    </row>
    <row r="347" spans="1:11" ht="15.75" customHeight="1" x14ac:dyDescent="0.3"/>
    <row r="348" spans="1:11" ht="15.75" customHeight="1" x14ac:dyDescent="0.3"/>
    <row r="349" spans="1:11" ht="15.75" customHeight="1" x14ac:dyDescent="0.3">
      <c r="A349" s="24" t="s">
        <v>1949</v>
      </c>
      <c r="B349" s="25"/>
      <c r="C349" s="25"/>
      <c r="D349" s="25"/>
      <c r="E349" s="25"/>
      <c r="F349" s="25"/>
      <c r="G349" s="25"/>
      <c r="H349" s="25"/>
      <c r="I349" s="25"/>
      <c r="J349" s="26"/>
      <c r="K349" s="27"/>
    </row>
    <row r="350" spans="1:11" ht="15.75" customHeight="1" x14ac:dyDescent="0.3">
      <c r="A350" s="2"/>
      <c r="B350" s="3"/>
      <c r="C350" s="28" t="s">
        <v>1</v>
      </c>
      <c r="D350" s="26"/>
      <c r="E350" s="28" t="s">
        <v>2</v>
      </c>
      <c r="F350" s="26"/>
      <c r="G350" s="28" t="s">
        <v>3</v>
      </c>
      <c r="H350" s="26"/>
      <c r="I350" s="28" t="s">
        <v>4</v>
      </c>
      <c r="J350" s="26"/>
      <c r="K350" s="27"/>
    </row>
    <row r="351" spans="1:11" ht="15.75" customHeight="1" x14ac:dyDescent="0.3">
      <c r="A351" s="4" t="s">
        <v>5</v>
      </c>
      <c r="B351" s="5" t="s">
        <v>6</v>
      </c>
      <c r="C351" s="6" t="s">
        <v>7</v>
      </c>
      <c r="D351" s="6" t="s">
        <v>8</v>
      </c>
      <c r="E351" s="6" t="s">
        <v>7</v>
      </c>
      <c r="F351" s="6" t="s">
        <v>8</v>
      </c>
      <c r="G351" s="6" t="s">
        <v>7</v>
      </c>
      <c r="H351" s="6" t="s">
        <v>8</v>
      </c>
      <c r="I351" s="6" t="s">
        <v>7</v>
      </c>
      <c r="J351" s="6" t="s">
        <v>8</v>
      </c>
      <c r="K351" s="29"/>
    </row>
    <row r="352" spans="1:11" ht="15.75" customHeight="1" x14ac:dyDescent="0.3">
      <c r="A352" s="7" t="s">
        <v>1374</v>
      </c>
      <c r="B352" s="8" t="s">
        <v>262</v>
      </c>
      <c r="C352" s="12">
        <v>14</v>
      </c>
      <c r="D352" s="13">
        <v>8</v>
      </c>
      <c r="E352" s="13">
        <v>5</v>
      </c>
      <c r="F352" s="13">
        <v>7</v>
      </c>
      <c r="G352" s="13">
        <v>1</v>
      </c>
      <c r="H352" s="13">
        <v>1</v>
      </c>
      <c r="I352" s="13">
        <v>15</v>
      </c>
      <c r="J352" s="13">
        <v>9</v>
      </c>
      <c r="K352" s="27"/>
    </row>
    <row r="353" spans="1:11" ht="15.75" customHeight="1" x14ac:dyDescent="0.3">
      <c r="A353" s="7" t="s">
        <v>1475</v>
      </c>
      <c r="B353" s="8" t="s">
        <v>262</v>
      </c>
      <c r="C353" s="12">
        <v>10</v>
      </c>
      <c r="D353" s="13">
        <v>12</v>
      </c>
      <c r="E353" s="13">
        <v>4</v>
      </c>
      <c r="F353" s="13">
        <v>8</v>
      </c>
      <c r="G353" s="13">
        <v>2</v>
      </c>
      <c r="H353" s="13">
        <v>1</v>
      </c>
      <c r="I353" s="13">
        <v>12</v>
      </c>
      <c r="J353" s="13">
        <v>13</v>
      </c>
    </row>
    <row r="354" spans="1:11" ht="15.75" customHeight="1" x14ac:dyDescent="0.3">
      <c r="A354" s="7" t="s">
        <v>1614</v>
      </c>
      <c r="B354" s="8" t="s">
        <v>262</v>
      </c>
      <c r="C354" s="12">
        <v>6</v>
      </c>
      <c r="D354" s="13">
        <v>16</v>
      </c>
      <c r="E354" s="13">
        <v>2</v>
      </c>
      <c r="F354" s="13">
        <v>10</v>
      </c>
      <c r="G354" s="13">
        <v>2</v>
      </c>
      <c r="H354" s="13">
        <v>1</v>
      </c>
      <c r="I354" s="13">
        <v>8</v>
      </c>
      <c r="J354" s="13">
        <v>17</v>
      </c>
    </row>
    <row r="355" spans="1:11" ht="15.75" customHeight="1" x14ac:dyDescent="0.3">
      <c r="A355" s="7" t="s">
        <v>1852</v>
      </c>
      <c r="B355" s="8" t="s">
        <v>262</v>
      </c>
      <c r="C355" s="12">
        <v>3</v>
      </c>
      <c r="D355" s="13">
        <v>19</v>
      </c>
      <c r="E355" s="13">
        <v>1</v>
      </c>
      <c r="F355" s="13">
        <v>11</v>
      </c>
      <c r="G355" s="13">
        <v>0</v>
      </c>
      <c r="H355" s="13">
        <v>1</v>
      </c>
      <c r="I355" s="13">
        <v>3</v>
      </c>
      <c r="J355" s="13">
        <v>20</v>
      </c>
    </row>
    <row r="356" spans="1:11" ht="15.75" customHeight="1" x14ac:dyDescent="0.3">
      <c r="A356" s="7" t="s">
        <v>1883</v>
      </c>
      <c r="B356" s="8"/>
      <c r="C356" s="12"/>
      <c r="D356" s="13"/>
      <c r="E356" s="13"/>
      <c r="F356" s="13"/>
      <c r="G356" s="13"/>
      <c r="H356" s="13"/>
      <c r="I356" s="13"/>
      <c r="J356" s="13"/>
    </row>
    <row r="357" spans="1:11" ht="15.75" customHeight="1" x14ac:dyDescent="0.3">
      <c r="A357" s="7" t="s">
        <v>1947</v>
      </c>
      <c r="B357" s="8" t="s">
        <v>172</v>
      </c>
      <c r="C357" s="12">
        <v>8</v>
      </c>
      <c r="D357" s="13">
        <v>14</v>
      </c>
      <c r="E357" s="13">
        <v>5</v>
      </c>
      <c r="F357" s="13">
        <v>11</v>
      </c>
      <c r="G357" s="13">
        <v>0</v>
      </c>
      <c r="H357" s="13">
        <v>1</v>
      </c>
      <c r="I357" s="13">
        <v>8</v>
      </c>
      <c r="J357" s="13">
        <v>15</v>
      </c>
    </row>
    <row r="358" spans="1:11" ht="15.75" customHeight="1" x14ac:dyDescent="0.3">
      <c r="A358" s="7" t="s">
        <v>1965</v>
      </c>
      <c r="B358" s="8" t="s">
        <v>172</v>
      </c>
      <c r="C358" s="12">
        <v>6</v>
      </c>
      <c r="D358" s="13">
        <v>16</v>
      </c>
      <c r="E358" s="13">
        <v>4</v>
      </c>
      <c r="F358" s="13">
        <v>12</v>
      </c>
      <c r="G358" s="13">
        <v>0</v>
      </c>
      <c r="H358" s="13">
        <v>1</v>
      </c>
      <c r="I358" s="13">
        <v>6</v>
      </c>
      <c r="J358" s="13">
        <v>16</v>
      </c>
    </row>
    <row r="359" spans="1:11" ht="15.75" customHeight="1" x14ac:dyDescent="0.3">
      <c r="A359" s="10" t="s">
        <v>12</v>
      </c>
      <c r="B359" s="11"/>
      <c r="C359" s="9">
        <f>SUM(C352:C358)</f>
        <v>47</v>
      </c>
      <c r="D359" s="9">
        <f t="shared" ref="D359:J359" si="25">SUM(D352:D358)</f>
        <v>85</v>
      </c>
      <c r="E359" s="9">
        <f t="shared" si="25"/>
        <v>21</v>
      </c>
      <c r="F359" s="9">
        <f t="shared" si="25"/>
        <v>59</v>
      </c>
      <c r="G359" s="9">
        <f t="shared" si="25"/>
        <v>5</v>
      </c>
      <c r="H359" s="9">
        <f t="shared" si="25"/>
        <v>6</v>
      </c>
      <c r="I359" s="9">
        <f t="shared" si="25"/>
        <v>52</v>
      </c>
      <c r="J359" s="9">
        <f t="shared" si="25"/>
        <v>90</v>
      </c>
      <c r="K359" s="29"/>
    </row>
    <row r="360" spans="1:11" ht="15.75" customHeight="1" x14ac:dyDescent="0.3"/>
    <row r="361" spans="1:11" ht="15.75" customHeight="1" x14ac:dyDescent="0.3"/>
    <row r="362" spans="1:11" ht="15.75" customHeight="1" x14ac:dyDescent="0.3">
      <c r="A362" s="24" t="s">
        <v>1321</v>
      </c>
      <c r="B362" s="25"/>
      <c r="C362" s="25"/>
      <c r="D362" s="25"/>
      <c r="E362" s="25"/>
      <c r="F362" s="25"/>
      <c r="G362" s="25"/>
      <c r="H362" s="25"/>
      <c r="I362" s="25"/>
      <c r="J362" s="26"/>
      <c r="K362" s="27"/>
    </row>
    <row r="363" spans="1:11" ht="15.75" customHeight="1" x14ac:dyDescent="0.3">
      <c r="A363" s="2"/>
      <c r="B363" s="3"/>
      <c r="C363" s="28" t="s">
        <v>1</v>
      </c>
      <c r="D363" s="26"/>
      <c r="E363" s="28" t="s">
        <v>2</v>
      </c>
      <c r="F363" s="26"/>
      <c r="G363" s="28" t="s">
        <v>3</v>
      </c>
      <c r="H363" s="26"/>
      <c r="I363" s="28" t="s">
        <v>4</v>
      </c>
      <c r="J363" s="26"/>
      <c r="K363" s="27"/>
    </row>
    <row r="364" spans="1:11" ht="15.75" customHeight="1" x14ac:dyDescent="0.3">
      <c r="A364" s="4" t="s">
        <v>5</v>
      </c>
      <c r="B364" s="5" t="s">
        <v>6</v>
      </c>
      <c r="C364" s="6" t="s">
        <v>7</v>
      </c>
      <c r="D364" s="6" t="s">
        <v>8</v>
      </c>
      <c r="E364" s="6" t="s">
        <v>7</v>
      </c>
      <c r="F364" s="6" t="s">
        <v>8</v>
      </c>
      <c r="G364" s="6" t="s">
        <v>7</v>
      </c>
      <c r="H364" s="6" t="s">
        <v>8</v>
      </c>
      <c r="I364" s="6" t="s">
        <v>7</v>
      </c>
      <c r="J364" s="6" t="s">
        <v>8</v>
      </c>
      <c r="K364" s="29"/>
    </row>
    <row r="365" spans="1:11" ht="15.75" customHeight="1" x14ac:dyDescent="0.3">
      <c r="A365" s="7" t="s">
        <v>171</v>
      </c>
      <c r="B365" s="8" t="s">
        <v>72</v>
      </c>
      <c r="C365" s="12">
        <v>16</v>
      </c>
      <c r="D365" s="13">
        <v>4</v>
      </c>
      <c r="E365" s="13">
        <v>8</v>
      </c>
      <c r="F365" s="13">
        <v>1</v>
      </c>
      <c r="G365" s="13">
        <v>1</v>
      </c>
      <c r="H365" s="13">
        <v>1</v>
      </c>
      <c r="I365" s="13">
        <v>17</v>
      </c>
      <c r="J365" s="13">
        <v>5</v>
      </c>
      <c r="K365" s="27"/>
    </row>
    <row r="366" spans="1:11" ht="15.75" customHeight="1" x14ac:dyDescent="0.3">
      <c r="A366" s="7" t="s">
        <v>32</v>
      </c>
      <c r="B366" s="8" t="s">
        <v>72</v>
      </c>
      <c r="C366" s="22">
        <v>13</v>
      </c>
      <c r="D366" s="14">
        <v>7</v>
      </c>
      <c r="E366" s="14">
        <v>5</v>
      </c>
      <c r="F366" s="14">
        <v>4</v>
      </c>
      <c r="G366" s="14">
        <v>0</v>
      </c>
      <c r="H366" s="14">
        <v>1</v>
      </c>
      <c r="I366" s="14">
        <v>13</v>
      </c>
      <c r="J366" s="14">
        <v>8</v>
      </c>
      <c r="K366" s="27"/>
    </row>
    <row r="367" spans="1:11" ht="15.75" customHeight="1" x14ac:dyDescent="0.3">
      <c r="A367" s="7" t="s">
        <v>33</v>
      </c>
      <c r="B367" s="8" t="s">
        <v>72</v>
      </c>
      <c r="C367" s="22">
        <v>13</v>
      </c>
      <c r="D367" s="14">
        <v>7</v>
      </c>
      <c r="E367" s="14">
        <v>6</v>
      </c>
      <c r="F367" s="14">
        <v>3</v>
      </c>
      <c r="G367" s="14">
        <v>3</v>
      </c>
      <c r="H367" s="14">
        <v>1</v>
      </c>
      <c r="I367" s="14">
        <v>16</v>
      </c>
      <c r="J367" s="14">
        <v>8</v>
      </c>
      <c r="K367" s="27"/>
    </row>
    <row r="368" spans="1:11" ht="15.75" customHeight="1" x14ac:dyDescent="0.3">
      <c r="A368" s="10" t="s">
        <v>12</v>
      </c>
      <c r="B368" s="11"/>
      <c r="C368" s="9">
        <f t="shared" ref="C368:J368" si="26">SUM(C365:C367)</f>
        <v>42</v>
      </c>
      <c r="D368" s="9">
        <f t="shared" si="26"/>
        <v>18</v>
      </c>
      <c r="E368" s="9">
        <f t="shared" si="26"/>
        <v>19</v>
      </c>
      <c r="F368" s="9">
        <f t="shared" si="26"/>
        <v>8</v>
      </c>
      <c r="G368" s="9">
        <f t="shared" si="26"/>
        <v>4</v>
      </c>
      <c r="H368" s="9">
        <f t="shared" si="26"/>
        <v>3</v>
      </c>
      <c r="I368" s="9">
        <f t="shared" si="26"/>
        <v>46</v>
      </c>
      <c r="J368" s="9">
        <f t="shared" si="26"/>
        <v>21</v>
      </c>
      <c r="K368" s="29"/>
    </row>
    <row r="369" spans="1:11" ht="15.75" customHeight="1" x14ac:dyDescent="0.3"/>
    <row r="370" spans="1:11" ht="15.75" customHeight="1" x14ac:dyDescent="0.3"/>
    <row r="371" spans="1:11" ht="15.75" customHeight="1" x14ac:dyDescent="0.3">
      <c r="A371" s="24" t="s">
        <v>1895</v>
      </c>
      <c r="B371" s="25"/>
      <c r="C371" s="25"/>
      <c r="D371" s="25"/>
      <c r="E371" s="25"/>
      <c r="F371" s="25"/>
      <c r="G371" s="25"/>
      <c r="H371" s="25"/>
      <c r="I371" s="25"/>
      <c r="J371" s="26"/>
      <c r="K371" s="27"/>
    </row>
    <row r="372" spans="1:11" ht="15.75" customHeight="1" x14ac:dyDescent="0.3">
      <c r="A372" s="2"/>
      <c r="B372" s="3"/>
      <c r="C372" s="28" t="s">
        <v>1</v>
      </c>
      <c r="D372" s="26"/>
      <c r="E372" s="28" t="s">
        <v>2</v>
      </c>
      <c r="F372" s="26"/>
      <c r="G372" s="28" t="s">
        <v>3</v>
      </c>
      <c r="H372" s="26"/>
      <c r="I372" s="28" t="s">
        <v>4</v>
      </c>
      <c r="J372" s="26"/>
      <c r="K372" s="27"/>
    </row>
    <row r="373" spans="1:11" ht="15.75" customHeight="1" x14ac:dyDescent="0.3">
      <c r="A373" s="4" t="s">
        <v>5</v>
      </c>
      <c r="B373" s="5" t="s">
        <v>6</v>
      </c>
      <c r="C373" s="6" t="s">
        <v>7</v>
      </c>
      <c r="D373" s="6" t="s">
        <v>8</v>
      </c>
      <c r="E373" s="6" t="s">
        <v>7</v>
      </c>
      <c r="F373" s="6" t="s">
        <v>8</v>
      </c>
      <c r="G373" s="6" t="s">
        <v>7</v>
      </c>
      <c r="H373" s="6" t="s">
        <v>8</v>
      </c>
      <c r="I373" s="6" t="s">
        <v>7</v>
      </c>
      <c r="J373" s="6" t="s">
        <v>8</v>
      </c>
      <c r="K373" s="29"/>
    </row>
    <row r="374" spans="1:11" ht="15.75" customHeight="1" x14ac:dyDescent="0.3">
      <c r="A374" s="7" t="s">
        <v>81</v>
      </c>
      <c r="B374" s="8" t="s">
        <v>234</v>
      </c>
      <c r="C374" s="12">
        <v>3</v>
      </c>
      <c r="D374" s="13">
        <v>17</v>
      </c>
      <c r="E374" s="13">
        <v>2</v>
      </c>
      <c r="F374" s="13">
        <v>14</v>
      </c>
      <c r="G374" s="13">
        <v>0</v>
      </c>
      <c r="H374" s="13">
        <v>1</v>
      </c>
      <c r="I374" s="13">
        <v>3</v>
      </c>
      <c r="J374" s="13">
        <v>18</v>
      </c>
      <c r="K374" s="27"/>
    </row>
    <row r="375" spans="1:11" ht="15.75" customHeight="1" x14ac:dyDescent="0.3">
      <c r="A375" s="7" t="s">
        <v>82</v>
      </c>
      <c r="B375" s="8" t="s">
        <v>234</v>
      </c>
      <c r="C375" s="22">
        <v>3</v>
      </c>
      <c r="D375" s="14">
        <v>17</v>
      </c>
      <c r="E375" s="14">
        <v>2</v>
      </c>
      <c r="F375" s="14">
        <v>14</v>
      </c>
      <c r="G375" s="14">
        <v>0</v>
      </c>
      <c r="H375" s="14">
        <v>1</v>
      </c>
      <c r="I375" s="14">
        <v>3</v>
      </c>
      <c r="J375" s="14">
        <v>18</v>
      </c>
      <c r="K375" s="27"/>
    </row>
    <row r="376" spans="1:11" ht="15.75" customHeight="1" x14ac:dyDescent="0.3">
      <c r="A376" s="7" t="s">
        <v>83</v>
      </c>
      <c r="B376" s="8" t="s">
        <v>234</v>
      </c>
      <c r="C376" s="22">
        <v>1</v>
      </c>
      <c r="D376" s="14">
        <v>19</v>
      </c>
      <c r="E376" s="14">
        <v>0</v>
      </c>
      <c r="F376" s="14">
        <v>10</v>
      </c>
      <c r="G376" s="14">
        <v>0</v>
      </c>
      <c r="H376" s="14">
        <v>1</v>
      </c>
      <c r="I376" s="14">
        <v>1</v>
      </c>
      <c r="J376" s="14">
        <v>20</v>
      </c>
      <c r="K376" s="27"/>
    </row>
    <row r="377" spans="1:11" ht="15.75" customHeight="1" x14ac:dyDescent="0.3">
      <c r="A377" s="7" t="s">
        <v>84</v>
      </c>
      <c r="B377" s="8" t="s">
        <v>234</v>
      </c>
      <c r="C377" s="22">
        <v>1</v>
      </c>
      <c r="D377" s="14">
        <v>19</v>
      </c>
      <c r="E377" s="14">
        <v>0</v>
      </c>
      <c r="F377" s="14">
        <v>10</v>
      </c>
      <c r="G377" s="14">
        <v>0</v>
      </c>
      <c r="H377" s="14">
        <v>1</v>
      </c>
      <c r="I377" s="14">
        <v>1</v>
      </c>
      <c r="J377" s="14">
        <v>20</v>
      </c>
      <c r="K377" s="27"/>
    </row>
    <row r="378" spans="1:11" ht="15.75" customHeight="1" x14ac:dyDescent="0.3">
      <c r="A378" s="7" t="s">
        <v>85</v>
      </c>
      <c r="B378" s="8" t="s">
        <v>234</v>
      </c>
      <c r="C378" s="22">
        <v>2</v>
      </c>
      <c r="D378" s="14">
        <v>18</v>
      </c>
      <c r="E378" s="14">
        <v>0</v>
      </c>
      <c r="F378" s="14">
        <v>10</v>
      </c>
      <c r="G378" s="14">
        <v>0</v>
      </c>
      <c r="H378" s="14">
        <v>1</v>
      </c>
      <c r="I378" s="14">
        <v>2</v>
      </c>
      <c r="J378" s="14">
        <v>19</v>
      </c>
      <c r="K378" s="27"/>
    </row>
    <row r="379" spans="1:11" ht="15.75" customHeight="1" x14ac:dyDescent="0.3">
      <c r="A379" s="7" t="s">
        <v>86</v>
      </c>
      <c r="B379" s="8"/>
      <c r="C379" s="22"/>
      <c r="D379" s="14"/>
      <c r="E379" s="14"/>
      <c r="F379" s="14"/>
      <c r="G379" s="14"/>
      <c r="H379" s="14"/>
      <c r="I379" s="14"/>
      <c r="J379" s="14"/>
      <c r="K379" s="27"/>
    </row>
    <row r="380" spans="1:11" ht="15.75" customHeight="1" x14ac:dyDescent="0.3">
      <c r="A380" s="7" t="s">
        <v>71</v>
      </c>
      <c r="B380" s="8"/>
      <c r="C380" s="22"/>
      <c r="D380" s="14"/>
      <c r="E380" s="14"/>
      <c r="F380" s="14"/>
      <c r="G380" s="14"/>
      <c r="H380" s="14"/>
      <c r="I380" s="14"/>
      <c r="J380" s="14"/>
      <c r="K380" s="27"/>
    </row>
    <row r="381" spans="1:11" ht="15.75" customHeight="1" x14ac:dyDescent="0.3">
      <c r="A381" s="7" t="s">
        <v>87</v>
      </c>
      <c r="B381" s="8" t="s">
        <v>234</v>
      </c>
      <c r="C381" s="22">
        <v>9</v>
      </c>
      <c r="D381" s="14">
        <v>11</v>
      </c>
      <c r="E381" s="14">
        <v>5</v>
      </c>
      <c r="F381" s="14">
        <v>5</v>
      </c>
      <c r="G381" s="14">
        <v>1</v>
      </c>
      <c r="H381" s="14">
        <v>1</v>
      </c>
      <c r="I381" s="14">
        <v>10</v>
      </c>
      <c r="J381" s="14">
        <v>12</v>
      </c>
      <c r="K381" s="27"/>
    </row>
    <row r="382" spans="1:11" ht="15.75" customHeight="1" x14ac:dyDescent="0.3">
      <c r="A382" s="7" t="s">
        <v>1883</v>
      </c>
      <c r="B382" s="8" t="s">
        <v>242</v>
      </c>
      <c r="C382" s="22">
        <v>3</v>
      </c>
      <c r="D382" s="14">
        <v>19</v>
      </c>
      <c r="E382" s="14">
        <v>1</v>
      </c>
      <c r="F382" s="14">
        <v>13</v>
      </c>
      <c r="G382" s="14">
        <v>0</v>
      </c>
      <c r="H382" s="14">
        <v>1</v>
      </c>
      <c r="I382" s="14">
        <v>3</v>
      </c>
      <c r="J382" s="14">
        <v>20</v>
      </c>
      <c r="K382" s="27"/>
    </row>
    <row r="383" spans="1:11" ht="15.75" customHeight="1" x14ac:dyDescent="0.3">
      <c r="A383" s="7" t="s">
        <v>1947</v>
      </c>
      <c r="B383" s="8" t="s">
        <v>242</v>
      </c>
      <c r="C383" s="22">
        <v>7</v>
      </c>
      <c r="D383" s="14">
        <v>15</v>
      </c>
      <c r="E383" s="14">
        <v>4</v>
      </c>
      <c r="F383" s="14">
        <v>10</v>
      </c>
      <c r="G383" s="14">
        <v>1</v>
      </c>
      <c r="H383" s="14">
        <v>1</v>
      </c>
      <c r="I383" s="14">
        <v>8</v>
      </c>
      <c r="J383" s="14">
        <v>16</v>
      </c>
      <c r="K383" s="27"/>
    </row>
    <row r="384" spans="1:11" ht="15.75" customHeight="1" x14ac:dyDescent="0.3">
      <c r="A384" s="7" t="s">
        <v>1965</v>
      </c>
      <c r="B384" s="8" t="s">
        <v>242</v>
      </c>
      <c r="C384" s="22">
        <v>15</v>
      </c>
      <c r="D384" s="14">
        <v>7</v>
      </c>
      <c r="E384" s="14">
        <v>11</v>
      </c>
      <c r="F384" s="14">
        <v>3</v>
      </c>
      <c r="G384" s="14">
        <v>1</v>
      </c>
      <c r="H384" s="14">
        <v>1</v>
      </c>
      <c r="I384" s="14">
        <v>16</v>
      </c>
      <c r="J384" s="14">
        <v>8</v>
      </c>
      <c r="K384" s="27"/>
    </row>
    <row r="385" spans="1:11" ht="15.75" customHeight="1" x14ac:dyDescent="0.3">
      <c r="A385" s="7" t="s">
        <v>2031</v>
      </c>
      <c r="B385" s="8" t="s">
        <v>242</v>
      </c>
      <c r="C385" s="22">
        <v>11</v>
      </c>
      <c r="D385" s="14">
        <v>10</v>
      </c>
      <c r="E385" s="14">
        <v>5</v>
      </c>
      <c r="F385" s="14">
        <v>9</v>
      </c>
      <c r="G385" s="14">
        <v>0</v>
      </c>
      <c r="H385" s="14">
        <v>1</v>
      </c>
      <c r="I385" s="14">
        <v>11</v>
      </c>
      <c r="J385" s="14">
        <v>11</v>
      </c>
      <c r="K385" s="27"/>
    </row>
    <row r="386" spans="1:11" ht="15.75" customHeight="1" x14ac:dyDescent="0.3">
      <c r="A386" s="7" t="s">
        <v>2043</v>
      </c>
      <c r="B386" s="8" t="s">
        <v>242</v>
      </c>
      <c r="C386" s="22">
        <v>12</v>
      </c>
      <c r="D386" s="14">
        <v>9</v>
      </c>
      <c r="E386" s="14">
        <v>6</v>
      </c>
      <c r="F386" s="14">
        <v>8</v>
      </c>
      <c r="G386" s="14">
        <v>1</v>
      </c>
      <c r="H386" s="14">
        <v>1</v>
      </c>
      <c r="I386" s="14">
        <v>13</v>
      </c>
      <c r="J386" s="14">
        <v>10</v>
      </c>
      <c r="K386" s="27"/>
    </row>
    <row r="387" spans="1:11" ht="15.75" customHeight="1" x14ac:dyDescent="0.3">
      <c r="A387" s="7" t="s">
        <v>2066</v>
      </c>
      <c r="B387" s="8" t="s">
        <v>242</v>
      </c>
      <c r="C387" s="22">
        <v>9</v>
      </c>
      <c r="D387" s="14">
        <v>13</v>
      </c>
      <c r="E387" s="14">
        <v>6</v>
      </c>
      <c r="F387" s="14">
        <v>8</v>
      </c>
      <c r="G387" s="14">
        <v>1</v>
      </c>
      <c r="H387" s="14">
        <v>1</v>
      </c>
      <c r="I387" s="14">
        <v>10</v>
      </c>
      <c r="J387" s="14">
        <v>14</v>
      </c>
      <c r="K387" s="27"/>
    </row>
    <row r="388" spans="1:11" ht="15.75" customHeight="1" x14ac:dyDescent="0.3">
      <c r="A388" s="7" t="s">
        <v>2081</v>
      </c>
      <c r="B388" s="8" t="s">
        <v>242</v>
      </c>
      <c r="C388" s="22">
        <v>18</v>
      </c>
      <c r="D388" s="14">
        <v>4</v>
      </c>
      <c r="E388" s="14">
        <v>11</v>
      </c>
      <c r="F388" s="14">
        <v>3</v>
      </c>
      <c r="G388" s="14">
        <v>0</v>
      </c>
      <c r="H388" s="14">
        <v>1</v>
      </c>
      <c r="I388" s="14">
        <v>18</v>
      </c>
      <c r="J388" s="14">
        <v>5</v>
      </c>
      <c r="K388" s="27"/>
    </row>
    <row r="389" spans="1:11" ht="15.75" customHeight="1" x14ac:dyDescent="0.3">
      <c r="A389" s="10" t="s">
        <v>12</v>
      </c>
      <c r="B389" s="11"/>
      <c r="C389" s="9">
        <f t="shared" ref="C389:J389" si="27">SUM(C374:C388)</f>
        <v>94</v>
      </c>
      <c r="D389" s="9">
        <f t="shared" si="27"/>
        <v>178</v>
      </c>
      <c r="E389" s="9">
        <f t="shared" si="27"/>
        <v>53</v>
      </c>
      <c r="F389" s="9">
        <f t="shared" si="27"/>
        <v>117</v>
      </c>
      <c r="G389" s="9">
        <f t="shared" si="27"/>
        <v>5</v>
      </c>
      <c r="H389" s="9">
        <f t="shared" si="27"/>
        <v>13</v>
      </c>
      <c r="I389" s="9">
        <f t="shared" si="27"/>
        <v>99</v>
      </c>
      <c r="J389" s="9">
        <f t="shared" si="27"/>
        <v>191</v>
      </c>
      <c r="K389" s="29"/>
    </row>
    <row r="390" spans="1:11" ht="15.75" customHeight="1" x14ac:dyDescent="0.3"/>
    <row r="391" spans="1:11" ht="15.75" customHeight="1" x14ac:dyDescent="0.3"/>
    <row r="392" spans="1:11" ht="15.75" customHeight="1" x14ac:dyDescent="0.3">
      <c r="A392" s="24" t="s">
        <v>1920</v>
      </c>
      <c r="B392" s="25"/>
      <c r="C392" s="25"/>
      <c r="D392" s="25"/>
      <c r="E392" s="25"/>
      <c r="F392" s="25"/>
      <c r="G392" s="25"/>
      <c r="H392" s="25"/>
      <c r="I392" s="25"/>
      <c r="J392" s="26"/>
      <c r="K392" s="27"/>
    </row>
    <row r="393" spans="1:11" ht="15.75" customHeight="1" x14ac:dyDescent="0.3">
      <c r="A393" s="2"/>
      <c r="B393" s="3"/>
      <c r="C393" s="28" t="s">
        <v>1</v>
      </c>
      <c r="D393" s="26"/>
      <c r="E393" s="28" t="s">
        <v>2</v>
      </c>
      <c r="F393" s="26"/>
      <c r="G393" s="28" t="s">
        <v>3</v>
      </c>
      <c r="H393" s="26"/>
      <c r="I393" s="28" t="s">
        <v>4</v>
      </c>
      <c r="J393" s="26"/>
      <c r="K393" s="27"/>
    </row>
    <row r="394" spans="1:11" ht="15.75" customHeight="1" x14ac:dyDescent="0.3">
      <c r="A394" s="4" t="s">
        <v>5</v>
      </c>
      <c r="B394" s="5" t="s">
        <v>6</v>
      </c>
      <c r="C394" s="6" t="s">
        <v>7</v>
      </c>
      <c r="D394" s="6" t="s">
        <v>8</v>
      </c>
      <c r="E394" s="6" t="s">
        <v>7</v>
      </c>
      <c r="F394" s="6" t="s">
        <v>8</v>
      </c>
      <c r="G394" s="6" t="s">
        <v>7</v>
      </c>
      <c r="H394" s="6" t="s">
        <v>8</v>
      </c>
      <c r="I394" s="6" t="s">
        <v>7</v>
      </c>
      <c r="J394" s="6" t="s">
        <v>8</v>
      </c>
      <c r="K394" s="29"/>
    </row>
    <row r="395" spans="1:11" ht="15.75" customHeight="1" x14ac:dyDescent="0.3">
      <c r="A395" s="7" t="s">
        <v>1374</v>
      </c>
      <c r="B395" s="8" t="s">
        <v>13</v>
      </c>
      <c r="C395" s="12">
        <v>7</v>
      </c>
      <c r="D395" s="13">
        <v>15</v>
      </c>
      <c r="E395" s="13">
        <v>5</v>
      </c>
      <c r="F395" s="13">
        <v>5</v>
      </c>
      <c r="G395" s="13">
        <v>1</v>
      </c>
      <c r="H395" s="13">
        <v>1</v>
      </c>
      <c r="I395" s="13">
        <v>8</v>
      </c>
      <c r="J395" s="13">
        <v>16</v>
      </c>
      <c r="K395" s="27"/>
    </row>
    <row r="396" spans="1:11" ht="15.75" customHeight="1" x14ac:dyDescent="0.3">
      <c r="A396" s="7" t="s">
        <v>1475</v>
      </c>
      <c r="B396" s="8" t="s">
        <v>13</v>
      </c>
      <c r="C396" s="12">
        <v>12</v>
      </c>
      <c r="D396" s="13">
        <v>9</v>
      </c>
      <c r="E396" s="13">
        <v>7</v>
      </c>
      <c r="F396" s="13">
        <v>3</v>
      </c>
      <c r="G396" s="13">
        <v>1</v>
      </c>
      <c r="H396" s="13">
        <v>1</v>
      </c>
      <c r="I396" s="13">
        <v>13</v>
      </c>
      <c r="J396" s="13">
        <v>10</v>
      </c>
    </row>
    <row r="397" spans="1:11" ht="15.75" customHeight="1" x14ac:dyDescent="0.3">
      <c r="A397" s="7" t="s">
        <v>1614</v>
      </c>
      <c r="B397" s="8" t="s">
        <v>13</v>
      </c>
      <c r="C397" s="12">
        <v>18</v>
      </c>
      <c r="D397" s="13">
        <v>4</v>
      </c>
      <c r="E397" s="13">
        <v>8</v>
      </c>
      <c r="F397" s="13">
        <v>2</v>
      </c>
      <c r="G397" s="13">
        <v>2</v>
      </c>
      <c r="H397" s="13">
        <v>1</v>
      </c>
      <c r="I397" s="13">
        <v>20</v>
      </c>
      <c r="J397" s="13">
        <v>5</v>
      </c>
    </row>
    <row r="398" spans="1:11" ht="15.75" customHeight="1" x14ac:dyDescent="0.3">
      <c r="A398" s="7" t="s">
        <v>1852</v>
      </c>
      <c r="B398" s="8" t="s">
        <v>13</v>
      </c>
      <c r="C398" s="12">
        <v>14</v>
      </c>
      <c r="D398" s="13">
        <v>8</v>
      </c>
      <c r="E398" s="13">
        <v>9</v>
      </c>
      <c r="F398" s="13">
        <v>3</v>
      </c>
      <c r="G398" s="13">
        <v>0</v>
      </c>
      <c r="H398" s="13">
        <v>1</v>
      </c>
      <c r="I398" s="13">
        <v>14</v>
      </c>
      <c r="J398" s="13">
        <v>9</v>
      </c>
    </row>
    <row r="399" spans="1:11" ht="15.75" customHeight="1" x14ac:dyDescent="0.3">
      <c r="A399" s="7" t="s">
        <v>1883</v>
      </c>
      <c r="B399" s="8" t="s">
        <v>13</v>
      </c>
      <c r="C399" s="12">
        <v>11</v>
      </c>
      <c r="D399" s="13">
        <v>11</v>
      </c>
      <c r="E399" s="13">
        <v>7</v>
      </c>
      <c r="F399" s="13">
        <v>3</v>
      </c>
      <c r="G399" s="13">
        <v>2</v>
      </c>
      <c r="H399" s="13">
        <v>1</v>
      </c>
      <c r="I399" s="13">
        <v>13</v>
      </c>
      <c r="J399" s="13">
        <v>12</v>
      </c>
    </row>
    <row r="400" spans="1:11" ht="15.75" customHeight="1" x14ac:dyDescent="0.3">
      <c r="A400" s="7" t="s">
        <v>1947</v>
      </c>
      <c r="B400" s="8" t="s">
        <v>13</v>
      </c>
      <c r="C400" s="12">
        <v>9</v>
      </c>
      <c r="D400" s="13">
        <v>12</v>
      </c>
      <c r="E400" s="13">
        <v>7</v>
      </c>
      <c r="F400" s="13">
        <v>7</v>
      </c>
      <c r="G400" s="13">
        <v>1</v>
      </c>
      <c r="H400" s="13">
        <v>1</v>
      </c>
      <c r="I400" s="13">
        <v>10</v>
      </c>
      <c r="J400" s="13">
        <v>13</v>
      </c>
    </row>
    <row r="401" spans="1:11" ht="15.75" customHeight="1" x14ac:dyDescent="0.3">
      <c r="A401" s="7" t="s">
        <v>1965</v>
      </c>
      <c r="B401" s="8" t="s">
        <v>13</v>
      </c>
      <c r="C401" s="12">
        <v>9</v>
      </c>
      <c r="D401" s="13">
        <v>13</v>
      </c>
      <c r="E401" s="13">
        <v>7</v>
      </c>
      <c r="F401" s="13">
        <v>9</v>
      </c>
      <c r="G401" s="13">
        <v>1</v>
      </c>
      <c r="H401" s="13">
        <v>1</v>
      </c>
      <c r="I401" s="13">
        <v>10</v>
      </c>
      <c r="J401" s="13">
        <v>14</v>
      </c>
    </row>
    <row r="402" spans="1:11" ht="15.75" customHeight="1" x14ac:dyDescent="0.3">
      <c r="A402" s="7" t="s">
        <v>2031</v>
      </c>
      <c r="B402" s="8" t="s">
        <v>13</v>
      </c>
      <c r="C402" s="12">
        <v>6</v>
      </c>
      <c r="D402" s="13">
        <v>15</v>
      </c>
      <c r="E402" s="13">
        <v>5</v>
      </c>
      <c r="F402" s="13">
        <v>11</v>
      </c>
      <c r="G402" s="13">
        <v>0</v>
      </c>
      <c r="H402" s="13">
        <v>1</v>
      </c>
      <c r="I402" s="13">
        <v>6</v>
      </c>
      <c r="J402" s="13">
        <v>16</v>
      </c>
    </row>
    <row r="403" spans="1:11" ht="15.75" customHeight="1" x14ac:dyDescent="0.3">
      <c r="A403" s="7" t="s">
        <v>2043</v>
      </c>
      <c r="B403" s="8" t="s">
        <v>13</v>
      </c>
      <c r="C403" s="12">
        <v>13</v>
      </c>
      <c r="D403" s="13">
        <v>9</v>
      </c>
      <c r="E403" s="13">
        <v>9</v>
      </c>
      <c r="F403" s="13">
        <v>7</v>
      </c>
      <c r="G403" s="13">
        <v>0</v>
      </c>
      <c r="H403" s="13">
        <v>1</v>
      </c>
      <c r="I403" s="13">
        <v>13</v>
      </c>
      <c r="J403" s="13">
        <v>10</v>
      </c>
    </row>
    <row r="404" spans="1:11" ht="15.75" customHeight="1" x14ac:dyDescent="0.3">
      <c r="A404" s="7" t="s">
        <v>2066</v>
      </c>
      <c r="B404" s="8" t="s">
        <v>13</v>
      </c>
      <c r="C404" s="12">
        <v>12</v>
      </c>
      <c r="D404" s="13">
        <v>10</v>
      </c>
      <c r="E404" s="13">
        <v>10</v>
      </c>
      <c r="F404" s="13">
        <v>6</v>
      </c>
      <c r="G404" s="13">
        <v>0</v>
      </c>
      <c r="H404" s="13">
        <v>1</v>
      </c>
      <c r="I404" s="13">
        <v>12</v>
      </c>
      <c r="J404" s="13">
        <v>11</v>
      </c>
    </row>
    <row r="405" spans="1:11" ht="15.75" customHeight="1" x14ac:dyDescent="0.3">
      <c r="A405" s="7" t="s">
        <v>2081</v>
      </c>
      <c r="B405" s="8" t="s">
        <v>13</v>
      </c>
      <c r="C405" s="12">
        <v>15</v>
      </c>
      <c r="D405" s="13">
        <v>7</v>
      </c>
      <c r="E405" s="13">
        <v>13</v>
      </c>
      <c r="F405" s="13">
        <v>5</v>
      </c>
      <c r="G405" s="13">
        <v>1</v>
      </c>
      <c r="H405" s="13">
        <v>1</v>
      </c>
      <c r="I405" s="13">
        <v>16</v>
      </c>
      <c r="J405" s="13">
        <v>8</v>
      </c>
    </row>
    <row r="406" spans="1:11" ht="15.75" customHeight="1" x14ac:dyDescent="0.3">
      <c r="A406" s="10" t="s">
        <v>12</v>
      </c>
      <c r="B406" s="11"/>
      <c r="C406" s="9">
        <f>SUM(C395:C405)</f>
        <v>126</v>
      </c>
      <c r="D406" s="9">
        <f t="shared" ref="D406:J406" si="28">SUM(D395:D405)</f>
        <v>113</v>
      </c>
      <c r="E406" s="9">
        <f t="shared" si="28"/>
        <v>87</v>
      </c>
      <c r="F406" s="9">
        <f t="shared" si="28"/>
        <v>61</v>
      </c>
      <c r="G406" s="9">
        <f t="shared" si="28"/>
        <v>9</v>
      </c>
      <c r="H406" s="9">
        <f t="shared" si="28"/>
        <v>11</v>
      </c>
      <c r="I406" s="9">
        <f t="shared" si="28"/>
        <v>135</v>
      </c>
      <c r="J406" s="9">
        <f t="shared" si="28"/>
        <v>124</v>
      </c>
      <c r="K406" s="29"/>
    </row>
    <row r="407" spans="1:11" ht="15.75" customHeight="1" x14ac:dyDescent="0.3"/>
    <row r="408" spans="1:11" ht="15.75" customHeight="1" x14ac:dyDescent="0.3"/>
    <row r="409" spans="1:11" ht="15.75" customHeight="1" x14ac:dyDescent="0.3">
      <c r="A409" s="24" t="s">
        <v>2009</v>
      </c>
      <c r="B409" s="25"/>
      <c r="C409" s="25"/>
      <c r="D409" s="25"/>
      <c r="E409" s="25"/>
      <c r="F409" s="25"/>
      <c r="G409" s="25"/>
      <c r="H409" s="25"/>
      <c r="I409" s="25"/>
      <c r="J409" s="26"/>
      <c r="K409" s="27"/>
    </row>
    <row r="410" spans="1:11" ht="15.75" customHeight="1" x14ac:dyDescent="0.3">
      <c r="A410" s="2"/>
      <c r="B410" s="3"/>
      <c r="C410" s="28" t="s">
        <v>1</v>
      </c>
      <c r="D410" s="26"/>
      <c r="E410" s="28" t="s">
        <v>2</v>
      </c>
      <c r="F410" s="26"/>
      <c r="G410" s="28" t="s">
        <v>3</v>
      </c>
      <c r="H410" s="26"/>
      <c r="I410" s="28" t="s">
        <v>4</v>
      </c>
      <c r="J410" s="26"/>
      <c r="K410" s="27"/>
    </row>
    <row r="411" spans="1:11" ht="15.75" customHeight="1" x14ac:dyDescent="0.3">
      <c r="A411" s="4" t="s">
        <v>5</v>
      </c>
      <c r="B411" s="5" t="s">
        <v>6</v>
      </c>
      <c r="C411" s="6" t="s">
        <v>7</v>
      </c>
      <c r="D411" s="6" t="s">
        <v>8</v>
      </c>
      <c r="E411" s="6" t="s">
        <v>7</v>
      </c>
      <c r="F411" s="6" t="s">
        <v>8</v>
      </c>
      <c r="G411" s="6" t="s">
        <v>7</v>
      </c>
      <c r="H411" s="6" t="s">
        <v>8</v>
      </c>
      <c r="I411" s="6" t="s">
        <v>7</v>
      </c>
      <c r="J411" s="6" t="s">
        <v>8</v>
      </c>
      <c r="K411" s="29"/>
    </row>
    <row r="412" spans="1:11" ht="15.75" customHeight="1" x14ac:dyDescent="0.3">
      <c r="A412" s="7" t="s">
        <v>2010</v>
      </c>
      <c r="B412" s="8" t="s">
        <v>1045</v>
      </c>
      <c r="C412" s="12"/>
      <c r="D412" s="13"/>
      <c r="E412" s="13"/>
      <c r="F412" s="13"/>
      <c r="G412" s="13"/>
      <c r="H412" s="13"/>
      <c r="I412" s="13"/>
      <c r="J412" s="13"/>
      <c r="K412" s="27"/>
    </row>
    <row r="413" spans="1:11" ht="15.75" customHeight="1" x14ac:dyDescent="0.3">
      <c r="A413" s="7" t="s">
        <v>20</v>
      </c>
      <c r="B413" s="8" t="s">
        <v>1045</v>
      </c>
      <c r="C413" s="12">
        <v>10</v>
      </c>
      <c r="D413" s="13">
        <v>6</v>
      </c>
      <c r="E413" s="13">
        <v>3</v>
      </c>
      <c r="F413" s="13">
        <v>3</v>
      </c>
      <c r="G413" s="13">
        <v>0</v>
      </c>
      <c r="H413" s="13">
        <v>1</v>
      </c>
      <c r="I413" s="13">
        <v>10</v>
      </c>
      <c r="J413" s="13">
        <v>7</v>
      </c>
    </row>
    <row r="414" spans="1:11" ht="15.75" customHeight="1" x14ac:dyDescent="0.3">
      <c r="A414" s="7" t="s">
        <v>23</v>
      </c>
      <c r="B414" s="8" t="s">
        <v>1045</v>
      </c>
      <c r="C414" s="12">
        <v>11</v>
      </c>
      <c r="D414" s="13">
        <v>10</v>
      </c>
      <c r="E414" s="13">
        <v>7</v>
      </c>
      <c r="F414" s="13">
        <v>5</v>
      </c>
      <c r="G414" s="13">
        <v>0</v>
      </c>
      <c r="H414" s="13">
        <v>1</v>
      </c>
      <c r="I414" s="13">
        <v>11</v>
      </c>
      <c r="J414" s="13">
        <v>11</v>
      </c>
    </row>
    <row r="415" spans="1:11" ht="15.75" customHeight="1" x14ac:dyDescent="0.3">
      <c r="A415" s="10" t="s">
        <v>12</v>
      </c>
      <c r="B415" s="11"/>
      <c r="C415" s="9">
        <f t="shared" ref="C415:J415" si="29">SUM(C412:C414)</f>
        <v>21</v>
      </c>
      <c r="D415" s="9">
        <f t="shared" si="29"/>
        <v>16</v>
      </c>
      <c r="E415" s="9">
        <f t="shared" si="29"/>
        <v>10</v>
      </c>
      <c r="F415" s="9">
        <f t="shared" si="29"/>
        <v>8</v>
      </c>
      <c r="G415" s="9">
        <f t="shared" si="29"/>
        <v>0</v>
      </c>
      <c r="H415" s="9">
        <f t="shared" si="29"/>
        <v>2</v>
      </c>
      <c r="I415" s="9">
        <f t="shared" si="29"/>
        <v>21</v>
      </c>
      <c r="J415" s="9">
        <f t="shared" si="29"/>
        <v>18</v>
      </c>
      <c r="K415" s="29"/>
    </row>
    <row r="416" spans="1:11" ht="15.75" customHeight="1" x14ac:dyDescent="0.3"/>
    <row r="417" spans="1:11" ht="15.75" customHeight="1" x14ac:dyDescent="0.3"/>
    <row r="418" spans="1:11" ht="15.75" customHeight="1" x14ac:dyDescent="0.3">
      <c r="A418" s="24" t="s">
        <v>1371</v>
      </c>
      <c r="B418" s="25"/>
      <c r="C418" s="25"/>
      <c r="D418" s="25"/>
      <c r="E418" s="25"/>
      <c r="F418" s="25"/>
      <c r="G418" s="25"/>
      <c r="H418" s="25"/>
      <c r="I418" s="25"/>
      <c r="J418" s="26"/>
      <c r="K418" s="27"/>
    </row>
    <row r="419" spans="1:11" ht="15.75" customHeight="1" x14ac:dyDescent="0.3">
      <c r="A419" s="2"/>
      <c r="B419" s="3"/>
      <c r="C419" s="28" t="s">
        <v>1</v>
      </c>
      <c r="D419" s="26"/>
      <c r="E419" s="28" t="s">
        <v>2</v>
      </c>
      <c r="F419" s="26"/>
      <c r="G419" s="28" t="s">
        <v>3</v>
      </c>
      <c r="H419" s="26"/>
      <c r="I419" s="28" t="s">
        <v>4</v>
      </c>
      <c r="J419" s="26"/>
      <c r="K419" s="27"/>
    </row>
    <row r="420" spans="1:11" ht="15.75" customHeight="1" x14ac:dyDescent="0.3">
      <c r="A420" s="4" t="s">
        <v>5</v>
      </c>
      <c r="B420" s="5" t="s">
        <v>6</v>
      </c>
      <c r="C420" s="6" t="s">
        <v>7</v>
      </c>
      <c r="D420" s="6" t="s">
        <v>8</v>
      </c>
      <c r="E420" s="6" t="s">
        <v>7</v>
      </c>
      <c r="F420" s="6" t="s">
        <v>8</v>
      </c>
      <c r="G420" s="6" t="s">
        <v>7</v>
      </c>
      <c r="H420" s="6" t="s">
        <v>8</v>
      </c>
      <c r="I420" s="6" t="s">
        <v>7</v>
      </c>
      <c r="J420" s="6" t="s">
        <v>8</v>
      </c>
      <c r="K420" s="29"/>
    </row>
    <row r="421" spans="1:11" ht="15.75" customHeight="1" x14ac:dyDescent="0.3">
      <c r="A421" s="7" t="s">
        <v>102</v>
      </c>
      <c r="B421" s="8" t="s">
        <v>816</v>
      </c>
      <c r="C421" s="12"/>
      <c r="D421" s="13"/>
      <c r="E421" s="13"/>
      <c r="F421" s="13"/>
      <c r="G421" s="13"/>
      <c r="H421" s="13"/>
      <c r="I421" s="13"/>
      <c r="J421" s="13"/>
      <c r="K421" s="27"/>
    </row>
    <row r="422" spans="1:11" ht="15.75" customHeight="1" x14ac:dyDescent="0.3">
      <c r="A422" s="7" t="s">
        <v>103</v>
      </c>
      <c r="B422" s="8"/>
      <c r="C422" s="12"/>
      <c r="D422" s="13"/>
      <c r="E422" s="13"/>
      <c r="F422" s="13"/>
      <c r="G422" s="13"/>
      <c r="H422" s="13"/>
      <c r="I422" s="13"/>
      <c r="J422" s="13"/>
      <c r="K422" s="27"/>
    </row>
    <row r="423" spans="1:11" ht="15.75" customHeight="1" x14ac:dyDescent="0.3">
      <c r="A423" s="7" t="s">
        <v>104</v>
      </c>
      <c r="B423" s="8" t="s">
        <v>1373</v>
      </c>
      <c r="C423" s="12">
        <v>4</v>
      </c>
      <c r="D423" s="13">
        <v>14</v>
      </c>
      <c r="E423" s="13"/>
      <c r="F423" s="13"/>
      <c r="G423" s="13">
        <v>2</v>
      </c>
      <c r="H423" s="13">
        <v>1</v>
      </c>
      <c r="I423" s="13">
        <v>6</v>
      </c>
      <c r="J423" s="13">
        <v>15</v>
      </c>
      <c r="K423" s="27"/>
    </row>
    <row r="424" spans="1:11" ht="15.75" customHeight="1" x14ac:dyDescent="0.3">
      <c r="A424" s="7" t="s">
        <v>105</v>
      </c>
      <c r="B424" s="8" t="s">
        <v>1373</v>
      </c>
      <c r="C424" s="12"/>
      <c r="D424" s="13"/>
      <c r="E424" s="13"/>
      <c r="F424" s="13"/>
      <c r="G424" s="13"/>
      <c r="H424" s="13"/>
      <c r="I424" s="13"/>
      <c r="J424" s="13"/>
      <c r="K424" s="27"/>
    </row>
    <row r="425" spans="1:11" ht="15.75" customHeight="1" x14ac:dyDescent="0.3">
      <c r="A425" s="7" t="s">
        <v>25</v>
      </c>
      <c r="B425" s="8" t="s">
        <v>1373</v>
      </c>
      <c r="C425" s="12">
        <v>9</v>
      </c>
      <c r="D425" s="13">
        <v>9</v>
      </c>
      <c r="E425" s="13"/>
      <c r="F425" s="13"/>
      <c r="G425" s="13"/>
      <c r="H425" s="13"/>
      <c r="I425" s="13"/>
      <c r="J425" s="13"/>
      <c r="K425" s="27"/>
    </row>
    <row r="426" spans="1:11" ht="15.75" customHeight="1" x14ac:dyDescent="0.3">
      <c r="A426" s="7" t="s">
        <v>27</v>
      </c>
      <c r="B426" s="8" t="s">
        <v>1372</v>
      </c>
      <c r="C426" s="12">
        <v>2</v>
      </c>
      <c r="D426" s="13">
        <v>16</v>
      </c>
      <c r="E426" s="13"/>
      <c r="F426" s="13"/>
      <c r="G426" s="13"/>
      <c r="H426" s="13"/>
      <c r="I426" s="13"/>
      <c r="J426" s="13"/>
      <c r="K426" s="27"/>
    </row>
    <row r="427" spans="1:11" ht="15.75" customHeight="1" x14ac:dyDescent="0.3">
      <c r="A427" s="7" t="s">
        <v>107</v>
      </c>
      <c r="B427" s="8" t="s">
        <v>115</v>
      </c>
      <c r="C427" s="12">
        <v>8</v>
      </c>
      <c r="D427" s="13">
        <v>10</v>
      </c>
      <c r="E427" s="13">
        <v>3</v>
      </c>
      <c r="F427" s="13">
        <v>4</v>
      </c>
      <c r="G427" s="13">
        <v>1</v>
      </c>
      <c r="H427" s="13">
        <v>1</v>
      </c>
      <c r="I427" s="13">
        <v>9</v>
      </c>
      <c r="J427" s="13">
        <v>11</v>
      </c>
      <c r="K427" s="27"/>
    </row>
    <row r="428" spans="1:11" ht="15.75" customHeight="1" x14ac:dyDescent="0.3">
      <c r="A428" s="7" t="s">
        <v>109</v>
      </c>
      <c r="B428" s="8" t="s">
        <v>115</v>
      </c>
      <c r="C428" s="22">
        <v>16</v>
      </c>
      <c r="D428" s="14">
        <v>2</v>
      </c>
      <c r="E428" s="14">
        <v>5</v>
      </c>
      <c r="F428" s="14">
        <v>2</v>
      </c>
      <c r="G428" s="14">
        <v>2</v>
      </c>
      <c r="H428" s="14">
        <v>1</v>
      </c>
      <c r="I428" s="14">
        <v>18</v>
      </c>
      <c r="J428" s="14">
        <v>3</v>
      </c>
      <c r="K428" s="27"/>
    </row>
    <row r="429" spans="1:11" ht="15.75" customHeight="1" x14ac:dyDescent="0.3">
      <c r="A429" s="7" t="s">
        <v>110</v>
      </c>
      <c r="B429" s="8" t="s">
        <v>115</v>
      </c>
      <c r="C429" s="22">
        <v>12</v>
      </c>
      <c r="D429" s="14">
        <v>5</v>
      </c>
      <c r="E429" s="14">
        <v>11</v>
      </c>
      <c r="F429" s="14">
        <v>3</v>
      </c>
      <c r="G429" s="14">
        <v>2</v>
      </c>
      <c r="H429" s="14">
        <v>1</v>
      </c>
      <c r="I429" s="14">
        <v>13</v>
      </c>
      <c r="J429" s="14">
        <v>6</v>
      </c>
      <c r="K429" s="27"/>
    </row>
    <row r="430" spans="1:11" ht="15.75" customHeight="1" x14ac:dyDescent="0.3">
      <c r="A430" s="7" t="s">
        <v>112</v>
      </c>
      <c r="B430" s="8"/>
      <c r="C430" s="22"/>
      <c r="D430" s="14"/>
      <c r="E430" s="14"/>
      <c r="F430" s="14"/>
      <c r="G430" s="14"/>
      <c r="H430" s="14"/>
      <c r="I430" s="14"/>
      <c r="J430" s="14"/>
      <c r="K430" s="27"/>
    </row>
    <row r="431" spans="1:11" ht="15.75" customHeight="1" x14ac:dyDescent="0.3">
      <c r="A431" s="7" t="s">
        <v>113</v>
      </c>
      <c r="B431" s="8" t="s">
        <v>660</v>
      </c>
      <c r="C431" s="22"/>
      <c r="D431" s="14"/>
      <c r="E431" s="14"/>
      <c r="F431" s="14"/>
      <c r="G431" s="14"/>
      <c r="H431" s="14"/>
      <c r="I431" s="50"/>
      <c r="J431" s="50"/>
      <c r="K431" s="27"/>
    </row>
    <row r="432" spans="1:11" ht="15.75" customHeight="1" x14ac:dyDescent="0.3">
      <c r="A432" s="7" t="s">
        <v>171</v>
      </c>
      <c r="B432" s="8" t="s">
        <v>660</v>
      </c>
      <c r="C432" s="22"/>
      <c r="D432" s="14"/>
      <c r="E432" s="14"/>
      <c r="F432" s="14"/>
      <c r="G432" s="14"/>
      <c r="H432" s="14"/>
      <c r="I432" s="50"/>
      <c r="J432" s="50"/>
      <c r="K432" s="27"/>
    </row>
    <row r="433" spans="1:11" ht="15.75" customHeight="1" x14ac:dyDescent="0.3">
      <c r="A433" s="7" t="s">
        <v>32</v>
      </c>
      <c r="B433" s="8" t="s">
        <v>660</v>
      </c>
      <c r="C433" s="22">
        <v>15</v>
      </c>
      <c r="D433" s="14">
        <v>5</v>
      </c>
      <c r="E433" s="14">
        <v>8</v>
      </c>
      <c r="F433" s="14">
        <v>2</v>
      </c>
      <c r="G433" s="14">
        <v>3</v>
      </c>
      <c r="H433" s="14">
        <v>1</v>
      </c>
      <c r="I433" s="14">
        <v>18</v>
      </c>
      <c r="J433" s="14">
        <v>6</v>
      </c>
      <c r="K433" s="27"/>
    </row>
    <row r="434" spans="1:11" ht="15.75" customHeight="1" x14ac:dyDescent="0.3">
      <c r="A434" s="7" t="s">
        <v>33</v>
      </c>
      <c r="B434" s="8" t="s">
        <v>660</v>
      </c>
      <c r="C434" s="22">
        <v>12</v>
      </c>
      <c r="D434" s="14">
        <v>8</v>
      </c>
      <c r="E434" s="14">
        <v>6</v>
      </c>
      <c r="F434" s="14">
        <v>4</v>
      </c>
      <c r="G434" s="14">
        <v>0</v>
      </c>
      <c r="H434" s="14">
        <v>1</v>
      </c>
      <c r="I434" s="14">
        <v>12</v>
      </c>
      <c r="J434" s="14">
        <v>9</v>
      </c>
      <c r="K434" s="27"/>
    </row>
    <row r="435" spans="1:11" ht="15.75" customHeight="1" x14ac:dyDescent="0.3">
      <c r="A435" s="7" t="s">
        <v>34</v>
      </c>
      <c r="B435" s="8" t="s">
        <v>660</v>
      </c>
      <c r="C435" s="22"/>
      <c r="D435" s="14"/>
      <c r="E435" s="14"/>
      <c r="F435" s="14"/>
      <c r="G435" s="14"/>
      <c r="H435" s="14"/>
      <c r="I435" s="50"/>
      <c r="J435" s="50"/>
      <c r="K435" s="27"/>
    </row>
    <row r="436" spans="1:11" ht="15.75" customHeight="1" x14ac:dyDescent="0.3">
      <c r="A436" s="7" t="s">
        <v>35</v>
      </c>
      <c r="B436" s="8" t="s">
        <v>660</v>
      </c>
      <c r="C436" s="22"/>
      <c r="D436" s="14"/>
      <c r="E436" s="14"/>
      <c r="F436" s="14"/>
      <c r="G436" s="14"/>
      <c r="H436" s="14"/>
      <c r="I436" s="50"/>
      <c r="J436" s="50"/>
      <c r="K436" s="27"/>
    </row>
    <row r="437" spans="1:11" ht="15.75" customHeight="1" x14ac:dyDescent="0.3">
      <c r="A437" s="7" t="s">
        <v>36</v>
      </c>
      <c r="B437" s="8" t="s">
        <v>660</v>
      </c>
      <c r="C437" s="22"/>
      <c r="D437" s="14"/>
      <c r="E437" s="14"/>
      <c r="F437" s="14"/>
      <c r="G437" s="14"/>
      <c r="H437" s="14"/>
      <c r="I437" s="50">
        <f>94-SUM(I431:I436)</f>
        <v>64</v>
      </c>
      <c r="J437" s="50">
        <f>60-SUM(J431:J436)</f>
        <v>45</v>
      </c>
      <c r="K437" s="27"/>
    </row>
    <row r="438" spans="1:11" ht="15.75" customHeight="1" x14ac:dyDescent="0.3">
      <c r="A438" s="7" t="s">
        <v>37</v>
      </c>
      <c r="B438" s="8" t="s">
        <v>978</v>
      </c>
      <c r="C438" s="22"/>
      <c r="D438" s="14"/>
      <c r="E438" s="14"/>
      <c r="F438" s="14"/>
      <c r="G438" s="14"/>
      <c r="H438" s="14"/>
      <c r="I438" s="14"/>
      <c r="J438" s="14"/>
      <c r="K438" s="27"/>
    </row>
    <row r="439" spans="1:11" ht="15.75" customHeight="1" x14ac:dyDescent="0.3">
      <c r="A439" s="7" t="s">
        <v>38</v>
      </c>
      <c r="B439" s="8" t="s">
        <v>978</v>
      </c>
      <c r="C439" s="22"/>
      <c r="D439" s="14"/>
      <c r="E439" s="14"/>
      <c r="F439" s="14"/>
      <c r="G439" s="14"/>
      <c r="H439" s="14"/>
      <c r="I439" s="14"/>
      <c r="J439" s="14"/>
      <c r="K439" s="27"/>
    </row>
    <row r="440" spans="1:11" ht="15.75" customHeight="1" x14ac:dyDescent="0.3">
      <c r="A440" s="7" t="s">
        <v>81</v>
      </c>
      <c r="B440" s="8" t="s">
        <v>978</v>
      </c>
      <c r="C440" s="22"/>
      <c r="D440" s="14"/>
      <c r="E440" s="14"/>
      <c r="F440" s="14"/>
      <c r="G440" s="14"/>
      <c r="H440" s="14"/>
      <c r="I440" s="14"/>
      <c r="J440" s="14"/>
      <c r="K440" s="27"/>
    </row>
    <row r="441" spans="1:11" ht="15.75" customHeight="1" x14ac:dyDescent="0.3">
      <c r="A441" s="7" t="s">
        <v>82</v>
      </c>
      <c r="B441" s="8" t="s">
        <v>978</v>
      </c>
      <c r="C441" s="22"/>
      <c r="D441" s="14"/>
      <c r="E441" s="14"/>
      <c r="F441" s="14"/>
      <c r="G441" s="14"/>
      <c r="H441" s="14"/>
      <c r="I441" s="14"/>
      <c r="J441" s="14"/>
      <c r="K441" s="27"/>
    </row>
    <row r="442" spans="1:11" ht="15.75" customHeight="1" x14ac:dyDescent="0.3">
      <c r="A442" s="7" t="s">
        <v>83</v>
      </c>
      <c r="B442" s="8" t="s">
        <v>978</v>
      </c>
      <c r="C442" s="22"/>
      <c r="D442" s="14"/>
      <c r="E442" s="14"/>
      <c r="F442" s="14"/>
      <c r="G442" s="14"/>
      <c r="H442" s="14"/>
      <c r="I442" s="14"/>
      <c r="J442" s="14"/>
      <c r="K442" s="27"/>
    </row>
    <row r="443" spans="1:11" ht="15.75" customHeight="1" x14ac:dyDescent="0.3">
      <c r="A443" s="7" t="s">
        <v>84</v>
      </c>
      <c r="B443" s="8" t="s">
        <v>978</v>
      </c>
      <c r="C443" s="22">
        <v>13</v>
      </c>
      <c r="D443" s="14">
        <v>7</v>
      </c>
      <c r="E443" s="14">
        <v>8</v>
      </c>
      <c r="F443" s="14">
        <v>6</v>
      </c>
      <c r="G443" s="14">
        <v>1</v>
      </c>
      <c r="H443" s="14">
        <v>1</v>
      </c>
      <c r="I443" s="14">
        <v>14</v>
      </c>
      <c r="J443" s="14">
        <v>8</v>
      </c>
      <c r="K443" s="27"/>
    </row>
    <row r="444" spans="1:11" ht="15.75" customHeight="1" x14ac:dyDescent="0.3">
      <c r="A444" s="7" t="s">
        <v>85</v>
      </c>
      <c r="B444" s="8" t="s">
        <v>978</v>
      </c>
      <c r="C444" s="22"/>
      <c r="D444" s="14"/>
      <c r="E444" s="14"/>
      <c r="F444" s="14"/>
      <c r="G444" s="14"/>
      <c r="H444" s="14"/>
      <c r="I444" s="14"/>
      <c r="J444" s="14"/>
      <c r="K444" s="27"/>
    </row>
    <row r="445" spans="1:11" ht="15.75" customHeight="1" x14ac:dyDescent="0.3">
      <c r="A445" s="7" t="s">
        <v>86</v>
      </c>
      <c r="B445" s="8" t="s">
        <v>978</v>
      </c>
      <c r="C445" s="22"/>
      <c r="D445" s="14"/>
      <c r="E445" s="14"/>
      <c r="F445" s="14"/>
      <c r="G445" s="14"/>
      <c r="H445" s="14"/>
      <c r="I445" s="14"/>
      <c r="J445" s="14"/>
      <c r="K445" s="27"/>
    </row>
    <row r="446" spans="1:11" ht="15.75" customHeight="1" x14ac:dyDescent="0.3">
      <c r="A446" s="7" t="s">
        <v>71</v>
      </c>
      <c r="B446" s="8" t="s">
        <v>978</v>
      </c>
      <c r="C446" s="22"/>
      <c r="D446" s="14"/>
      <c r="E446" s="14"/>
      <c r="F446" s="14"/>
      <c r="G446" s="14"/>
      <c r="H446" s="14"/>
      <c r="I446" s="14"/>
      <c r="J446" s="14"/>
      <c r="K446" s="27"/>
    </row>
    <row r="447" spans="1:11" ht="15.75" customHeight="1" x14ac:dyDescent="0.3">
      <c r="A447" s="7" t="s">
        <v>87</v>
      </c>
      <c r="B447" s="8" t="s">
        <v>978</v>
      </c>
      <c r="C447" s="22"/>
      <c r="D447" s="14"/>
      <c r="E447" s="14"/>
      <c r="F447" s="14"/>
      <c r="G447" s="14"/>
      <c r="H447" s="14"/>
      <c r="I447" s="14"/>
      <c r="J447" s="14"/>
      <c r="K447" s="27"/>
    </row>
    <row r="448" spans="1:11" ht="15.75" customHeight="1" x14ac:dyDescent="0.3">
      <c r="A448" s="7" t="s">
        <v>88</v>
      </c>
      <c r="B448" s="8" t="s">
        <v>978</v>
      </c>
      <c r="C448" s="22"/>
      <c r="D448" s="14"/>
      <c r="E448" s="14"/>
      <c r="F448" s="14"/>
      <c r="G448" s="14"/>
      <c r="H448" s="14"/>
      <c r="I448" s="14"/>
      <c r="J448" s="14"/>
      <c r="K448" s="27"/>
    </row>
    <row r="449" spans="1:11" ht="15.75" customHeight="1" x14ac:dyDescent="0.3">
      <c r="A449" s="7" t="s">
        <v>89</v>
      </c>
      <c r="B449" s="8" t="s">
        <v>978</v>
      </c>
      <c r="C449" s="22">
        <v>20</v>
      </c>
      <c r="D449" s="14">
        <v>0</v>
      </c>
      <c r="E449" s="14"/>
      <c r="F449" s="14"/>
      <c r="G449" s="14"/>
      <c r="H449" s="14"/>
      <c r="I449" s="14"/>
      <c r="J449" s="14"/>
      <c r="K449" s="27"/>
    </row>
    <row r="450" spans="1:11" ht="15.75" customHeight="1" x14ac:dyDescent="0.3">
      <c r="A450" s="7" t="s">
        <v>90</v>
      </c>
      <c r="B450" s="8" t="s">
        <v>978</v>
      </c>
      <c r="C450" s="22"/>
      <c r="D450" s="14"/>
      <c r="E450" s="14"/>
      <c r="F450" s="14"/>
      <c r="G450" s="14"/>
      <c r="H450" s="14"/>
      <c r="I450" s="14"/>
      <c r="J450" s="14"/>
      <c r="K450" s="27"/>
    </row>
    <row r="451" spans="1:11" ht="15.75" customHeight="1" x14ac:dyDescent="0.3">
      <c r="A451" s="7" t="s">
        <v>73</v>
      </c>
      <c r="B451" s="8" t="s">
        <v>978</v>
      </c>
      <c r="C451" s="22"/>
      <c r="D451" s="14"/>
      <c r="E451" s="14"/>
      <c r="F451" s="14"/>
      <c r="G451" s="14"/>
      <c r="H451" s="14"/>
      <c r="I451" s="14"/>
      <c r="J451" s="14"/>
      <c r="K451" s="27"/>
    </row>
    <row r="452" spans="1:11" ht="15.75" customHeight="1" x14ac:dyDescent="0.3">
      <c r="A452" s="7" t="s">
        <v>75</v>
      </c>
      <c r="B452" s="8" t="s">
        <v>978</v>
      </c>
      <c r="C452" s="22"/>
      <c r="D452" s="14"/>
      <c r="E452" s="14"/>
      <c r="F452" s="14"/>
      <c r="G452" s="14"/>
      <c r="H452" s="14"/>
      <c r="I452" s="14"/>
      <c r="J452" s="14"/>
      <c r="K452" s="27"/>
    </row>
    <row r="453" spans="1:11" ht="15.75" customHeight="1" x14ac:dyDescent="0.3">
      <c r="A453" s="7" t="s">
        <v>76</v>
      </c>
      <c r="B453" s="8" t="s">
        <v>978</v>
      </c>
      <c r="C453" s="22"/>
      <c r="D453" s="14"/>
      <c r="E453" s="14"/>
      <c r="F453" s="14"/>
      <c r="G453" s="14"/>
      <c r="H453" s="14"/>
      <c r="I453" s="14"/>
      <c r="J453" s="14"/>
      <c r="K453" s="27"/>
    </row>
    <row r="454" spans="1:11" ht="15.75" customHeight="1" x14ac:dyDescent="0.3">
      <c r="A454" s="7" t="s">
        <v>77</v>
      </c>
      <c r="B454" s="8" t="s">
        <v>978</v>
      </c>
      <c r="C454" s="22"/>
      <c r="D454" s="14"/>
      <c r="E454" s="14"/>
      <c r="F454" s="14"/>
      <c r="G454" s="14"/>
      <c r="H454" s="14"/>
      <c r="I454" s="14"/>
      <c r="J454" s="14"/>
      <c r="K454" s="27"/>
    </row>
    <row r="455" spans="1:11" ht="15.75" customHeight="1" x14ac:dyDescent="0.3">
      <c r="A455" s="7" t="s">
        <v>78</v>
      </c>
      <c r="B455" s="8" t="s">
        <v>978</v>
      </c>
      <c r="C455" s="22">
        <v>19</v>
      </c>
      <c r="D455" s="14">
        <v>1</v>
      </c>
      <c r="E455" s="14"/>
      <c r="F455" s="14"/>
      <c r="G455" s="14">
        <v>6</v>
      </c>
      <c r="H455" s="14">
        <v>1</v>
      </c>
      <c r="I455" s="14">
        <v>25</v>
      </c>
      <c r="J455" s="14">
        <v>2</v>
      </c>
      <c r="K455" s="27"/>
    </row>
    <row r="456" spans="1:11" ht="15.75" customHeight="1" x14ac:dyDescent="0.3">
      <c r="A456" s="7" t="s">
        <v>79</v>
      </c>
      <c r="B456" s="8" t="s">
        <v>978</v>
      </c>
      <c r="C456" s="22"/>
      <c r="D456" s="14"/>
      <c r="E456" s="14"/>
      <c r="F456" s="14"/>
      <c r="G456" s="14"/>
      <c r="H456" s="14"/>
      <c r="I456" s="14"/>
      <c r="J456" s="14"/>
      <c r="K456" s="27"/>
    </row>
    <row r="457" spans="1:11" ht="15.75" customHeight="1" x14ac:dyDescent="0.3">
      <c r="A457" s="7" t="s">
        <v>9</v>
      </c>
      <c r="B457" s="8" t="s">
        <v>978</v>
      </c>
      <c r="C457" s="22"/>
      <c r="D457" s="14"/>
      <c r="E457" s="14"/>
      <c r="F457" s="14"/>
      <c r="G457" s="14"/>
      <c r="H457" s="14"/>
      <c r="I457" s="14"/>
      <c r="J457" s="14"/>
      <c r="K457" s="27"/>
    </row>
    <row r="458" spans="1:11" ht="15.75" customHeight="1" x14ac:dyDescent="0.3">
      <c r="A458" s="10" t="s">
        <v>12</v>
      </c>
      <c r="B458" s="11"/>
      <c r="C458" s="9">
        <f t="shared" ref="C458:J458" si="30">SUM(C421:C457)</f>
        <v>130</v>
      </c>
      <c r="D458" s="9">
        <f t="shared" si="30"/>
        <v>77</v>
      </c>
      <c r="E458" s="9">
        <f t="shared" si="30"/>
        <v>41</v>
      </c>
      <c r="F458" s="9">
        <f t="shared" si="30"/>
        <v>21</v>
      </c>
      <c r="G458" s="9">
        <f t="shared" si="30"/>
        <v>17</v>
      </c>
      <c r="H458" s="9">
        <f t="shared" si="30"/>
        <v>8</v>
      </c>
      <c r="I458" s="9">
        <f t="shared" si="30"/>
        <v>179</v>
      </c>
      <c r="J458" s="9">
        <f t="shared" si="30"/>
        <v>105</v>
      </c>
      <c r="K458" s="29"/>
    </row>
    <row r="459" spans="1:11" ht="15.75" customHeight="1" x14ac:dyDescent="0.3">
      <c r="A459" s="1" t="s">
        <v>1370</v>
      </c>
    </row>
    <row r="460" spans="1:11" ht="15.75" customHeight="1" x14ac:dyDescent="0.3">
      <c r="A460" s="1" t="s">
        <v>1004</v>
      </c>
    </row>
    <row r="461" spans="1:11" ht="15.75" customHeight="1" x14ac:dyDescent="0.3"/>
    <row r="462" spans="1:11" ht="15.75" customHeight="1" x14ac:dyDescent="0.3"/>
    <row r="463" spans="1:11" ht="15.75" customHeight="1" x14ac:dyDescent="0.3">
      <c r="A463" s="24" t="s">
        <v>1991</v>
      </c>
      <c r="B463" s="25"/>
      <c r="C463" s="25"/>
      <c r="D463" s="25"/>
      <c r="E463" s="25"/>
      <c r="F463" s="25"/>
      <c r="G463" s="25"/>
      <c r="H463" s="25"/>
      <c r="I463" s="25"/>
      <c r="J463" s="26"/>
      <c r="K463" s="27"/>
    </row>
    <row r="464" spans="1:11" ht="15.75" customHeight="1" x14ac:dyDescent="0.3">
      <c r="A464" s="2"/>
      <c r="B464" s="3"/>
      <c r="C464" s="28" t="s">
        <v>1</v>
      </c>
      <c r="D464" s="26"/>
      <c r="E464" s="28" t="s">
        <v>2</v>
      </c>
      <c r="F464" s="26"/>
      <c r="G464" s="28" t="s">
        <v>3</v>
      </c>
      <c r="H464" s="26"/>
      <c r="I464" s="28" t="s">
        <v>4</v>
      </c>
      <c r="J464" s="26"/>
      <c r="K464" s="27"/>
    </row>
    <row r="465" spans="1:11" ht="15.75" customHeight="1" x14ac:dyDescent="0.3">
      <c r="A465" s="4" t="s">
        <v>5</v>
      </c>
      <c r="B465" s="5" t="s">
        <v>6</v>
      </c>
      <c r="C465" s="6" t="s">
        <v>7</v>
      </c>
      <c r="D465" s="6" t="s">
        <v>8</v>
      </c>
      <c r="E465" s="6" t="s">
        <v>7</v>
      </c>
      <c r="F465" s="6" t="s">
        <v>8</v>
      </c>
      <c r="G465" s="6" t="s">
        <v>7</v>
      </c>
      <c r="H465" s="6" t="s">
        <v>8</v>
      </c>
      <c r="I465" s="6" t="s">
        <v>7</v>
      </c>
      <c r="J465" s="6" t="s">
        <v>8</v>
      </c>
      <c r="K465" s="29"/>
    </row>
    <row r="466" spans="1:11" ht="15.75" customHeight="1" x14ac:dyDescent="0.3">
      <c r="A466" s="7" t="s">
        <v>42</v>
      </c>
      <c r="B466" s="8" t="s">
        <v>167</v>
      </c>
      <c r="C466" s="12">
        <v>3</v>
      </c>
      <c r="D466" s="13">
        <v>16</v>
      </c>
      <c r="E466" s="13">
        <v>3</v>
      </c>
      <c r="F466" s="13">
        <v>11</v>
      </c>
      <c r="G466" s="13">
        <v>0</v>
      </c>
      <c r="H466" s="13">
        <v>1</v>
      </c>
      <c r="I466" s="13">
        <v>3</v>
      </c>
      <c r="J466" s="13">
        <v>17</v>
      </c>
      <c r="K466" s="27"/>
    </row>
    <row r="467" spans="1:11" ht="15.75" customHeight="1" x14ac:dyDescent="0.3">
      <c r="A467" s="10" t="s">
        <v>12</v>
      </c>
      <c r="B467" s="11"/>
      <c r="C467" s="9">
        <f t="shared" ref="C467:J467" si="31">SUM(C466:C466)</f>
        <v>3</v>
      </c>
      <c r="D467" s="9">
        <f t="shared" si="31"/>
        <v>16</v>
      </c>
      <c r="E467" s="9">
        <f t="shared" si="31"/>
        <v>3</v>
      </c>
      <c r="F467" s="9">
        <f t="shared" si="31"/>
        <v>11</v>
      </c>
      <c r="G467" s="9">
        <f t="shared" si="31"/>
        <v>0</v>
      </c>
      <c r="H467" s="9">
        <f t="shared" si="31"/>
        <v>1</v>
      </c>
      <c r="I467" s="9">
        <f t="shared" si="31"/>
        <v>3</v>
      </c>
      <c r="J467" s="9">
        <f t="shared" si="31"/>
        <v>17</v>
      </c>
      <c r="K467" s="29"/>
    </row>
    <row r="468" spans="1:11" ht="15.75" customHeight="1" x14ac:dyDescent="0.3"/>
    <row r="469" spans="1:11" ht="15.75" customHeight="1" x14ac:dyDescent="0.3"/>
    <row r="470" spans="1:11" ht="15.75" customHeight="1" x14ac:dyDescent="0.3">
      <c r="A470" s="24" t="s">
        <v>1901</v>
      </c>
      <c r="B470" s="25"/>
      <c r="C470" s="25"/>
      <c r="D470" s="25"/>
      <c r="E470" s="25"/>
      <c r="F470" s="25"/>
      <c r="G470" s="25"/>
      <c r="H470" s="25"/>
      <c r="I470" s="25"/>
      <c r="J470" s="26"/>
      <c r="K470" s="27"/>
    </row>
    <row r="471" spans="1:11" ht="15.75" customHeight="1" x14ac:dyDescent="0.3">
      <c r="A471" s="2"/>
      <c r="B471" s="3"/>
      <c r="C471" s="28" t="s">
        <v>1</v>
      </c>
      <c r="D471" s="26"/>
      <c r="E471" s="28" t="s">
        <v>2</v>
      </c>
      <c r="F471" s="26"/>
      <c r="G471" s="28" t="s">
        <v>3</v>
      </c>
      <c r="H471" s="26"/>
      <c r="I471" s="28" t="s">
        <v>4</v>
      </c>
      <c r="J471" s="26"/>
      <c r="K471" s="27"/>
    </row>
    <row r="472" spans="1:11" ht="15.75" customHeight="1" x14ac:dyDescent="0.3">
      <c r="A472" s="4" t="s">
        <v>5</v>
      </c>
      <c r="B472" s="5" t="s">
        <v>6</v>
      </c>
      <c r="C472" s="6" t="s">
        <v>7</v>
      </c>
      <c r="D472" s="6" t="s">
        <v>8</v>
      </c>
      <c r="E472" s="6" t="s">
        <v>7</v>
      </c>
      <c r="F472" s="6" t="s">
        <v>8</v>
      </c>
      <c r="G472" s="6" t="s">
        <v>7</v>
      </c>
      <c r="H472" s="6" t="s">
        <v>8</v>
      </c>
      <c r="I472" s="6" t="s">
        <v>7</v>
      </c>
      <c r="J472" s="6" t="s">
        <v>8</v>
      </c>
      <c r="K472" s="29"/>
    </row>
    <row r="473" spans="1:11" ht="15.75" customHeight="1" x14ac:dyDescent="0.3">
      <c r="A473" s="7" t="s">
        <v>79</v>
      </c>
      <c r="B473" s="8" t="s">
        <v>95</v>
      </c>
      <c r="C473" s="12">
        <v>5</v>
      </c>
      <c r="D473" s="13">
        <v>15</v>
      </c>
      <c r="E473" s="13">
        <v>2</v>
      </c>
      <c r="F473" s="13">
        <v>12</v>
      </c>
      <c r="G473" s="13">
        <v>0</v>
      </c>
      <c r="H473" s="13">
        <v>1</v>
      </c>
      <c r="I473" s="13">
        <v>5</v>
      </c>
      <c r="J473" s="13">
        <v>16</v>
      </c>
      <c r="K473" s="27"/>
    </row>
    <row r="474" spans="1:11" ht="15.75" customHeight="1" x14ac:dyDescent="0.3">
      <c r="A474" s="7" t="s">
        <v>9</v>
      </c>
      <c r="B474" s="8" t="s">
        <v>95</v>
      </c>
      <c r="C474" s="22">
        <v>12</v>
      </c>
      <c r="D474" s="14">
        <v>8</v>
      </c>
      <c r="E474" s="14">
        <v>8</v>
      </c>
      <c r="F474" s="14">
        <v>6</v>
      </c>
      <c r="G474" s="14">
        <v>1</v>
      </c>
      <c r="H474" s="14">
        <v>1</v>
      </c>
      <c r="I474" s="14">
        <v>12</v>
      </c>
      <c r="J474" s="14">
        <v>9</v>
      </c>
      <c r="K474" s="27"/>
    </row>
    <row r="475" spans="1:11" ht="15.75" customHeight="1" x14ac:dyDescent="0.3">
      <c r="A475" s="7" t="s">
        <v>11</v>
      </c>
      <c r="B475" s="8" t="s">
        <v>95</v>
      </c>
      <c r="C475" s="22">
        <v>15</v>
      </c>
      <c r="D475" s="14">
        <v>5</v>
      </c>
      <c r="E475" s="14">
        <v>9</v>
      </c>
      <c r="F475" s="14">
        <v>5</v>
      </c>
      <c r="G475" s="14">
        <v>3</v>
      </c>
      <c r="H475" s="14">
        <v>1</v>
      </c>
      <c r="I475" s="14">
        <v>18</v>
      </c>
      <c r="J475" s="14">
        <v>6</v>
      </c>
      <c r="K475" s="27"/>
    </row>
    <row r="476" spans="1:11" ht="15.75" customHeight="1" x14ac:dyDescent="0.3">
      <c r="A476" s="7" t="s">
        <v>630</v>
      </c>
      <c r="B476" s="8" t="s">
        <v>95</v>
      </c>
      <c r="C476" s="22">
        <v>9</v>
      </c>
      <c r="D476" s="14">
        <v>11</v>
      </c>
      <c r="E476" s="14">
        <v>6</v>
      </c>
      <c r="F476" s="14">
        <v>8</v>
      </c>
      <c r="G476" s="14">
        <v>1</v>
      </c>
      <c r="H476" s="14">
        <v>1</v>
      </c>
      <c r="I476" s="14">
        <v>10</v>
      </c>
      <c r="J476" s="14">
        <v>12</v>
      </c>
      <c r="K476" s="27"/>
    </row>
    <row r="477" spans="1:11" ht="15.75" customHeight="1" x14ac:dyDescent="0.3">
      <c r="A477" s="7" t="s">
        <v>686</v>
      </c>
      <c r="B477" s="8" t="s">
        <v>95</v>
      </c>
      <c r="C477" s="22">
        <v>13</v>
      </c>
      <c r="D477" s="14">
        <v>7</v>
      </c>
      <c r="E477" s="14">
        <v>9</v>
      </c>
      <c r="F477" s="14">
        <v>5</v>
      </c>
      <c r="G477" s="14">
        <v>0</v>
      </c>
      <c r="H477" s="14">
        <v>1</v>
      </c>
      <c r="I477" s="14">
        <v>13</v>
      </c>
      <c r="J477" s="14">
        <v>8</v>
      </c>
      <c r="K477" s="27"/>
    </row>
    <row r="478" spans="1:11" ht="15.75" customHeight="1" x14ac:dyDescent="0.3">
      <c r="A478" s="7" t="s">
        <v>729</v>
      </c>
      <c r="B478" s="8" t="s">
        <v>95</v>
      </c>
      <c r="C478" s="22">
        <v>9</v>
      </c>
      <c r="D478" s="14">
        <v>11</v>
      </c>
      <c r="E478" s="14">
        <v>6</v>
      </c>
      <c r="F478" s="14">
        <v>8</v>
      </c>
      <c r="G478" s="14">
        <v>1</v>
      </c>
      <c r="H478" s="14">
        <v>1</v>
      </c>
      <c r="I478" s="14">
        <v>10</v>
      </c>
      <c r="J478" s="14">
        <v>12</v>
      </c>
      <c r="K478" s="27"/>
    </row>
    <row r="479" spans="1:11" ht="15.75" customHeight="1" x14ac:dyDescent="0.3">
      <c r="A479" s="7" t="s">
        <v>984</v>
      </c>
      <c r="B479" s="8" t="s">
        <v>95</v>
      </c>
      <c r="C479" s="22">
        <v>14</v>
      </c>
      <c r="D479" s="14">
        <v>6</v>
      </c>
      <c r="E479" s="14">
        <v>10</v>
      </c>
      <c r="F479" s="14">
        <v>4</v>
      </c>
      <c r="G479" s="14">
        <v>1</v>
      </c>
      <c r="H479" s="14">
        <v>1</v>
      </c>
      <c r="I479" s="14">
        <v>15</v>
      </c>
      <c r="J479" s="14">
        <v>7</v>
      </c>
      <c r="K479" s="27"/>
    </row>
    <row r="480" spans="1:11" ht="15.75" customHeight="1" x14ac:dyDescent="0.3">
      <c r="A480" s="7" t="s">
        <v>1189</v>
      </c>
      <c r="B480" s="8" t="s">
        <v>95</v>
      </c>
      <c r="C480" s="22">
        <v>11</v>
      </c>
      <c r="D480" s="14">
        <v>9</v>
      </c>
      <c r="E480" s="14">
        <v>7</v>
      </c>
      <c r="F480" s="14">
        <v>6</v>
      </c>
      <c r="G480" s="14">
        <v>1</v>
      </c>
      <c r="H480" s="14">
        <v>1</v>
      </c>
      <c r="I480" s="14">
        <v>12</v>
      </c>
      <c r="J480" s="14">
        <v>10</v>
      </c>
      <c r="K480" s="27"/>
    </row>
    <row r="481" spans="1:11" ht="15.75" customHeight="1" x14ac:dyDescent="0.3">
      <c r="A481" s="7" t="s">
        <v>1267</v>
      </c>
      <c r="B481" s="8" t="s">
        <v>95</v>
      </c>
      <c r="C481" s="22">
        <v>14</v>
      </c>
      <c r="D481" s="14">
        <v>8</v>
      </c>
      <c r="E481" s="14">
        <v>10</v>
      </c>
      <c r="F481" s="14">
        <v>3</v>
      </c>
      <c r="G481" s="14">
        <v>1</v>
      </c>
      <c r="H481" s="14">
        <v>1</v>
      </c>
      <c r="I481" s="14">
        <v>15</v>
      </c>
      <c r="J481" s="14">
        <v>9</v>
      </c>
      <c r="K481" s="27"/>
    </row>
    <row r="482" spans="1:11" ht="15.75" customHeight="1" x14ac:dyDescent="0.3">
      <c r="A482" s="7" t="s">
        <v>1374</v>
      </c>
      <c r="B482" s="8" t="s">
        <v>95</v>
      </c>
      <c r="C482" s="22">
        <v>20</v>
      </c>
      <c r="D482" s="14">
        <v>2</v>
      </c>
      <c r="E482" s="14">
        <v>13</v>
      </c>
      <c r="F482" s="14">
        <v>1</v>
      </c>
      <c r="G482" s="14">
        <v>3</v>
      </c>
      <c r="H482" s="14">
        <v>1</v>
      </c>
      <c r="I482" s="14">
        <v>23</v>
      </c>
      <c r="J482" s="14">
        <v>3</v>
      </c>
      <c r="K482" s="27"/>
    </row>
    <row r="483" spans="1:11" ht="15.75" customHeight="1" x14ac:dyDescent="0.3">
      <c r="A483" s="7" t="s">
        <v>1475</v>
      </c>
      <c r="B483" s="8" t="s">
        <v>95</v>
      </c>
      <c r="C483" s="22">
        <v>14</v>
      </c>
      <c r="D483" s="14">
        <v>8</v>
      </c>
      <c r="E483" s="14">
        <v>12</v>
      </c>
      <c r="F483" s="14">
        <v>6</v>
      </c>
      <c r="G483" s="14">
        <v>3</v>
      </c>
      <c r="H483" s="14">
        <v>1</v>
      </c>
      <c r="I483" s="14">
        <v>17</v>
      </c>
      <c r="J483" s="14">
        <v>9</v>
      </c>
      <c r="K483" s="27"/>
    </row>
    <row r="484" spans="1:11" ht="15.75" customHeight="1" x14ac:dyDescent="0.3">
      <c r="A484" s="7" t="s">
        <v>1614</v>
      </c>
      <c r="B484" s="8" t="s">
        <v>95</v>
      </c>
      <c r="C484" s="22">
        <v>16</v>
      </c>
      <c r="D484" s="14">
        <v>6</v>
      </c>
      <c r="E484" s="14">
        <v>12</v>
      </c>
      <c r="F484" s="14">
        <v>4</v>
      </c>
      <c r="G484" s="14">
        <v>1</v>
      </c>
      <c r="H484" s="14">
        <v>1</v>
      </c>
      <c r="I484" s="14">
        <v>17</v>
      </c>
      <c r="J484" s="14">
        <v>7</v>
      </c>
      <c r="K484" s="27"/>
    </row>
    <row r="485" spans="1:11" ht="15.75" customHeight="1" x14ac:dyDescent="0.3">
      <c r="A485" s="7" t="s">
        <v>1852</v>
      </c>
      <c r="B485" s="8" t="s">
        <v>95</v>
      </c>
      <c r="C485" s="22">
        <v>9</v>
      </c>
      <c r="D485" s="14">
        <v>13</v>
      </c>
      <c r="E485" s="14">
        <v>7</v>
      </c>
      <c r="F485" s="14">
        <v>9</v>
      </c>
      <c r="G485" s="14">
        <v>1</v>
      </c>
      <c r="H485" s="14">
        <v>1</v>
      </c>
      <c r="I485" s="14">
        <v>10</v>
      </c>
      <c r="J485" s="14">
        <v>14</v>
      </c>
      <c r="K485" s="27"/>
    </row>
    <row r="486" spans="1:11" ht="15.75" customHeight="1" x14ac:dyDescent="0.3">
      <c r="A486" s="7" t="s">
        <v>1883</v>
      </c>
      <c r="B486" s="8" t="s">
        <v>95</v>
      </c>
      <c r="C486" s="22">
        <v>8</v>
      </c>
      <c r="D486" s="14">
        <v>14</v>
      </c>
      <c r="E486" s="14">
        <v>7</v>
      </c>
      <c r="F486" s="14">
        <v>9</v>
      </c>
      <c r="G486" s="14">
        <v>0</v>
      </c>
      <c r="H486" s="14">
        <v>1</v>
      </c>
      <c r="I486" s="14">
        <v>8</v>
      </c>
      <c r="J486" s="14">
        <v>15</v>
      </c>
      <c r="K486" s="27"/>
    </row>
    <row r="487" spans="1:11" ht="15.75" customHeight="1" x14ac:dyDescent="0.3">
      <c r="A487" s="10" t="s">
        <v>12</v>
      </c>
      <c r="B487" s="11"/>
      <c r="C487" s="9">
        <f t="shared" ref="C487:J487" si="32">SUM(C473:C486)</f>
        <v>169</v>
      </c>
      <c r="D487" s="9">
        <f t="shared" si="32"/>
        <v>123</v>
      </c>
      <c r="E487" s="9">
        <f t="shared" si="32"/>
        <v>118</v>
      </c>
      <c r="F487" s="9">
        <f t="shared" si="32"/>
        <v>86</v>
      </c>
      <c r="G487" s="9">
        <f t="shared" si="32"/>
        <v>17</v>
      </c>
      <c r="H487" s="9">
        <f t="shared" si="32"/>
        <v>14</v>
      </c>
      <c r="I487" s="9">
        <f t="shared" si="32"/>
        <v>185</v>
      </c>
      <c r="J487" s="9">
        <f t="shared" si="32"/>
        <v>137</v>
      </c>
      <c r="K487" s="29"/>
    </row>
    <row r="488" spans="1:11" ht="15.75" customHeight="1" x14ac:dyDescent="0.3">
      <c r="I488" s="1">
        <f>I487/SUM(I487:J487)</f>
        <v>0.57453416149068326</v>
      </c>
    </row>
    <row r="489" spans="1:11" ht="15.75" customHeight="1" x14ac:dyDescent="0.3"/>
    <row r="490" spans="1:11" ht="15.75" customHeight="1" x14ac:dyDescent="0.3">
      <c r="A490" s="24" t="s">
        <v>1655</v>
      </c>
      <c r="B490" s="25"/>
      <c r="C490" s="25"/>
      <c r="D490" s="25"/>
      <c r="E490" s="25"/>
      <c r="F490" s="25"/>
      <c r="G490" s="25"/>
      <c r="H490" s="25"/>
      <c r="I490" s="25"/>
      <c r="J490" s="26"/>
      <c r="K490" s="27"/>
    </row>
    <row r="491" spans="1:11" ht="15.75" customHeight="1" x14ac:dyDescent="0.3">
      <c r="A491" s="2"/>
      <c r="B491" s="3"/>
      <c r="C491" s="28" t="s">
        <v>1</v>
      </c>
      <c r="D491" s="26"/>
      <c r="E491" s="28" t="s">
        <v>2</v>
      </c>
      <c r="F491" s="26"/>
      <c r="G491" s="28" t="s">
        <v>3</v>
      </c>
      <c r="H491" s="26"/>
      <c r="I491" s="28" t="s">
        <v>4</v>
      </c>
      <c r="J491" s="26"/>
      <c r="K491" s="27"/>
    </row>
    <row r="492" spans="1:11" ht="15.75" customHeight="1" x14ac:dyDescent="0.3">
      <c r="A492" s="4" t="s">
        <v>5</v>
      </c>
      <c r="B492" s="5" t="s">
        <v>6</v>
      </c>
      <c r="C492" s="6" t="s">
        <v>7</v>
      </c>
      <c r="D492" s="6" t="s">
        <v>8</v>
      </c>
      <c r="E492" s="6" t="s">
        <v>7</v>
      </c>
      <c r="F492" s="6" t="s">
        <v>8</v>
      </c>
      <c r="G492" s="6" t="s">
        <v>7</v>
      </c>
      <c r="H492" s="6" t="s">
        <v>8</v>
      </c>
      <c r="I492" s="6" t="s">
        <v>7</v>
      </c>
      <c r="J492" s="6" t="s">
        <v>8</v>
      </c>
      <c r="K492" s="29"/>
    </row>
    <row r="493" spans="1:11" ht="15.75" customHeight="1" x14ac:dyDescent="0.3">
      <c r="A493" s="7" t="s">
        <v>24</v>
      </c>
      <c r="B493" s="8" t="s">
        <v>354</v>
      </c>
      <c r="C493" s="12">
        <v>12</v>
      </c>
      <c r="D493" s="13">
        <v>7</v>
      </c>
      <c r="E493" s="13">
        <v>7</v>
      </c>
      <c r="F493" s="13">
        <v>6</v>
      </c>
      <c r="G493" s="13">
        <v>2</v>
      </c>
      <c r="H493" s="13">
        <v>2</v>
      </c>
      <c r="I493" s="13">
        <v>14</v>
      </c>
      <c r="J493" s="13">
        <v>9</v>
      </c>
      <c r="K493" s="45" t="s">
        <v>1165</v>
      </c>
    </row>
    <row r="494" spans="1:11" ht="15.75" customHeight="1" x14ac:dyDescent="0.3">
      <c r="A494" s="10" t="s">
        <v>12</v>
      </c>
      <c r="B494" s="11"/>
      <c r="C494" s="9">
        <f t="shared" ref="C494:J494" si="33">SUM(C493:C493)</f>
        <v>12</v>
      </c>
      <c r="D494" s="9">
        <f t="shared" si="33"/>
        <v>7</v>
      </c>
      <c r="E494" s="9">
        <f t="shared" si="33"/>
        <v>7</v>
      </c>
      <c r="F494" s="9">
        <f t="shared" si="33"/>
        <v>6</v>
      </c>
      <c r="G494" s="9">
        <f t="shared" si="33"/>
        <v>2</v>
      </c>
      <c r="H494" s="9">
        <f t="shared" si="33"/>
        <v>2</v>
      </c>
      <c r="I494" s="9">
        <f t="shared" si="33"/>
        <v>14</v>
      </c>
      <c r="J494" s="9">
        <f t="shared" si="33"/>
        <v>9</v>
      </c>
      <c r="K494" s="29"/>
    </row>
    <row r="495" spans="1:11" ht="15.75" customHeight="1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1" ht="15.75" customHeight="1" x14ac:dyDescent="0.3"/>
    <row r="497" spans="1:11" ht="15.75" customHeight="1" x14ac:dyDescent="0.3">
      <c r="A497" s="24" t="s">
        <v>428</v>
      </c>
      <c r="B497" s="25"/>
      <c r="C497" s="25"/>
      <c r="D497" s="25"/>
      <c r="E497" s="25"/>
      <c r="F497" s="25"/>
      <c r="G497" s="25"/>
      <c r="H497" s="25"/>
      <c r="I497" s="25"/>
      <c r="J497" s="26"/>
      <c r="K497" s="27"/>
    </row>
    <row r="498" spans="1:11" ht="15.75" customHeight="1" x14ac:dyDescent="0.3">
      <c r="A498" s="2"/>
      <c r="B498" s="3"/>
      <c r="C498" s="28" t="s">
        <v>1</v>
      </c>
      <c r="D498" s="26"/>
      <c r="E498" s="28" t="s">
        <v>2</v>
      </c>
      <c r="F498" s="26"/>
      <c r="G498" s="28" t="s">
        <v>3</v>
      </c>
      <c r="H498" s="26"/>
      <c r="I498" s="28" t="s">
        <v>4</v>
      </c>
      <c r="J498" s="26"/>
      <c r="K498" s="27"/>
    </row>
    <row r="499" spans="1:11" ht="15.75" customHeight="1" x14ac:dyDescent="0.3">
      <c r="A499" s="4" t="s">
        <v>5</v>
      </c>
      <c r="B499" s="5" t="s">
        <v>6</v>
      </c>
      <c r="C499" s="6" t="s">
        <v>7</v>
      </c>
      <c r="D499" s="6" t="s">
        <v>8</v>
      </c>
      <c r="E499" s="6" t="s">
        <v>7</v>
      </c>
      <c r="F499" s="6" t="s">
        <v>8</v>
      </c>
      <c r="G499" s="6" t="s">
        <v>7</v>
      </c>
      <c r="H499" s="6" t="s">
        <v>8</v>
      </c>
      <c r="I499" s="6" t="s">
        <v>7</v>
      </c>
      <c r="J499" s="6" t="s">
        <v>8</v>
      </c>
      <c r="K499" s="29"/>
    </row>
    <row r="500" spans="1:11" ht="15.75" customHeight="1" x14ac:dyDescent="0.3">
      <c r="A500" s="7" t="s">
        <v>153</v>
      </c>
      <c r="B500" s="8" t="s">
        <v>304</v>
      </c>
      <c r="C500" s="12">
        <v>7</v>
      </c>
      <c r="D500" s="13">
        <v>2</v>
      </c>
      <c r="E500" s="13">
        <v>7</v>
      </c>
      <c r="F500" s="13">
        <v>2</v>
      </c>
      <c r="G500" s="13">
        <v>2</v>
      </c>
      <c r="H500" s="13">
        <v>2</v>
      </c>
      <c r="I500" s="13">
        <v>9</v>
      </c>
      <c r="J500" s="13">
        <v>4</v>
      </c>
      <c r="K500" s="27"/>
    </row>
    <row r="501" spans="1:11" ht="15.75" customHeight="1" x14ac:dyDescent="0.3">
      <c r="A501" s="7" t="s">
        <v>176</v>
      </c>
      <c r="B501" s="8" t="s">
        <v>366</v>
      </c>
      <c r="C501" s="22"/>
      <c r="D501" s="14"/>
      <c r="E501" s="14"/>
      <c r="F501" s="14"/>
      <c r="G501" s="14"/>
      <c r="H501" s="14"/>
      <c r="I501" s="14"/>
      <c r="J501" s="14"/>
      <c r="K501" s="27"/>
    </row>
    <row r="502" spans="1:11" ht="15.75" customHeight="1" x14ac:dyDescent="0.3">
      <c r="A502" s="7" t="s">
        <v>243</v>
      </c>
      <c r="B502" s="8" t="s">
        <v>366</v>
      </c>
      <c r="C502" s="22"/>
      <c r="D502" s="14"/>
      <c r="E502" s="14"/>
      <c r="F502" s="14"/>
      <c r="G502" s="14"/>
      <c r="H502" s="14"/>
      <c r="I502" s="14"/>
      <c r="J502" s="14"/>
      <c r="K502" s="27"/>
    </row>
    <row r="503" spans="1:11" ht="15.75" customHeight="1" x14ac:dyDescent="0.3">
      <c r="A503" s="7" t="s">
        <v>236</v>
      </c>
      <c r="B503" s="8" t="s">
        <v>366</v>
      </c>
      <c r="C503" s="22"/>
      <c r="D503" s="14"/>
      <c r="E503" s="14"/>
      <c r="F503" s="14"/>
      <c r="G503" s="14"/>
      <c r="H503" s="14"/>
      <c r="I503" s="14"/>
      <c r="J503" s="14"/>
      <c r="K503" s="27"/>
    </row>
    <row r="504" spans="1:11" ht="15.75" customHeight="1" x14ac:dyDescent="0.3">
      <c r="A504" s="7" t="s">
        <v>155</v>
      </c>
      <c r="B504" s="8" t="s">
        <v>304</v>
      </c>
      <c r="C504" s="22">
        <v>4</v>
      </c>
      <c r="D504" s="14">
        <v>5</v>
      </c>
      <c r="E504" s="14">
        <v>4</v>
      </c>
      <c r="F504" s="14">
        <v>4</v>
      </c>
      <c r="G504" s="14">
        <v>4</v>
      </c>
      <c r="H504" s="14">
        <v>2</v>
      </c>
      <c r="I504" s="14">
        <v>8</v>
      </c>
      <c r="J504" s="14">
        <v>7</v>
      </c>
      <c r="K504" s="27"/>
    </row>
    <row r="505" spans="1:11" ht="15.75" customHeight="1" x14ac:dyDescent="0.3">
      <c r="A505" s="7" t="s">
        <v>15</v>
      </c>
      <c r="B505" s="8" t="s">
        <v>304</v>
      </c>
      <c r="C505" s="22">
        <v>4</v>
      </c>
      <c r="D505" s="14">
        <v>7</v>
      </c>
      <c r="E505" s="14">
        <v>3</v>
      </c>
      <c r="F505" s="14">
        <v>6</v>
      </c>
      <c r="G505" s="14">
        <v>2</v>
      </c>
      <c r="H505" s="14">
        <v>2</v>
      </c>
      <c r="I505" s="14">
        <v>6</v>
      </c>
      <c r="J505" s="14">
        <v>9</v>
      </c>
      <c r="K505" s="27"/>
    </row>
    <row r="506" spans="1:11" ht="15.75" customHeight="1" x14ac:dyDescent="0.3">
      <c r="A506" s="10" t="s">
        <v>12</v>
      </c>
      <c r="B506" s="11"/>
      <c r="C506" s="9">
        <v>15</v>
      </c>
      <c r="D506" s="9">
        <v>14</v>
      </c>
      <c r="E506" s="9">
        <v>14</v>
      </c>
      <c r="F506" s="9">
        <v>12</v>
      </c>
      <c r="G506" s="9">
        <v>8</v>
      </c>
      <c r="H506" s="9">
        <v>6</v>
      </c>
      <c r="I506" s="9">
        <v>23</v>
      </c>
      <c r="J506" s="9">
        <v>20</v>
      </c>
      <c r="K506" s="29"/>
    </row>
    <row r="507" spans="1:11" ht="15.75" customHeight="1" x14ac:dyDescent="0.3"/>
    <row r="508" spans="1:11" ht="15.75" customHeight="1" x14ac:dyDescent="0.3"/>
    <row r="509" spans="1:11" ht="15.75" customHeight="1" x14ac:dyDescent="0.3">
      <c r="A509" s="24" t="s">
        <v>429</v>
      </c>
      <c r="B509" s="25"/>
      <c r="C509" s="25"/>
      <c r="D509" s="25"/>
      <c r="E509" s="25"/>
      <c r="F509" s="25"/>
      <c r="G509" s="25"/>
      <c r="H509" s="25"/>
      <c r="I509" s="25"/>
      <c r="J509" s="26"/>
      <c r="K509" s="27"/>
    </row>
    <row r="510" spans="1:11" ht="15.75" customHeight="1" x14ac:dyDescent="0.3">
      <c r="A510" s="2"/>
      <c r="B510" s="3"/>
      <c r="C510" s="28" t="s">
        <v>1</v>
      </c>
      <c r="D510" s="26"/>
      <c r="E510" s="28" t="s">
        <v>2</v>
      </c>
      <c r="F510" s="26"/>
      <c r="G510" s="28" t="s">
        <v>3</v>
      </c>
      <c r="H510" s="26"/>
      <c r="I510" s="28" t="s">
        <v>4</v>
      </c>
      <c r="J510" s="26"/>
      <c r="K510" s="27"/>
    </row>
    <row r="511" spans="1:11" ht="15.75" customHeight="1" x14ac:dyDescent="0.3">
      <c r="A511" s="4" t="s">
        <v>5</v>
      </c>
      <c r="B511" s="5" t="s">
        <v>6</v>
      </c>
      <c r="C511" s="6" t="s">
        <v>7</v>
      </c>
      <c r="D511" s="6" t="s">
        <v>8</v>
      </c>
      <c r="E511" s="6" t="s">
        <v>7</v>
      </c>
      <c r="F511" s="6" t="s">
        <v>8</v>
      </c>
      <c r="G511" s="6" t="s">
        <v>7</v>
      </c>
      <c r="H511" s="6" t="s">
        <v>8</v>
      </c>
      <c r="I511" s="6" t="s">
        <v>7</v>
      </c>
      <c r="J511" s="6" t="s">
        <v>8</v>
      </c>
      <c r="K511" s="29"/>
    </row>
    <row r="512" spans="1:11" ht="15.75" customHeight="1" x14ac:dyDescent="0.3">
      <c r="A512" s="7" t="s">
        <v>15</v>
      </c>
      <c r="B512" s="8" t="s">
        <v>430</v>
      </c>
      <c r="C512" s="12">
        <v>8</v>
      </c>
      <c r="D512" s="13">
        <v>8</v>
      </c>
      <c r="E512" s="13">
        <v>5</v>
      </c>
      <c r="F512" s="13">
        <v>6</v>
      </c>
      <c r="G512" s="13">
        <v>1</v>
      </c>
      <c r="H512" s="13">
        <v>2</v>
      </c>
      <c r="I512" s="13">
        <v>9</v>
      </c>
      <c r="J512" s="13">
        <v>10</v>
      </c>
      <c r="K512" s="27"/>
    </row>
    <row r="513" spans="1:11" ht="15.75" customHeight="1" x14ac:dyDescent="0.3">
      <c r="A513" s="7" t="s">
        <v>17</v>
      </c>
      <c r="B513" s="8" t="s">
        <v>430</v>
      </c>
      <c r="C513" s="22">
        <v>5</v>
      </c>
      <c r="D513" s="14">
        <v>9</v>
      </c>
      <c r="E513" s="14">
        <v>5</v>
      </c>
      <c r="F513" s="14">
        <v>6</v>
      </c>
      <c r="G513" s="14">
        <v>0</v>
      </c>
      <c r="H513" s="14">
        <v>2</v>
      </c>
      <c r="I513" s="14">
        <v>5</v>
      </c>
      <c r="J513" s="14">
        <v>11</v>
      </c>
      <c r="K513" s="27"/>
    </row>
    <row r="514" spans="1:11" ht="15.75" customHeight="1" x14ac:dyDescent="0.3">
      <c r="A514" s="10" t="s">
        <v>12</v>
      </c>
      <c r="B514" s="11"/>
      <c r="C514" s="9">
        <f>SUM(C512:C513)</f>
        <v>13</v>
      </c>
      <c r="D514" s="9">
        <f t="shared" ref="D514:J514" si="34">SUM(D512:D513)</f>
        <v>17</v>
      </c>
      <c r="E514" s="9">
        <f t="shared" si="34"/>
        <v>10</v>
      </c>
      <c r="F514" s="9">
        <f t="shared" si="34"/>
        <v>12</v>
      </c>
      <c r="G514" s="9">
        <f t="shared" si="34"/>
        <v>1</v>
      </c>
      <c r="H514" s="9">
        <f t="shared" si="34"/>
        <v>4</v>
      </c>
      <c r="I514" s="9">
        <f t="shared" si="34"/>
        <v>14</v>
      </c>
      <c r="J514" s="9">
        <f t="shared" si="34"/>
        <v>21</v>
      </c>
      <c r="K514" s="29"/>
    </row>
    <row r="515" spans="1:11" ht="15.75" customHeight="1" x14ac:dyDescent="0.3"/>
    <row r="516" spans="1:11" ht="15.75" customHeight="1" x14ac:dyDescent="0.3"/>
    <row r="517" spans="1:11" ht="15.75" customHeight="1" x14ac:dyDescent="0.3">
      <c r="A517" s="24" t="s">
        <v>1395</v>
      </c>
      <c r="B517" s="25"/>
      <c r="C517" s="25"/>
      <c r="D517" s="25"/>
      <c r="E517" s="25"/>
      <c r="F517" s="25"/>
      <c r="G517" s="25"/>
      <c r="H517" s="25"/>
      <c r="I517" s="25"/>
      <c r="J517" s="26"/>
      <c r="K517" s="27"/>
    </row>
    <row r="518" spans="1:11" ht="15.75" customHeight="1" x14ac:dyDescent="0.3">
      <c r="A518" s="2"/>
      <c r="B518" s="3"/>
      <c r="C518" s="28" t="s">
        <v>1</v>
      </c>
      <c r="D518" s="26"/>
      <c r="E518" s="28" t="s">
        <v>2</v>
      </c>
      <c r="F518" s="26"/>
      <c r="G518" s="28" t="s">
        <v>3</v>
      </c>
      <c r="H518" s="26"/>
      <c r="I518" s="28" t="s">
        <v>4</v>
      </c>
      <c r="J518" s="26"/>
      <c r="K518" s="27"/>
    </row>
    <row r="519" spans="1:11" ht="15.75" customHeight="1" x14ac:dyDescent="0.3">
      <c r="A519" s="4" t="s">
        <v>5</v>
      </c>
      <c r="B519" s="5" t="s">
        <v>6</v>
      </c>
      <c r="C519" s="6" t="s">
        <v>7</v>
      </c>
      <c r="D519" s="6" t="s">
        <v>8</v>
      </c>
      <c r="E519" s="6" t="s">
        <v>7</v>
      </c>
      <c r="F519" s="6" t="s">
        <v>8</v>
      </c>
      <c r="G519" s="6" t="s">
        <v>7</v>
      </c>
      <c r="H519" s="6" t="s">
        <v>8</v>
      </c>
      <c r="I519" s="6" t="s">
        <v>7</v>
      </c>
      <c r="J519" s="6" t="s">
        <v>8</v>
      </c>
      <c r="K519" s="29"/>
    </row>
    <row r="520" spans="1:11" ht="15.75" customHeight="1" x14ac:dyDescent="0.3">
      <c r="A520" s="7" t="s">
        <v>18</v>
      </c>
      <c r="B520" s="8" t="s">
        <v>320</v>
      </c>
      <c r="C520" s="12">
        <v>1</v>
      </c>
      <c r="D520" s="13">
        <v>13</v>
      </c>
      <c r="E520" s="13">
        <v>1</v>
      </c>
      <c r="F520" s="13">
        <v>13</v>
      </c>
      <c r="G520" s="13">
        <v>0</v>
      </c>
      <c r="H520" s="13">
        <v>1</v>
      </c>
      <c r="I520" s="13">
        <v>1</v>
      </c>
      <c r="J520" s="13">
        <v>14</v>
      </c>
    </row>
    <row r="521" spans="1:11" ht="15.75" customHeight="1" x14ac:dyDescent="0.3">
      <c r="A521" s="7" t="s">
        <v>24</v>
      </c>
      <c r="B521" s="8" t="s">
        <v>1171</v>
      </c>
      <c r="C521" s="12">
        <v>1</v>
      </c>
      <c r="D521" s="13">
        <v>17</v>
      </c>
      <c r="E521" s="13">
        <v>1</v>
      </c>
      <c r="F521" s="13">
        <v>16</v>
      </c>
      <c r="G521" s="13">
        <v>1</v>
      </c>
      <c r="H521" s="13">
        <v>2</v>
      </c>
      <c r="I521" s="13">
        <v>2</v>
      </c>
      <c r="J521" s="13">
        <v>19</v>
      </c>
      <c r="K521" s="44" t="s">
        <v>1177</v>
      </c>
    </row>
    <row r="522" spans="1:11" ht="15.75" customHeight="1" x14ac:dyDescent="0.3">
      <c r="A522" s="7" t="s">
        <v>46</v>
      </c>
      <c r="B522" s="8" t="s">
        <v>1171</v>
      </c>
      <c r="C522" s="12">
        <v>0</v>
      </c>
      <c r="D522" s="13">
        <v>17</v>
      </c>
      <c r="E522" s="13">
        <v>0</v>
      </c>
      <c r="F522" s="13">
        <v>12</v>
      </c>
      <c r="G522" s="13">
        <v>0</v>
      </c>
      <c r="H522" s="13">
        <v>1</v>
      </c>
      <c r="I522" s="13">
        <v>0</v>
      </c>
      <c r="J522" s="13">
        <v>18</v>
      </c>
      <c r="K522" s="45" t="s">
        <v>1176</v>
      </c>
    </row>
    <row r="523" spans="1:11" ht="15.75" customHeight="1" x14ac:dyDescent="0.3">
      <c r="A523" s="7" t="s">
        <v>55</v>
      </c>
      <c r="B523" s="8" t="s">
        <v>1171</v>
      </c>
      <c r="C523" s="12">
        <v>8</v>
      </c>
      <c r="D523" s="13">
        <v>9</v>
      </c>
      <c r="E523" s="13">
        <v>6</v>
      </c>
      <c r="F523" s="13">
        <v>7</v>
      </c>
      <c r="G523" s="13">
        <v>0</v>
      </c>
      <c r="H523" s="13">
        <v>2</v>
      </c>
      <c r="I523" s="13">
        <v>8</v>
      </c>
      <c r="J523" s="13">
        <v>11</v>
      </c>
      <c r="K523" s="45" t="s">
        <v>1187</v>
      </c>
    </row>
    <row r="524" spans="1:11" ht="15.75" customHeight="1" x14ac:dyDescent="0.3">
      <c r="A524" s="10" t="s">
        <v>12</v>
      </c>
      <c r="B524" s="11"/>
      <c r="C524" s="9">
        <f>SUM(C520:C523)</f>
        <v>10</v>
      </c>
      <c r="D524" s="9">
        <f t="shared" ref="D524:J524" si="35">SUM(D520:D523)</f>
        <v>56</v>
      </c>
      <c r="E524" s="9">
        <f t="shared" si="35"/>
        <v>8</v>
      </c>
      <c r="F524" s="9">
        <f t="shared" si="35"/>
        <v>48</v>
      </c>
      <c r="G524" s="9">
        <f t="shared" si="35"/>
        <v>1</v>
      </c>
      <c r="H524" s="9">
        <f t="shared" si="35"/>
        <v>6</v>
      </c>
      <c r="I524" s="9">
        <f t="shared" si="35"/>
        <v>11</v>
      </c>
      <c r="J524" s="9">
        <f t="shared" si="35"/>
        <v>62</v>
      </c>
      <c r="K524" s="29"/>
    </row>
    <row r="525" spans="1:11" ht="15.75" customHeight="1" x14ac:dyDescent="0.3"/>
    <row r="526" spans="1:11" ht="15.75" customHeight="1" x14ac:dyDescent="0.3"/>
    <row r="527" spans="1:11" ht="15.75" customHeight="1" x14ac:dyDescent="0.3">
      <c r="A527" s="24" t="s">
        <v>1114</v>
      </c>
      <c r="B527" s="25"/>
      <c r="C527" s="25"/>
      <c r="D527" s="25"/>
      <c r="E527" s="25"/>
      <c r="F527" s="25"/>
      <c r="G527" s="25"/>
      <c r="H527" s="25"/>
      <c r="I527" s="25"/>
      <c r="J527" s="26"/>
      <c r="K527" s="27"/>
    </row>
    <row r="528" spans="1:11" ht="15.75" customHeight="1" x14ac:dyDescent="0.3">
      <c r="A528" s="2"/>
      <c r="B528" s="3"/>
      <c r="C528" s="28" t="s">
        <v>1</v>
      </c>
      <c r="D528" s="26"/>
      <c r="E528" s="28" t="s">
        <v>2</v>
      </c>
      <c r="F528" s="26"/>
      <c r="G528" s="28" t="s">
        <v>3</v>
      </c>
      <c r="H528" s="26"/>
      <c r="I528" s="28" t="s">
        <v>4</v>
      </c>
      <c r="J528" s="26"/>
      <c r="K528" s="27"/>
    </row>
    <row r="529" spans="1:11" ht="15.75" customHeight="1" x14ac:dyDescent="0.3">
      <c r="A529" s="4" t="s">
        <v>5</v>
      </c>
      <c r="B529" s="5" t="s">
        <v>6</v>
      </c>
      <c r="C529" s="6" t="s">
        <v>7</v>
      </c>
      <c r="D529" s="6" t="s">
        <v>8</v>
      </c>
      <c r="E529" s="6" t="s">
        <v>7</v>
      </c>
      <c r="F529" s="6" t="s">
        <v>8</v>
      </c>
      <c r="G529" s="6" t="s">
        <v>7</v>
      </c>
      <c r="H529" s="6" t="s">
        <v>8</v>
      </c>
      <c r="I529" s="6" t="s">
        <v>7</v>
      </c>
      <c r="J529" s="6" t="s">
        <v>8</v>
      </c>
      <c r="K529" s="29"/>
    </row>
    <row r="530" spans="1:11" ht="15.75" customHeight="1" x14ac:dyDescent="0.3">
      <c r="A530" s="7" t="s">
        <v>76</v>
      </c>
      <c r="B530" s="8" t="s">
        <v>195</v>
      </c>
      <c r="C530" s="12">
        <v>12</v>
      </c>
      <c r="D530" s="13">
        <v>8</v>
      </c>
      <c r="E530" s="13">
        <v>8</v>
      </c>
      <c r="F530" s="13">
        <v>5</v>
      </c>
      <c r="G530" s="13">
        <v>0</v>
      </c>
      <c r="H530" s="13">
        <v>1</v>
      </c>
      <c r="I530" s="13">
        <v>12</v>
      </c>
      <c r="J530" s="13">
        <v>9</v>
      </c>
      <c r="K530" s="27"/>
    </row>
    <row r="531" spans="1:11" ht="15.75" customHeight="1" x14ac:dyDescent="0.3">
      <c r="A531" s="7" t="s">
        <v>77</v>
      </c>
      <c r="B531" s="8" t="s">
        <v>195</v>
      </c>
      <c r="C531" s="22">
        <v>13</v>
      </c>
      <c r="D531" s="14">
        <v>6</v>
      </c>
      <c r="E531" s="14">
        <v>8</v>
      </c>
      <c r="F531" s="14">
        <v>5</v>
      </c>
      <c r="G531" s="14">
        <v>2</v>
      </c>
      <c r="H531" s="14">
        <v>1</v>
      </c>
      <c r="I531" s="14">
        <v>15</v>
      </c>
      <c r="J531" s="14">
        <v>7</v>
      </c>
      <c r="K531" s="27"/>
    </row>
    <row r="532" spans="1:11" ht="15.75" customHeight="1" x14ac:dyDescent="0.3">
      <c r="A532" s="7" t="s">
        <v>78</v>
      </c>
      <c r="B532" s="8" t="s">
        <v>195</v>
      </c>
      <c r="C532" s="22">
        <v>7</v>
      </c>
      <c r="D532" s="14">
        <v>13</v>
      </c>
      <c r="E532" s="14">
        <v>3</v>
      </c>
      <c r="F532" s="14">
        <v>10</v>
      </c>
      <c r="G532" s="14">
        <v>0</v>
      </c>
      <c r="H532" s="14">
        <v>1</v>
      </c>
      <c r="I532" s="14">
        <v>7</v>
      </c>
      <c r="J532" s="14">
        <v>14</v>
      </c>
      <c r="K532" s="27"/>
    </row>
    <row r="533" spans="1:11" ht="15.75" customHeight="1" x14ac:dyDescent="0.3">
      <c r="A533" s="7" t="s">
        <v>79</v>
      </c>
      <c r="B533" s="8" t="s">
        <v>195</v>
      </c>
      <c r="C533" s="22">
        <v>11</v>
      </c>
      <c r="D533" s="14">
        <v>9</v>
      </c>
      <c r="E533" s="14">
        <v>7</v>
      </c>
      <c r="F533" s="14">
        <v>6</v>
      </c>
      <c r="G533" s="14">
        <v>1</v>
      </c>
      <c r="H533" s="14">
        <v>1</v>
      </c>
      <c r="I533" s="14">
        <v>12</v>
      </c>
      <c r="J533" s="14">
        <v>10</v>
      </c>
      <c r="K533" s="27"/>
    </row>
    <row r="534" spans="1:11" ht="15.75" customHeight="1" x14ac:dyDescent="0.3">
      <c r="A534" s="7" t="s">
        <v>9</v>
      </c>
      <c r="B534" s="8" t="s">
        <v>195</v>
      </c>
      <c r="C534" s="22">
        <v>8</v>
      </c>
      <c r="D534" s="14">
        <v>12</v>
      </c>
      <c r="E534" s="14">
        <v>6</v>
      </c>
      <c r="F534" s="14">
        <v>7</v>
      </c>
      <c r="G534" s="14">
        <v>0</v>
      </c>
      <c r="H534" s="14">
        <v>1</v>
      </c>
      <c r="I534" s="14">
        <v>8</v>
      </c>
      <c r="J534" s="14">
        <v>13</v>
      </c>
      <c r="K534" s="27"/>
    </row>
    <row r="535" spans="1:11" ht="15.75" customHeight="1" x14ac:dyDescent="0.3">
      <c r="A535" s="10" t="s">
        <v>12</v>
      </c>
      <c r="B535" s="11"/>
      <c r="C535" s="9">
        <v>51</v>
      </c>
      <c r="D535" s="9">
        <v>48</v>
      </c>
      <c r="E535" s="9">
        <v>32</v>
      </c>
      <c r="F535" s="9">
        <v>33</v>
      </c>
      <c r="G535" s="9">
        <v>3</v>
      </c>
      <c r="H535" s="9">
        <v>5</v>
      </c>
      <c r="I535" s="9">
        <v>54</v>
      </c>
      <c r="J535" s="9">
        <v>53</v>
      </c>
      <c r="K535" s="29"/>
    </row>
    <row r="536" spans="1:11" ht="15.75" customHeight="1" x14ac:dyDescent="0.3"/>
    <row r="537" spans="1:11" ht="15.75" customHeight="1" x14ac:dyDescent="0.3"/>
    <row r="538" spans="1:11" ht="15.75" customHeight="1" x14ac:dyDescent="0.3">
      <c r="A538" s="24" t="s">
        <v>1013</v>
      </c>
      <c r="B538" s="25"/>
      <c r="C538" s="25"/>
      <c r="D538" s="25"/>
      <c r="E538" s="25"/>
      <c r="F538" s="25"/>
      <c r="G538" s="25"/>
      <c r="H538" s="25"/>
      <c r="I538" s="25"/>
      <c r="J538" s="26"/>
      <c r="K538" s="27"/>
    </row>
    <row r="539" spans="1:11" ht="15.75" customHeight="1" x14ac:dyDescent="0.3">
      <c r="A539" s="2"/>
      <c r="B539" s="3"/>
      <c r="C539" s="28" t="s">
        <v>1</v>
      </c>
      <c r="D539" s="26"/>
      <c r="E539" s="28" t="s">
        <v>2</v>
      </c>
      <c r="F539" s="26"/>
      <c r="G539" s="28" t="s">
        <v>3</v>
      </c>
      <c r="H539" s="26"/>
      <c r="I539" s="28" t="s">
        <v>4</v>
      </c>
      <c r="J539" s="26"/>
      <c r="K539" s="27"/>
    </row>
    <row r="540" spans="1:11" ht="15.75" customHeight="1" x14ac:dyDescent="0.3">
      <c r="A540" s="4" t="s">
        <v>5</v>
      </c>
      <c r="B540" s="5" t="s">
        <v>6</v>
      </c>
      <c r="C540" s="6" t="s">
        <v>7</v>
      </c>
      <c r="D540" s="6" t="s">
        <v>8</v>
      </c>
      <c r="E540" s="6" t="s">
        <v>7</v>
      </c>
      <c r="F540" s="6" t="s">
        <v>8</v>
      </c>
      <c r="G540" s="6" t="s">
        <v>7</v>
      </c>
      <c r="H540" s="6" t="s">
        <v>8</v>
      </c>
      <c r="I540" s="6" t="s">
        <v>7</v>
      </c>
      <c r="J540" s="6" t="s">
        <v>8</v>
      </c>
      <c r="K540" s="29"/>
    </row>
    <row r="541" spans="1:11" ht="15.75" customHeight="1" x14ac:dyDescent="0.3">
      <c r="A541" s="7" t="s">
        <v>110</v>
      </c>
      <c r="B541" s="8" t="s">
        <v>162</v>
      </c>
      <c r="C541" s="12">
        <v>14</v>
      </c>
      <c r="D541" s="13">
        <v>3</v>
      </c>
      <c r="E541" s="13">
        <v>13</v>
      </c>
      <c r="F541" s="13">
        <v>1</v>
      </c>
      <c r="G541" s="13">
        <v>2</v>
      </c>
      <c r="H541" s="13">
        <v>1</v>
      </c>
      <c r="I541" s="13">
        <v>16</v>
      </c>
      <c r="J541" s="13">
        <v>4</v>
      </c>
      <c r="K541" s="27"/>
    </row>
    <row r="542" spans="1:11" ht="15.75" customHeight="1" x14ac:dyDescent="0.3">
      <c r="A542" s="7" t="s">
        <v>81</v>
      </c>
      <c r="B542" s="8" t="s">
        <v>65</v>
      </c>
      <c r="C542" s="22">
        <v>3</v>
      </c>
      <c r="D542" s="14">
        <v>17</v>
      </c>
      <c r="E542" s="14">
        <v>3</v>
      </c>
      <c r="F542" s="14">
        <v>7</v>
      </c>
      <c r="G542" s="14">
        <v>0</v>
      </c>
      <c r="H542" s="14">
        <v>1</v>
      </c>
      <c r="I542" s="14">
        <v>3</v>
      </c>
      <c r="J542" s="14">
        <v>18</v>
      </c>
      <c r="K542" s="27"/>
    </row>
    <row r="543" spans="1:11" ht="15.75" customHeight="1" x14ac:dyDescent="0.3">
      <c r="A543" s="10" t="s">
        <v>12</v>
      </c>
      <c r="B543" s="11"/>
      <c r="C543" s="9">
        <f t="shared" ref="C543:J543" si="36">SUM(C541:C542)</f>
        <v>17</v>
      </c>
      <c r="D543" s="9">
        <f t="shared" si="36"/>
        <v>20</v>
      </c>
      <c r="E543" s="9">
        <f t="shared" si="36"/>
        <v>16</v>
      </c>
      <c r="F543" s="9">
        <f t="shared" si="36"/>
        <v>8</v>
      </c>
      <c r="G543" s="9">
        <f t="shared" si="36"/>
        <v>2</v>
      </c>
      <c r="H543" s="9">
        <f t="shared" si="36"/>
        <v>2</v>
      </c>
      <c r="I543" s="9">
        <f t="shared" si="36"/>
        <v>19</v>
      </c>
      <c r="J543" s="9">
        <f t="shared" si="36"/>
        <v>22</v>
      </c>
      <c r="K543" s="29"/>
    </row>
    <row r="544" spans="1:11" ht="15.75" customHeight="1" x14ac:dyDescent="0.3"/>
    <row r="545" spans="1:11" ht="15.75" customHeight="1" x14ac:dyDescent="0.3"/>
    <row r="546" spans="1:11" ht="15.75" customHeight="1" x14ac:dyDescent="0.3">
      <c r="A546" s="24" t="s">
        <v>1545</v>
      </c>
      <c r="B546" s="25"/>
      <c r="C546" s="25"/>
      <c r="D546" s="25"/>
      <c r="E546" s="25"/>
      <c r="F546" s="25"/>
      <c r="G546" s="25"/>
      <c r="H546" s="25"/>
      <c r="I546" s="25"/>
      <c r="J546" s="26"/>
      <c r="K546" s="27"/>
    </row>
    <row r="547" spans="1:11" ht="15.75" customHeight="1" x14ac:dyDescent="0.3">
      <c r="A547" s="2"/>
      <c r="B547" s="3"/>
      <c r="C547" s="28" t="s">
        <v>1</v>
      </c>
      <c r="D547" s="26"/>
      <c r="E547" s="28" t="s">
        <v>2</v>
      </c>
      <c r="F547" s="26"/>
      <c r="G547" s="28" t="s">
        <v>3</v>
      </c>
      <c r="H547" s="26"/>
      <c r="I547" s="28" t="s">
        <v>4</v>
      </c>
      <c r="J547" s="26"/>
      <c r="K547" s="27"/>
    </row>
    <row r="548" spans="1:11" ht="15.75" customHeight="1" x14ac:dyDescent="0.3">
      <c r="A548" s="4" t="s">
        <v>5</v>
      </c>
      <c r="B548" s="5" t="s">
        <v>6</v>
      </c>
      <c r="C548" s="6" t="s">
        <v>7</v>
      </c>
      <c r="D548" s="6" t="s">
        <v>8</v>
      </c>
      <c r="E548" s="6" t="s">
        <v>7</v>
      </c>
      <c r="F548" s="6" t="s">
        <v>8</v>
      </c>
      <c r="G548" s="6" t="s">
        <v>7</v>
      </c>
      <c r="H548" s="6" t="s">
        <v>8</v>
      </c>
      <c r="I548" s="6" t="s">
        <v>7</v>
      </c>
      <c r="J548" s="6" t="s">
        <v>8</v>
      </c>
      <c r="K548" s="29"/>
    </row>
    <row r="549" spans="1:11" ht="15.75" customHeight="1" x14ac:dyDescent="0.3">
      <c r="A549" s="7" t="s">
        <v>23</v>
      </c>
      <c r="B549" s="8" t="s">
        <v>234</v>
      </c>
      <c r="C549" s="12">
        <v>16</v>
      </c>
      <c r="D549" s="13">
        <v>0</v>
      </c>
      <c r="E549" s="13">
        <v>9</v>
      </c>
      <c r="F549" s="13">
        <v>0</v>
      </c>
      <c r="G549" s="13">
        <v>4</v>
      </c>
      <c r="H549" s="13">
        <v>1</v>
      </c>
      <c r="I549" s="13">
        <v>20</v>
      </c>
      <c r="J549" s="13">
        <v>1</v>
      </c>
      <c r="K549" s="27"/>
    </row>
    <row r="550" spans="1:11" ht="15.75" customHeight="1" x14ac:dyDescent="0.3">
      <c r="A550" s="7" t="s">
        <v>42</v>
      </c>
      <c r="B550" s="8" t="s">
        <v>234</v>
      </c>
      <c r="C550" s="22">
        <v>12</v>
      </c>
      <c r="D550" s="14">
        <v>7</v>
      </c>
      <c r="E550" s="14">
        <v>6</v>
      </c>
      <c r="F550" s="14">
        <v>3</v>
      </c>
      <c r="G550" s="14">
        <v>1</v>
      </c>
      <c r="H550" s="14">
        <v>2</v>
      </c>
      <c r="I550" s="14">
        <v>13</v>
      </c>
      <c r="J550" s="14">
        <v>9</v>
      </c>
      <c r="K550" s="27"/>
    </row>
    <row r="551" spans="1:11" ht="15.75" customHeight="1" x14ac:dyDescent="0.3">
      <c r="A551" s="10" t="s">
        <v>12</v>
      </c>
      <c r="B551" s="11"/>
      <c r="C551" s="9">
        <f t="shared" ref="C551:J551" si="37">SUM(C549:C550)</f>
        <v>28</v>
      </c>
      <c r="D551" s="9">
        <f t="shared" si="37"/>
        <v>7</v>
      </c>
      <c r="E551" s="9">
        <f t="shared" si="37"/>
        <v>15</v>
      </c>
      <c r="F551" s="9">
        <f t="shared" si="37"/>
        <v>3</v>
      </c>
      <c r="G551" s="9">
        <f t="shared" si="37"/>
        <v>5</v>
      </c>
      <c r="H551" s="9">
        <f t="shared" si="37"/>
        <v>3</v>
      </c>
      <c r="I551" s="9">
        <f t="shared" si="37"/>
        <v>33</v>
      </c>
      <c r="J551" s="9">
        <f t="shared" si="37"/>
        <v>10</v>
      </c>
      <c r="K551" s="29"/>
    </row>
    <row r="552" spans="1:11" ht="15.75" customHeight="1" x14ac:dyDescent="0.3"/>
    <row r="553" spans="1:11" ht="15.75" customHeight="1" x14ac:dyDescent="0.3"/>
    <row r="554" spans="1:11" ht="15.75" customHeight="1" x14ac:dyDescent="0.3">
      <c r="A554" s="24" t="s">
        <v>431</v>
      </c>
      <c r="B554" s="25"/>
      <c r="C554" s="25"/>
      <c r="D554" s="25"/>
      <c r="E554" s="25"/>
      <c r="F554" s="25"/>
      <c r="G554" s="25"/>
      <c r="H554" s="25"/>
      <c r="I554" s="25"/>
      <c r="J554" s="26"/>
      <c r="K554" s="27"/>
    </row>
    <row r="555" spans="1:11" ht="15.75" customHeight="1" x14ac:dyDescent="0.3">
      <c r="A555" s="2"/>
      <c r="B555" s="3"/>
      <c r="C555" s="28" t="s">
        <v>1</v>
      </c>
      <c r="D555" s="26"/>
      <c r="E555" s="28" t="s">
        <v>2</v>
      </c>
      <c r="F555" s="26"/>
      <c r="G555" s="28" t="s">
        <v>3</v>
      </c>
      <c r="H555" s="26"/>
      <c r="I555" s="28" t="s">
        <v>4</v>
      </c>
      <c r="J555" s="26"/>
      <c r="K555" s="27"/>
    </row>
    <row r="556" spans="1:11" ht="15.75" customHeight="1" x14ac:dyDescent="0.3">
      <c r="A556" s="4" t="s">
        <v>5</v>
      </c>
      <c r="B556" s="5" t="s">
        <v>6</v>
      </c>
      <c r="C556" s="6" t="s">
        <v>7</v>
      </c>
      <c r="D556" s="6" t="s">
        <v>8</v>
      </c>
      <c r="E556" s="6" t="s">
        <v>7</v>
      </c>
      <c r="F556" s="6" t="s">
        <v>8</v>
      </c>
      <c r="G556" s="6" t="s">
        <v>7</v>
      </c>
      <c r="H556" s="6" t="s">
        <v>8</v>
      </c>
      <c r="I556" s="6" t="s">
        <v>7</v>
      </c>
      <c r="J556" s="6" t="s">
        <v>8</v>
      </c>
      <c r="K556" s="29"/>
    </row>
    <row r="557" spans="1:11" ht="15.75" customHeight="1" x14ac:dyDescent="0.3">
      <c r="A557" s="7" t="s">
        <v>55</v>
      </c>
      <c r="B557" s="8" t="s">
        <v>398</v>
      </c>
      <c r="C557" s="12">
        <v>6</v>
      </c>
      <c r="D557" s="13">
        <v>10</v>
      </c>
      <c r="E557" s="13">
        <v>3</v>
      </c>
      <c r="F557" s="13">
        <v>6</v>
      </c>
      <c r="G557" s="13">
        <v>1</v>
      </c>
      <c r="H557" s="13">
        <v>2</v>
      </c>
      <c r="I557" s="13">
        <v>7</v>
      </c>
      <c r="J557" s="13">
        <v>12</v>
      </c>
      <c r="K557" s="27"/>
    </row>
    <row r="558" spans="1:11" ht="15.75" customHeight="1" x14ac:dyDescent="0.3">
      <c r="A558" s="10" t="s">
        <v>12</v>
      </c>
      <c r="B558" s="11"/>
      <c r="C558" s="9">
        <v>6</v>
      </c>
      <c r="D558" s="9">
        <v>10</v>
      </c>
      <c r="E558" s="9">
        <v>3</v>
      </c>
      <c r="F558" s="9">
        <v>6</v>
      </c>
      <c r="G558" s="9">
        <v>1</v>
      </c>
      <c r="H558" s="9">
        <v>2</v>
      </c>
      <c r="I558" s="9">
        <v>7</v>
      </c>
      <c r="J558" s="9">
        <v>12</v>
      </c>
      <c r="K558" s="29"/>
    </row>
    <row r="559" spans="1:11" ht="15.75" customHeight="1" x14ac:dyDescent="0.3"/>
    <row r="560" spans="1:11" ht="15.75" customHeight="1" x14ac:dyDescent="0.3"/>
    <row r="561" spans="1:11" ht="15.75" customHeight="1" x14ac:dyDescent="0.3">
      <c r="A561" s="24" t="s">
        <v>2073</v>
      </c>
      <c r="B561" s="25"/>
      <c r="C561" s="25"/>
      <c r="D561" s="25"/>
      <c r="E561" s="25"/>
      <c r="F561" s="25"/>
      <c r="G561" s="25"/>
      <c r="H561" s="25"/>
      <c r="I561" s="25"/>
      <c r="J561" s="26"/>
      <c r="K561" s="27"/>
    </row>
    <row r="562" spans="1:11" ht="15.75" customHeight="1" x14ac:dyDescent="0.3">
      <c r="A562" s="2"/>
      <c r="B562" s="3"/>
      <c r="C562" s="28" t="s">
        <v>1</v>
      </c>
      <c r="D562" s="26"/>
      <c r="E562" s="28" t="s">
        <v>2</v>
      </c>
      <c r="F562" s="26"/>
      <c r="G562" s="28" t="s">
        <v>3</v>
      </c>
      <c r="H562" s="26"/>
      <c r="I562" s="28" t="s">
        <v>4</v>
      </c>
      <c r="J562" s="26"/>
      <c r="K562" s="27"/>
    </row>
    <row r="563" spans="1:11" ht="15.75" customHeight="1" x14ac:dyDescent="0.3">
      <c r="A563" s="4" t="s">
        <v>5</v>
      </c>
      <c r="B563" s="5" t="s">
        <v>6</v>
      </c>
      <c r="C563" s="6" t="s">
        <v>7</v>
      </c>
      <c r="D563" s="6" t="s">
        <v>8</v>
      </c>
      <c r="E563" s="6" t="s">
        <v>7</v>
      </c>
      <c r="F563" s="6" t="s">
        <v>8</v>
      </c>
      <c r="G563" s="6" t="s">
        <v>7</v>
      </c>
      <c r="H563" s="6" t="s">
        <v>8</v>
      </c>
      <c r="I563" s="6" t="s">
        <v>7</v>
      </c>
      <c r="J563" s="6" t="s">
        <v>8</v>
      </c>
      <c r="K563" s="29"/>
    </row>
    <row r="564" spans="1:11" ht="15.75" customHeight="1" x14ac:dyDescent="0.3">
      <c r="A564" s="7" t="s">
        <v>1267</v>
      </c>
      <c r="B564" s="8" t="s">
        <v>31</v>
      </c>
      <c r="C564" s="12">
        <v>3</v>
      </c>
      <c r="D564" s="13">
        <v>19</v>
      </c>
      <c r="E564" s="13">
        <v>2</v>
      </c>
      <c r="F564" s="13">
        <v>11</v>
      </c>
      <c r="G564" s="13">
        <v>0</v>
      </c>
      <c r="H564" s="13">
        <v>1</v>
      </c>
      <c r="I564" s="13">
        <v>3</v>
      </c>
      <c r="J564" s="13">
        <v>20</v>
      </c>
      <c r="K564" s="27"/>
    </row>
    <row r="565" spans="1:11" ht="15.75" customHeight="1" x14ac:dyDescent="0.3">
      <c r="A565" s="7" t="s">
        <v>1374</v>
      </c>
      <c r="B565" s="8" t="s">
        <v>31</v>
      </c>
      <c r="C565" s="12">
        <v>3</v>
      </c>
      <c r="D565" s="13">
        <v>19</v>
      </c>
      <c r="E565" s="13">
        <v>1</v>
      </c>
      <c r="F565" s="13">
        <v>13</v>
      </c>
      <c r="G565" s="13">
        <v>0</v>
      </c>
      <c r="H565" s="13">
        <v>1</v>
      </c>
      <c r="I565" s="13">
        <v>3</v>
      </c>
      <c r="J565" s="13">
        <v>20</v>
      </c>
      <c r="K565" s="27"/>
    </row>
    <row r="566" spans="1:11" ht="15.75" customHeight="1" x14ac:dyDescent="0.3">
      <c r="A566" s="7" t="s">
        <v>2066</v>
      </c>
      <c r="B566" s="8" t="s">
        <v>99</v>
      </c>
      <c r="C566" s="12">
        <v>9</v>
      </c>
      <c r="D566" s="13">
        <v>13</v>
      </c>
      <c r="E566" s="13">
        <v>3</v>
      </c>
      <c r="F566" s="13">
        <v>9</v>
      </c>
      <c r="G566" s="13">
        <v>0</v>
      </c>
      <c r="H566" s="13">
        <v>1</v>
      </c>
      <c r="I566" s="13">
        <v>9</v>
      </c>
      <c r="J566" s="13">
        <v>14</v>
      </c>
      <c r="K566" s="27"/>
    </row>
    <row r="567" spans="1:11" ht="15.75" customHeight="1" x14ac:dyDescent="0.3">
      <c r="A567" s="7" t="s">
        <v>2081</v>
      </c>
      <c r="B567" s="8" t="s">
        <v>99</v>
      </c>
      <c r="C567" s="12">
        <v>5</v>
      </c>
      <c r="D567" s="13">
        <v>17</v>
      </c>
      <c r="E567" s="13">
        <v>2</v>
      </c>
      <c r="F567" s="13">
        <v>10</v>
      </c>
      <c r="G567" s="13">
        <v>0</v>
      </c>
      <c r="H567" s="13">
        <v>1</v>
      </c>
      <c r="I567" s="13">
        <v>5</v>
      </c>
      <c r="J567" s="13">
        <v>18</v>
      </c>
      <c r="K567" s="27"/>
    </row>
    <row r="568" spans="1:11" ht="15.75" customHeight="1" x14ac:dyDescent="0.3">
      <c r="A568" s="10" t="s">
        <v>12</v>
      </c>
      <c r="B568" s="11"/>
      <c r="C568" s="9">
        <f>SUM(C564:C567)</f>
        <v>20</v>
      </c>
      <c r="D568" s="9">
        <f t="shared" ref="D568:J568" si="38">SUM(D564:D567)</f>
        <v>68</v>
      </c>
      <c r="E568" s="9">
        <f t="shared" si="38"/>
        <v>8</v>
      </c>
      <c r="F568" s="9">
        <f t="shared" si="38"/>
        <v>43</v>
      </c>
      <c r="G568" s="9">
        <f t="shared" si="38"/>
        <v>0</v>
      </c>
      <c r="H568" s="9">
        <f t="shared" si="38"/>
        <v>4</v>
      </c>
      <c r="I568" s="9">
        <f t="shared" si="38"/>
        <v>20</v>
      </c>
      <c r="J568" s="9">
        <f t="shared" si="38"/>
        <v>72</v>
      </c>
      <c r="K568" s="29"/>
    </row>
    <row r="569" spans="1:11" ht="15.75" customHeight="1" x14ac:dyDescent="0.3"/>
    <row r="570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K1146"/>
  <sheetViews>
    <sheetView topLeftCell="A192" workbookViewId="0">
      <selection activeCell="I216" sqref="I216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432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151</v>
      </c>
      <c r="B6" s="8" t="s">
        <v>60</v>
      </c>
      <c r="C6" s="12">
        <v>7</v>
      </c>
      <c r="D6" s="13">
        <v>10</v>
      </c>
      <c r="E6" s="13">
        <v>3</v>
      </c>
      <c r="F6" s="13">
        <v>7</v>
      </c>
      <c r="G6" s="13">
        <v>0</v>
      </c>
      <c r="H6" s="13">
        <v>1</v>
      </c>
      <c r="I6" s="13">
        <v>7</v>
      </c>
      <c r="J6" s="13">
        <v>11</v>
      </c>
      <c r="K6" s="27"/>
    </row>
    <row r="7" spans="1:11" ht="15.75" customHeight="1" x14ac:dyDescent="0.3">
      <c r="A7" s="7" t="s">
        <v>152</v>
      </c>
      <c r="B7" s="8" t="s">
        <v>60</v>
      </c>
      <c r="C7" s="22">
        <v>0</v>
      </c>
      <c r="D7" s="14">
        <v>16</v>
      </c>
      <c r="E7" s="14">
        <v>0</v>
      </c>
      <c r="F7" s="14">
        <v>10</v>
      </c>
      <c r="G7" s="14">
        <v>0</v>
      </c>
      <c r="H7" s="14">
        <v>1</v>
      </c>
      <c r="I7" s="14">
        <v>0</v>
      </c>
      <c r="J7" s="14">
        <v>17</v>
      </c>
      <c r="K7" s="27"/>
    </row>
    <row r="8" spans="1:11" ht="15.75" customHeight="1" x14ac:dyDescent="0.3">
      <c r="A8" s="7" t="s">
        <v>153</v>
      </c>
      <c r="B8" s="8" t="s">
        <v>60</v>
      </c>
      <c r="C8" s="22">
        <v>1</v>
      </c>
      <c r="D8" s="14">
        <v>15</v>
      </c>
      <c r="E8" s="14">
        <v>0</v>
      </c>
      <c r="F8" s="14">
        <v>10</v>
      </c>
      <c r="G8" s="14">
        <v>0</v>
      </c>
      <c r="H8" s="14">
        <v>1</v>
      </c>
      <c r="I8" s="14">
        <v>1</v>
      </c>
      <c r="J8" s="14">
        <v>16</v>
      </c>
      <c r="K8" s="27"/>
    </row>
    <row r="9" spans="1:11" ht="15.75" customHeight="1" x14ac:dyDescent="0.3">
      <c r="A9" s="10" t="s">
        <v>12</v>
      </c>
      <c r="B9" s="11"/>
      <c r="C9" s="9">
        <v>8</v>
      </c>
      <c r="D9" s="9">
        <v>41</v>
      </c>
      <c r="E9" s="9">
        <v>3</v>
      </c>
      <c r="F9" s="9">
        <v>27</v>
      </c>
      <c r="G9" s="9">
        <v>0</v>
      </c>
      <c r="H9" s="9">
        <v>3</v>
      </c>
      <c r="I9" s="9">
        <v>8</v>
      </c>
      <c r="J9" s="9">
        <v>44</v>
      </c>
      <c r="K9" s="29"/>
    </row>
    <row r="10" spans="1:11" ht="15.75" customHeight="1" x14ac:dyDescent="0.3"/>
    <row r="11" spans="1:11" ht="15.75" customHeight="1" x14ac:dyDescent="0.3"/>
    <row r="12" spans="1:11" ht="15.75" customHeight="1" x14ac:dyDescent="0.3">
      <c r="A12" s="24" t="s">
        <v>1137</v>
      </c>
      <c r="B12" s="25"/>
      <c r="C12" s="25"/>
      <c r="D12" s="25"/>
      <c r="E12" s="25"/>
      <c r="F12" s="25"/>
      <c r="G12" s="25"/>
      <c r="H12" s="25"/>
      <c r="I12" s="25"/>
      <c r="J12" s="26"/>
      <c r="K12" s="27"/>
    </row>
    <row r="13" spans="1:11" ht="15.75" customHeight="1" x14ac:dyDescent="0.3">
      <c r="A13" s="2"/>
      <c r="B13" s="3"/>
      <c r="C13" s="28" t="s">
        <v>1</v>
      </c>
      <c r="D13" s="26"/>
      <c r="E13" s="28" t="s">
        <v>2</v>
      </c>
      <c r="F13" s="26"/>
      <c r="G13" s="28" t="s">
        <v>3</v>
      </c>
      <c r="H13" s="26"/>
      <c r="I13" s="28" t="s">
        <v>4</v>
      </c>
      <c r="J13" s="26"/>
      <c r="K13" s="27"/>
    </row>
    <row r="14" spans="1:11" ht="15.75" customHeight="1" x14ac:dyDescent="0.3">
      <c r="A14" s="4" t="s">
        <v>5</v>
      </c>
      <c r="B14" s="5" t="s">
        <v>6</v>
      </c>
      <c r="C14" s="6" t="s">
        <v>7</v>
      </c>
      <c r="D14" s="6" t="s">
        <v>8</v>
      </c>
      <c r="E14" s="6" t="s">
        <v>7</v>
      </c>
      <c r="F14" s="6" t="s">
        <v>8</v>
      </c>
      <c r="G14" s="6" t="s">
        <v>7</v>
      </c>
      <c r="H14" s="6" t="s">
        <v>8</v>
      </c>
      <c r="I14" s="6" t="s">
        <v>7</v>
      </c>
      <c r="J14" s="6" t="s">
        <v>8</v>
      </c>
      <c r="K14" s="29"/>
    </row>
    <row r="15" spans="1:11" ht="15.75" customHeight="1" x14ac:dyDescent="0.3">
      <c r="A15" s="7" t="s">
        <v>73</v>
      </c>
      <c r="B15" s="8" t="s">
        <v>134</v>
      </c>
      <c r="C15" s="12">
        <v>0</v>
      </c>
      <c r="D15" s="13">
        <v>20</v>
      </c>
      <c r="E15" s="13">
        <v>0</v>
      </c>
      <c r="F15" s="13">
        <v>8</v>
      </c>
      <c r="G15" s="13">
        <v>0</v>
      </c>
      <c r="H15" s="13">
        <v>1</v>
      </c>
      <c r="I15" s="13">
        <v>0</v>
      </c>
      <c r="J15" s="13">
        <v>21</v>
      </c>
      <c r="K15" s="27"/>
    </row>
    <row r="16" spans="1:11" ht="15.75" customHeight="1" x14ac:dyDescent="0.3">
      <c r="A16" s="7" t="s">
        <v>75</v>
      </c>
      <c r="B16" s="8" t="s">
        <v>31</v>
      </c>
      <c r="C16" s="22">
        <v>2</v>
      </c>
      <c r="D16" s="14">
        <v>18</v>
      </c>
      <c r="E16" s="14">
        <v>1</v>
      </c>
      <c r="F16" s="14">
        <v>11</v>
      </c>
      <c r="G16" s="14">
        <v>1</v>
      </c>
      <c r="H16" s="14">
        <v>1</v>
      </c>
      <c r="I16" s="14">
        <v>3</v>
      </c>
      <c r="J16" s="14">
        <v>19</v>
      </c>
      <c r="K16" s="27"/>
    </row>
    <row r="17" spans="1:11" ht="15.75" customHeight="1" x14ac:dyDescent="0.3">
      <c r="A17" s="7" t="s">
        <v>76</v>
      </c>
      <c r="B17" s="8" t="s">
        <v>31</v>
      </c>
      <c r="C17" s="22">
        <v>1</v>
      </c>
      <c r="D17" s="14">
        <v>19</v>
      </c>
      <c r="E17" s="14">
        <v>0</v>
      </c>
      <c r="F17" s="14">
        <v>12</v>
      </c>
      <c r="G17" s="14">
        <v>0</v>
      </c>
      <c r="H17" s="14">
        <v>1</v>
      </c>
      <c r="I17" s="14">
        <v>1</v>
      </c>
      <c r="J17" s="14">
        <v>20</v>
      </c>
      <c r="K17" s="27"/>
    </row>
    <row r="18" spans="1:11" ht="15.75" customHeight="1" x14ac:dyDescent="0.3">
      <c r="A18" s="7" t="s">
        <v>77</v>
      </c>
      <c r="B18" s="8" t="s">
        <v>31</v>
      </c>
      <c r="C18" s="22">
        <v>3</v>
      </c>
      <c r="D18" s="14">
        <v>17</v>
      </c>
      <c r="E18" s="14">
        <v>1</v>
      </c>
      <c r="F18" s="14">
        <v>13</v>
      </c>
      <c r="G18" s="14">
        <v>0</v>
      </c>
      <c r="H18" s="14">
        <v>1</v>
      </c>
      <c r="I18" s="14">
        <v>3</v>
      </c>
      <c r="J18" s="14">
        <v>18</v>
      </c>
      <c r="K18" s="27"/>
    </row>
    <row r="19" spans="1:11" ht="15.75" customHeight="1" x14ac:dyDescent="0.3">
      <c r="A19" s="10" t="s">
        <v>12</v>
      </c>
      <c r="B19" s="11"/>
      <c r="C19" s="9">
        <v>6</v>
      </c>
      <c r="D19" s="9">
        <v>74</v>
      </c>
      <c r="E19" s="9">
        <v>2</v>
      </c>
      <c r="F19" s="9">
        <v>44</v>
      </c>
      <c r="G19" s="9">
        <v>1</v>
      </c>
      <c r="H19" s="9">
        <v>4</v>
      </c>
      <c r="I19" s="9">
        <v>7</v>
      </c>
      <c r="J19" s="9">
        <v>78</v>
      </c>
      <c r="K19" s="29"/>
    </row>
    <row r="20" spans="1:11" ht="15.75" customHeight="1" x14ac:dyDescent="0.3"/>
    <row r="21" spans="1:11" ht="15.75" customHeight="1" x14ac:dyDescent="0.3"/>
    <row r="22" spans="1:11" ht="15.75" customHeight="1" x14ac:dyDescent="0.3">
      <c r="A22" s="24" t="s">
        <v>433</v>
      </c>
      <c r="B22" s="25"/>
      <c r="C22" s="25"/>
      <c r="D22" s="25"/>
      <c r="E22" s="25"/>
      <c r="F22" s="25"/>
      <c r="G22" s="25"/>
      <c r="H22" s="25"/>
      <c r="I22" s="25"/>
      <c r="J22" s="26"/>
      <c r="K22" s="27"/>
    </row>
    <row r="23" spans="1:11" ht="15.75" customHeight="1" x14ac:dyDescent="0.3">
      <c r="A23" s="2"/>
      <c r="B23" s="3"/>
      <c r="C23" s="28" t="s">
        <v>1</v>
      </c>
      <c r="D23" s="26"/>
      <c r="E23" s="28" t="s">
        <v>2</v>
      </c>
      <c r="F23" s="26"/>
      <c r="G23" s="28" t="s">
        <v>3</v>
      </c>
      <c r="H23" s="26"/>
      <c r="I23" s="28" t="s">
        <v>4</v>
      </c>
      <c r="J23" s="26"/>
      <c r="K23" s="27"/>
    </row>
    <row r="24" spans="1:11" ht="15.75" customHeight="1" x14ac:dyDescent="0.3">
      <c r="A24" s="4" t="s">
        <v>5</v>
      </c>
      <c r="B24" s="5" t="s">
        <v>6</v>
      </c>
      <c r="C24" s="6" t="s">
        <v>7</v>
      </c>
      <c r="D24" s="6" t="s">
        <v>8</v>
      </c>
      <c r="E24" s="6" t="s">
        <v>7</v>
      </c>
      <c r="F24" s="6" t="s">
        <v>8</v>
      </c>
      <c r="G24" s="6" t="s">
        <v>7</v>
      </c>
      <c r="H24" s="6" t="s">
        <v>8</v>
      </c>
      <c r="I24" s="6" t="s">
        <v>7</v>
      </c>
      <c r="J24" s="6" t="s">
        <v>8</v>
      </c>
      <c r="K24" s="29"/>
    </row>
    <row r="25" spans="1:11" ht="15.75" customHeight="1" x14ac:dyDescent="0.3">
      <c r="A25" s="7" t="s">
        <v>109</v>
      </c>
      <c r="B25" s="8" t="s">
        <v>163</v>
      </c>
      <c r="C25" s="12">
        <v>6</v>
      </c>
      <c r="D25" s="13">
        <v>12</v>
      </c>
      <c r="E25" s="13">
        <v>4</v>
      </c>
      <c r="F25" s="13">
        <v>5</v>
      </c>
      <c r="G25" s="13">
        <v>0</v>
      </c>
      <c r="H25" s="13">
        <v>1</v>
      </c>
      <c r="I25" s="13">
        <v>6</v>
      </c>
      <c r="J25" s="13">
        <v>13</v>
      </c>
      <c r="K25" s="27"/>
    </row>
    <row r="26" spans="1:11" ht="15.75" customHeight="1" x14ac:dyDescent="0.3">
      <c r="A26" s="10" t="s">
        <v>12</v>
      </c>
      <c r="B26" s="11"/>
      <c r="C26" s="9">
        <v>6</v>
      </c>
      <c r="D26" s="9">
        <v>12</v>
      </c>
      <c r="E26" s="9">
        <v>4</v>
      </c>
      <c r="F26" s="9">
        <v>5</v>
      </c>
      <c r="G26" s="9">
        <v>0</v>
      </c>
      <c r="H26" s="9">
        <v>1</v>
      </c>
      <c r="I26" s="9">
        <v>6</v>
      </c>
      <c r="J26" s="9">
        <v>13</v>
      </c>
      <c r="K26" s="29"/>
    </row>
    <row r="27" spans="1:11" ht="15.75" customHeight="1" x14ac:dyDescent="0.3"/>
    <row r="28" spans="1:11" ht="15.75" customHeight="1" x14ac:dyDescent="0.3"/>
    <row r="29" spans="1:11" ht="15.75" customHeight="1" x14ac:dyDescent="0.3">
      <c r="A29" s="24" t="s">
        <v>797</v>
      </c>
      <c r="B29" s="25"/>
      <c r="C29" s="25"/>
      <c r="D29" s="25"/>
      <c r="E29" s="25"/>
      <c r="F29" s="25"/>
      <c r="G29" s="25"/>
      <c r="H29" s="25"/>
      <c r="I29" s="25"/>
      <c r="J29" s="26"/>
      <c r="K29" s="27"/>
    </row>
    <row r="30" spans="1:11" ht="15.75" customHeight="1" x14ac:dyDescent="0.3">
      <c r="A30" s="2"/>
      <c r="B30" s="3"/>
      <c r="C30" s="28" t="s">
        <v>1</v>
      </c>
      <c r="D30" s="26"/>
      <c r="E30" s="28" t="s">
        <v>2</v>
      </c>
      <c r="F30" s="26"/>
      <c r="G30" s="28" t="s">
        <v>3</v>
      </c>
      <c r="H30" s="26"/>
      <c r="I30" s="28" t="s">
        <v>4</v>
      </c>
      <c r="J30" s="26"/>
      <c r="K30" s="27"/>
    </row>
    <row r="31" spans="1:11" ht="15.75" customHeight="1" x14ac:dyDescent="0.3">
      <c r="A31" s="4" t="s">
        <v>5</v>
      </c>
      <c r="B31" s="5" t="s">
        <v>6</v>
      </c>
      <c r="C31" s="6" t="s">
        <v>7</v>
      </c>
      <c r="D31" s="6" t="s">
        <v>8</v>
      </c>
      <c r="E31" s="6" t="s">
        <v>7</v>
      </c>
      <c r="F31" s="6" t="s">
        <v>8</v>
      </c>
      <c r="G31" s="6" t="s">
        <v>7</v>
      </c>
      <c r="H31" s="6" t="s">
        <v>8</v>
      </c>
      <c r="I31" s="6" t="s">
        <v>7</v>
      </c>
      <c r="J31" s="6" t="s">
        <v>8</v>
      </c>
      <c r="K31" s="29"/>
    </row>
    <row r="32" spans="1:11" ht="15.75" customHeight="1" x14ac:dyDescent="0.3">
      <c r="A32" s="7" t="s">
        <v>151</v>
      </c>
      <c r="B32" s="8" t="s">
        <v>258</v>
      </c>
      <c r="C32" s="12"/>
      <c r="D32" s="13"/>
      <c r="E32" s="13"/>
      <c r="F32" s="13"/>
      <c r="G32" s="13"/>
      <c r="H32" s="13"/>
      <c r="I32" s="13">
        <v>5</v>
      </c>
      <c r="J32" s="13">
        <v>10</v>
      </c>
      <c r="K32" s="27"/>
    </row>
    <row r="33" spans="1:11" ht="15.75" customHeight="1" x14ac:dyDescent="0.3">
      <c r="A33" s="7" t="s">
        <v>152</v>
      </c>
      <c r="B33" s="8" t="s">
        <v>258</v>
      </c>
      <c r="C33" s="22">
        <v>8</v>
      </c>
      <c r="D33" s="14">
        <v>9</v>
      </c>
      <c r="E33" s="14">
        <v>7</v>
      </c>
      <c r="F33" s="14">
        <v>8</v>
      </c>
      <c r="G33" s="14">
        <v>2</v>
      </c>
      <c r="H33" s="14">
        <v>1</v>
      </c>
      <c r="I33" s="14">
        <v>10</v>
      </c>
      <c r="J33" s="14">
        <v>10</v>
      </c>
      <c r="K33" s="27"/>
    </row>
    <row r="34" spans="1:11" ht="15.75" customHeight="1" x14ac:dyDescent="0.3">
      <c r="A34" s="7" t="s">
        <v>155</v>
      </c>
      <c r="B34" s="8" t="s">
        <v>1256</v>
      </c>
      <c r="C34" s="22">
        <v>9</v>
      </c>
      <c r="D34" s="14">
        <v>4</v>
      </c>
      <c r="E34" s="14">
        <v>0</v>
      </c>
      <c r="F34" s="14">
        <v>0</v>
      </c>
      <c r="G34" s="14">
        <v>3</v>
      </c>
      <c r="H34" s="14">
        <v>1</v>
      </c>
      <c r="I34" s="14">
        <v>12</v>
      </c>
      <c r="J34" s="14">
        <v>5</v>
      </c>
      <c r="K34" s="27"/>
    </row>
    <row r="35" spans="1:11" ht="15.75" customHeight="1" x14ac:dyDescent="0.3">
      <c r="A35" s="7" t="s">
        <v>15</v>
      </c>
      <c r="B35" s="8" t="s">
        <v>1256</v>
      </c>
      <c r="C35" s="22">
        <v>5</v>
      </c>
      <c r="D35" s="14">
        <v>9</v>
      </c>
      <c r="E35" s="14">
        <v>0</v>
      </c>
      <c r="F35" s="14">
        <v>0</v>
      </c>
      <c r="G35" s="14">
        <v>1</v>
      </c>
      <c r="H35" s="14">
        <v>1</v>
      </c>
      <c r="I35" s="14">
        <v>6</v>
      </c>
      <c r="J35" s="14">
        <v>10</v>
      </c>
      <c r="K35" s="27"/>
    </row>
    <row r="36" spans="1:11" ht="15.75" customHeight="1" x14ac:dyDescent="0.3">
      <c r="A36" s="7" t="s">
        <v>17</v>
      </c>
      <c r="B36" s="8" t="s">
        <v>1256</v>
      </c>
      <c r="C36" s="22">
        <v>9</v>
      </c>
      <c r="D36" s="14">
        <v>6</v>
      </c>
      <c r="E36" s="14">
        <v>0</v>
      </c>
      <c r="F36" s="14">
        <v>0</v>
      </c>
      <c r="G36" s="14">
        <v>0</v>
      </c>
      <c r="H36" s="14">
        <v>1</v>
      </c>
      <c r="I36" s="14">
        <v>9</v>
      </c>
      <c r="J36" s="14">
        <v>7</v>
      </c>
      <c r="K36" s="27"/>
    </row>
    <row r="37" spans="1:11" ht="15.75" customHeight="1" x14ac:dyDescent="0.3">
      <c r="A37" s="7" t="s">
        <v>18</v>
      </c>
      <c r="B37" s="8" t="s">
        <v>1256</v>
      </c>
      <c r="C37" s="22">
        <v>9</v>
      </c>
      <c r="D37" s="14">
        <v>6</v>
      </c>
      <c r="E37" s="14">
        <v>0</v>
      </c>
      <c r="F37" s="14">
        <v>0</v>
      </c>
      <c r="G37" s="14">
        <v>1</v>
      </c>
      <c r="H37" s="14">
        <v>1</v>
      </c>
      <c r="I37" s="14">
        <v>10</v>
      </c>
      <c r="J37" s="14">
        <v>7</v>
      </c>
      <c r="K37" s="27"/>
    </row>
    <row r="38" spans="1:11" ht="15.75" customHeight="1" x14ac:dyDescent="0.3">
      <c r="A38" s="7" t="s">
        <v>19</v>
      </c>
      <c r="B38" s="8" t="s">
        <v>1256</v>
      </c>
      <c r="C38" s="22">
        <v>9</v>
      </c>
      <c r="D38" s="14">
        <v>5</v>
      </c>
      <c r="E38" s="14">
        <v>0</v>
      </c>
      <c r="F38" s="14">
        <v>0</v>
      </c>
      <c r="G38" s="14">
        <v>1</v>
      </c>
      <c r="H38" s="14">
        <v>1</v>
      </c>
      <c r="I38" s="14">
        <v>10</v>
      </c>
      <c r="J38" s="14">
        <v>6</v>
      </c>
      <c r="K38" s="27"/>
    </row>
    <row r="39" spans="1:11" ht="15.75" customHeight="1" x14ac:dyDescent="0.3">
      <c r="A39" s="7" t="s">
        <v>20</v>
      </c>
      <c r="B39" s="8" t="s">
        <v>1256</v>
      </c>
      <c r="C39" s="22">
        <v>7</v>
      </c>
      <c r="D39" s="14">
        <v>9</v>
      </c>
      <c r="E39" s="14">
        <v>0</v>
      </c>
      <c r="F39" s="14">
        <v>0</v>
      </c>
      <c r="G39" s="14">
        <v>1</v>
      </c>
      <c r="H39" s="14">
        <v>1</v>
      </c>
      <c r="I39" s="14">
        <v>8</v>
      </c>
      <c r="J39" s="14">
        <v>10</v>
      </c>
      <c r="K39" s="27"/>
    </row>
    <row r="40" spans="1:11" ht="15.75" customHeight="1" x14ac:dyDescent="0.3">
      <c r="A40" s="10" t="s">
        <v>12</v>
      </c>
      <c r="B40" s="11"/>
      <c r="C40" s="9">
        <f>SUM(C32:C39)</f>
        <v>56</v>
      </c>
      <c r="D40" s="9">
        <f t="shared" ref="D40:J40" si="0">SUM(D32:D39)</f>
        <v>48</v>
      </c>
      <c r="E40" s="9">
        <f t="shared" si="0"/>
        <v>7</v>
      </c>
      <c r="F40" s="9">
        <f t="shared" si="0"/>
        <v>8</v>
      </c>
      <c r="G40" s="9">
        <f t="shared" si="0"/>
        <v>9</v>
      </c>
      <c r="H40" s="9">
        <f t="shared" si="0"/>
        <v>7</v>
      </c>
      <c r="I40" s="9">
        <f t="shared" si="0"/>
        <v>70</v>
      </c>
      <c r="J40" s="9">
        <f t="shared" si="0"/>
        <v>65</v>
      </c>
      <c r="K40" s="29"/>
    </row>
    <row r="41" spans="1:11" ht="15.75" customHeight="1" x14ac:dyDescent="0.3"/>
    <row r="42" spans="1:11" ht="15.75" customHeight="1" x14ac:dyDescent="0.3"/>
    <row r="43" spans="1:11" ht="15.75" customHeight="1" x14ac:dyDescent="0.3">
      <c r="A43" s="24" t="s">
        <v>1791</v>
      </c>
      <c r="B43" s="25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15.75" customHeight="1" x14ac:dyDescent="0.3">
      <c r="A44" s="2"/>
      <c r="B44" s="3"/>
      <c r="C44" s="28" t="s">
        <v>1</v>
      </c>
      <c r="D44" s="26"/>
      <c r="E44" s="28" t="s">
        <v>2</v>
      </c>
      <c r="F44" s="26"/>
      <c r="G44" s="28" t="s">
        <v>3</v>
      </c>
      <c r="H44" s="26"/>
      <c r="I44" s="28" t="s">
        <v>4</v>
      </c>
      <c r="J44" s="26"/>
      <c r="K44" s="27"/>
    </row>
    <row r="45" spans="1:11" ht="15.75" customHeight="1" x14ac:dyDescent="0.3">
      <c r="A45" s="4" t="s">
        <v>5</v>
      </c>
      <c r="B45" s="5" t="s">
        <v>6</v>
      </c>
      <c r="C45" s="6" t="s">
        <v>7</v>
      </c>
      <c r="D45" s="6" t="s">
        <v>8</v>
      </c>
      <c r="E45" s="6" t="s">
        <v>7</v>
      </c>
      <c r="F45" s="6" t="s">
        <v>8</v>
      </c>
      <c r="G45" s="6" t="s">
        <v>7</v>
      </c>
      <c r="H45" s="6" t="s">
        <v>8</v>
      </c>
      <c r="I45" s="6" t="s">
        <v>7</v>
      </c>
      <c r="J45" s="6" t="s">
        <v>8</v>
      </c>
      <c r="K45" s="29"/>
    </row>
    <row r="46" spans="1:11" ht="15.75" customHeight="1" x14ac:dyDescent="0.3">
      <c r="A46" s="7" t="s">
        <v>19</v>
      </c>
      <c r="B46" s="8" t="s">
        <v>1047</v>
      </c>
      <c r="C46" s="12">
        <v>1</v>
      </c>
      <c r="D46" s="13">
        <v>16</v>
      </c>
      <c r="E46" s="13"/>
      <c r="F46" s="13"/>
      <c r="G46" s="13">
        <v>0</v>
      </c>
      <c r="H46" s="13">
        <v>1</v>
      </c>
      <c r="I46" s="13">
        <v>1</v>
      </c>
      <c r="J46" s="13">
        <v>17</v>
      </c>
    </row>
    <row r="47" spans="1:11" ht="15.75" customHeight="1" x14ac:dyDescent="0.3">
      <c r="A47" s="7" t="s">
        <v>20</v>
      </c>
      <c r="B47" s="8" t="s">
        <v>1047</v>
      </c>
      <c r="C47" s="12">
        <v>7</v>
      </c>
      <c r="D47" s="13">
        <v>12</v>
      </c>
      <c r="E47" s="13">
        <v>1</v>
      </c>
      <c r="F47" s="13">
        <v>5</v>
      </c>
      <c r="G47" s="13">
        <v>0</v>
      </c>
      <c r="H47" s="13">
        <v>1</v>
      </c>
      <c r="I47" s="13">
        <v>7</v>
      </c>
      <c r="J47" s="13">
        <v>13</v>
      </c>
    </row>
    <row r="48" spans="1:11" ht="15.75" customHeight="1" x14ac:dyDescent="0.3">
      <c r="A48" s="10" t="s">
        <v>12</v>
      </c>
      <c r="B48" s="11"/>
      <c r="C48" s="9">
        <f t="shared" ref="C48:J48" si="1">SUM(C46:C47)</f>
        <v>8</v>
      </c>
      <c r="D48" s="9">
        <f t="shared" si="1"/>
        <v>28</v>
      </c>
      <c r="E48" s="9">
        <f t="shared" si="1"/>
        <v>1</v>
      </c>
      <c r="F48" s="9">
        <f t="shared" si="1"/>
        <v>5</v>
      </c>
      <c r="G48" s="9">
        <f t="shared" si="1"/>
        <v>0</v>
      </c>
      <c r="H48" s="9">
        <f t="shared" si="1"/>
        <v>2</v>
      </c>
      <c r="I48" s="9">
        <f t="shared" si="1"/>
        <v>8</v>
      </c>
      <c r="J48" s="9">
        <f t="shared" si="1"/>
        <v>30</v>
      </c>
      <c r="K48" s="29"/>
    </row>
    <row r="49" spans="1:11" ht="15.75" customHeight="1" x14ac:dyDescent="0.3"/>
    <row r="50" spans="1:11" ht="15.75" customHeight="1" x14ac:dyDescent="0.3"/>
    <row r="51" spans="1:11" ht="15.75" customHeight="1" x14ac:dyDescent="0.3">
      <c r="A51" s="24" t="s">
        <v>434</v>
      </c>
      <c r="B51" s="25"/>
      <c r="C51" s="25"/>
      <c r="D51" s="25"/>
      <c r="E51" s="25"/>
      <c r="F51" s="25"/>
      <c r="G51" s="25"/>
      <c r="H51" s="25"/>
      <c r="I51" s="25"/>
      <c r="J51" s="26"/>
      <c r="K51" s="27"/>
    </row>
    <row r="52" spans="1:11" ht="15.75" customHeight="1" x14ac:dyDescent="0.3">
      <c r="A52" s="2"/>
      <c r="B52" s="3"/>
      <c r="C52" s="28" t="s">
        <v>1</v>
      </c>
      <c r="D52" s="26"/>
      <c r="E52" s="28" t="s">
        <v>2</v>
      </c>
      <c r="F52" s="26"/>
      <c r="G52" s="28" t="s">
        <v>3</v>
      </c>
      <c r="H52" s="26"/>
      <c r="I52" s="28" t="s">
        <v>4</v>
      </c>
      <c r="J52" s="26"/>
      <c r="K52" s="27"/>
    </row>
    <row r="53" spans="1:11" ht="15.75" customHeight="1" x14ac:dyDescent="0.3">
      <c r="A53" s="4" t="s">
        <v>5</v>
      </c>
      <c r="B53" s="5" t="s">
        <v>6</v>
      </c>
      <c r="C53" s="6" t="s">
        <v>7</v>
      </c>
      <c r="D53" s="6" t="s">
        <v>8</v>
      </c>
      <c r="E53" s="6" t="s">
        <v>7</v>
      </c>
      <c r="F53" s="6" t="s">
        <v>8</v>
      </c>
      <c r="G53" s="6" t="s">
        <v>7</v>
      </c>
      <c r="H53" s="6" t="s">
        <v>8</v>
      </c>
      <c r="I53" s="6" t="s">
        <v>7</v>
      </c>
      <c r="J53" s="6" t="s">
        <v>8</v>
      </c>
      <c r="K53" s="29"/>
    </row>
    <row r="54" spans="1:11" ht="15.75" customHeight="1" x14ac:dyDescent="0.3">
      <c r="A54" s="7" t="s">
        <v>88</v>
      </c>
      <c r="B54" s="8" t="s">
        <v>258</v>
      </c>
      <c r="C54" s="12">
        <v>14</v>
      </c>
      <c r="D54" s="13">
        <v>6</v>
      </c>
      <c r="E54" s="13">
        <v>10</v>
      </c>
      <c r="F54" s="13">
        <v>4</v>
      </c>
      <c r="G54" s="13">
        <v>0</v>
      </c>
      <c r="H54" s="13">
        <v>1</v>
      </c>
      <c r="I54" s="13">
        <v>14</v>
      </c>
      <c r="J54" s="13">
        <v>7</v>
      </c>
    </row>
    <row r="55" spans="1:11" ht="15.75" customHeight="1" x14ac:dyDescent="0.3">
      <c r="A55" s="7" t="s">
        <v>89</v>
      </c>
      <c r="B55" s="8" t="s">
        <v>258</v>
      </c>
      <c r="C55" s="12">
        <v>9</v>
      </c>
      <c r="D55" s="13">
        <v>11</v>
      </c>
      <c r="E55" s="13">
        <v>7</v>
      </c>
      <c r="F55" s="13">
        <v>7</v>
      </c>
      <c r="G55" s="13">
        <v>0</v>
      </c>
      <c r="H55" s="13">
        <v>1</v>
      </c>
      <c r="I55" s="13">
        <v>9</v>
      </c>
      <c r="J55" s="13">
        <v>12</v>
      </c>
    </row>
    <row r="56" spans="1:11" ht="15.75" customHeight="1" x14ac:dyDescent="0.3">
      <c r="A56" s="7" t="s">
        <v>90</v>
      </c>
      <c r="B56" s="8" t="s">
        <v>258</v>
      </c>
      <c r="C56" s="12">
        <v>6</v>
      </c>
      <c r="D56" s="13">
        <v>14</v>
      </c>
      <c r="E56" s="13">
        <v>6</v>
      </c>
      <c r="F56" s="13">
        <v>8</v>
      </c>
      <c r="G56" s="13">
        <v>0</v>
      </c>
      <c r="H56" s="13">
        <v>1</v>
      </c>
      <c r="I56" s="13">
        <v>6</v>
      </c>
      <c r="J56" s="13">
        <v>15</v>
      </c>
    </row>
    <row r="57" spans="1:11" ht="15.75" customHeight="1" x14ac:dyDescent="0.3">
      <c r="A57" s="7" t="s">
        <v>73</v>
      </c>
      <c r="B57" s="8" t="s">
        <v>258</v>
      </c>
      <c r="C57" s="12">
        <v>7</v>
      </c>
      <c r="D57" s="13">
        <v>13</v>
      </c>
      <c r="E57" s="13">
        <v>5</v>
      </c>
      <c r="F57" s="13">
        <v>9</v>
      </c>
      <c r="G57" s="13">
        <v>0</v>
      </c>
      <c r="H57" s="13">
        <v>1</v>
      </c>
      <c r="I57" s="13">
        <v>7</v>
      </c>
      <c r="J57" s="13">
        <v>14</v>
      </c>
    </row>
    <row r="58" spans="1:11" ht="15.75" customHeight="1" x14ac:dyDescent="0.3">
      <c r="A58" s="7" t="s">
        <v>75</v>
      </c>
      <c r="B58" s="8" t="s">
        <v>258</v>
      </c>
      <c r="C58" s="12">
        <v>8</v>
      </c>
      <c r="D58" s="13">
        <v>12</v>
      </c>
      <c r="E58" s="13">
        <v>5</v>
      </c>
      <c r="F58" s="13">
        <v>9</v>
      </c>
      <c r="G58" s="13">
        <v>2</v>
      </c>
      <c r="H58" s="13">
        <v>1</v>
      </c>
      <c r="I58" s="13">
        <v>10</v>
      </c>
      <c r="J58" s="13">
        <v>13</v>
      </c>
    </row>
    <row r="59" spans="1:11" ht="15.75" customHeight="1" x14ac:dyDescent="0.3">
      <c r="A59" s="7" t="s">
        <v>76</v>
      </c>
      <c r="B59" s="8" t="s">
        <v>258</v>
      </c>
      <c r="C59" s="12">
        <v>10</v>
      </c>
      <c r="D59" s="13">
        <v>10</v>
      </c>
      <c r="E59" s="13">
        <v>7</v>
      </c>
      <c r="F59" s="13">
        <v>7</v>
      </c>
      <c r="G59" s="13">
        <v>0</v>
      </c>
      <c r="H59" s="13">
        <v>1</v>
      </c>
      <c r="I59" s="13">
        <v>10</v>
      </c>
      <c r="J59" s="13">
        <v>11</v>
      </c>
    </row>
    <row r="60" spans="1:11" ht="15.75" customHeight="1" x14ac:dyDescent="0.3">
      <c r="A60" s="7" t="s">
        <v>77</v>
      </c>
      <c r="B60" s="8" t="s">
        <v>258</v>
      </c>
      <c r="C60" s="12">
        <v>17</v>
      </c>
      <c r="D60" s="13">
        <v>3</v>
      </c>
      <c r="E60" s="13">
        <v>12</v>
      </c>
      <c r="F60" s="13">
        <v>2</v>
      </c>
      <c r="G60" s="13">
        <v>1</v>
      </c>
      <c r="H60" s="13">
        <v>1</v>
      </c>
      <c r="I60" s="13">
        <v>18</v>
      </c>
      <c r="J60" s="13">
        <v>4</v>
      </c>
    </row>
    <row r="61" spans="1:11" ht="15.75" customHeight="1" x14ac:dyDescent="0.3">
      <c r="A61" s="7" t="s">
        <v>78</v>
      </c>
      <c r="B61" s="8" t="s">
        <v>258</v>
      </c>
      <c r="C61" s="12">
        <v>18</v>
      </c>
      <c r="D61" s="13">
        <v>2</v>
      </c>
      <c r="E61" s="13">
        <v>12</v>
      </c>
      <c r="F61" s="13">
        <v>2</v>
      </c>
      <c r="G61" s="13">
        <v>0</v>
      </c>
      <c r="H61" s="13">
        <v>1</v>
      </c>
      <c r="I61" s="13">
        <v>18</v>
      </c>
      <c r="J61" s="13">
        <v>3</v>
      </c>
    </row>
    <row r="62" spans="1:11" ht="15.75" customHeight="1" x14ac:dyDescent="0.3">
      <c r="A62" s="7" t="s">
        <v>79</v>
      </c>
      <c r="B62" s="8" t="s">
        <v>258</v>
      </c>
      <c r="C62" s="12">
        <v>19</v>
      </c>
      <c r="D62" s="13">
        <v>1</v>
      </c>
      <c r="E62" s="13">
        <v>13</v>
      </c>
      <c r="F62" s="13">
        <v>1</v>
      </c>
      <c r="G62" s="13">
        <v>1</v>
      </c>
      <c r="H62" s="13">
        <v>1</v>
      </c>
      <c r="I62" s="13">
        <v>20</v>
      </c>
      <c r="J62" s="13">
        <v>2</v>
      </c>
    </row>
    <row r="63" spans="1:11" ht="15.75" customHeight="1" x14ac:dyDescent="0.3">
      <c r="A63" s="10" t="s">
        <v>12</v>
      </c>
      <c r="B63" s="11"/>
      <c r="C63" s="9">
        <f t="shared" ref="C63:J63" si="2">SUM(C54:C62)</f>
        <v>108</v>
      </c>
      <c r="D63" s="9">
        <f t="shared" si="2"/>
        <v>72</v>
      </c>
      <c r="E63" s="9">
        <f t="shared" si="2"/>
        <v>77</v>
      </c>
      <c r="F63" s="9">
        <f t="shared" si="2"/>
        <v>49</v>
      </c>
      <c r="G63" s="9">
        <f t="shared" si="2"/>
        <v>4</v>
      </c>
      <c r="H63" s="9">
        <f t="shared" si="2"/>
        <v>9</v>
      </c>
      <c r="I63" s="9">
        <f t="shared" si="2"/>
        <v>112</v>
      </c>
      <c r="J63" s="9">
        <f t="shared" si="2"/>
        <v>81</v>
      </c>
      <c r="K63" s="29"/>
    </row>
    <row r="64" spans="1:11" ht="15.75" customHeight="1" x14ac:dyDescent="0.3">
      <c r="A64" s="1" t="s">
        <v>1232</v>
      </c>
    </row>
    <row r="65" spans="1:11" ht="15.75" customHeight="1" x14ac:dyDescent="0.3"/>
    <row r="66" spans="1:11" ht="15.75" customHeight="1" x14ac:dyDescent="0.3">
      <c r="A66" s="24" t="s">
        <v>435</v>
      </c>
      <c r="B66" s="25"/>
      <c r="C66" s="25"/>
      <c r="D66" s="25"/>
      <c r="E66" s="25"/>
      <c r="F66" s="25"/>
      <c r="G66" s="25"/>
      <c r="H66" s="25"/>
      <c r="I66" s="25"/>
      <c r="J66" s="26"/>
      <c r="K66" s="27"/>
    </row>
    <row r="67" spans="1:11" ht="15.75" customHeight="1" x14ac:dyDescent="0.3">
      <c r="A67" s="2"/>
      <c r="B67" s="3"/>
      <c r="C67" s="28" t="s">
        <v>1</v>
      </c>
      <c r="D67" s="26"/>
      <c r="E67" s="28" t="s">
        <v>2</v>
      </c>
      <c r="F67" s="26"/>
      <c r="G67" s="28" t="s">
        <v>3</v>
      </c>
      <c r="H67" s="26"/>
      <c r="I67" s="28" t="s">
        <v>4</v>
      </c>
      <c r="J67" s="26"/>
      <c r="K67" s="27"/>
    </row>
    <row r="68" spans="1:11" ht="15.75" customHeight="1" x14ac:dyDescent="0.3">
      <c r="A68" s="4" t="s">
        <v>5</v>
      </c>
      <c r="B68" s="5" t="s">
        <v>6</v>
      </c>
      <c r="C68" s="6" t="s">
        <v>7</v>
      </c>
      <c r="D68" s="6" t="s">
        <v>8</v>
      </c>
      <c r="E68" s="6" t="s">
        <v>7</v>
      </c>
      <c r="F68" s="6" t="s">
        <v>8</v>
      </c>
      <c r="G68" s="6" t="s">
        <v>7</v>
      </c>
      <c r="H68" s="6" t="s">
        <v>8</v>
      </c>
      <c r="I68" s="6" t="s">
        <v>7</v>
      </c>
      <c r="J68" s="6" t="s">
        <v>8</v>
      </c>
      <c r="K68" s="29"/>
    </row>
    <row r="69" spans="1:11" ht="15.75" customHeight="1" x14ac:dyDescent="0.3">
      <c r="A69" s="7" t="s">
        <v>57</v>
      </c>
      <c r="B69" s="8" t="s">
        <v>693</v>
      </c>
      <c r="C69" s="12">
        <v>8</v>
      </c>
      <c r="D69" s="13">
        <v>12</v>
      </c>
      <c r="E69" s="13">
        <v>4</v>
      </c>
      <c r="F69" s="13">
        <v>10</v>
      </c>
      <c r="G69" s="13">
        <v>0</v>
      </c>
      <c r="H69" s="13">
        <v>1</v>
      </c>
      <c r="I69" s="13">
        <v>8</v>
      </c>
      <c r="J69" s="13">
        <v>13</v>
      </c>
    </row>
    <row r="70" spans="1:11" ht="15.75" customHeight="1" x14ac:dyDescent="0.3">
      <c r="A70" s="7" t="s">
        <v>63</v>
      </c>
      <c r="B70" s="8" t="s">
        <v>95</v>
      </c>
      <c r="C70" s="12">
        <v>11</v>
      </c>
      <c r="D70" s="13">
        <v>7</v>
      </c>
      <c r="E70" s="13">
        <v>4</v>
      </c>
      <c r="F70" s="13">
        <v>4</v>
      </c>
      <c r="G70" s="13">
        <v>0</v>
      </c>
      <c r="H70" s="13">
        <v>1</v>
      </c>
      <c r="I70" s="13">
        <v>11</v>
      </c>
      <c r="J70" s="13">
        <v>8</v>
      </c>
      <c r="K70" s="27"/>
    </row>
    <row r="71" spans="1:11" ht="15.75" customHeight="1" x14ac:dyDescent="0.3">
      <c r="A71" s="10" t="s">
        <v>12</v>
      </c>
      <c r="B71" s="11"/>
      <c r="C71" s="9">
        <f>SUM(C69:C70)</f>
        <v>19</v>
      </c>
      <c r="D71" s="9">
        <f t="shared" ref="D71:J71" si="3">SUM(D69:D70)</f>
        <v>19</v>
      </c>
      <c r="E71" s="9">
        <f t="shared" si="3"/>
        <v>8</v>
      </c>
      <c r="F71" s="9">
        <f t="shared" si="3"/>
        <v>14</v>
      </c>
      <c r="G71" s="9">
        <f t="shared" si="3"/>
        <v>0</v>
      </c>
      <c r="H71" s="9">
        <f t="shared" si="3"/>
        <v>2</v>
      </c>
      <c r="I71" s="9">
        <f t="shared" si="3"/>
        <v>19</v>
      </c>
      <c r="J71" s="9">
        <f t="shared" si="3"/>
        <v>21</v>
      </c>
      <c r="K71" s="29"/>
    </row>
    <row r="72" spans="1:11" ht="15.75" customHeight="1" x14ac:dyDescent="0.3"/>
    <row r="73" spans="1:11" ht="15.75" customHeight="1" x14ac:dyDescent="0.3"/>
    <row r="74" spans="1:11" ht="15.75" customHeight="1" x14ac:dyDescent="0.3">
      <c r="A74" s="24" t="s">
        <v>1940</v>
      </c>
      <c r="B74" s="25"/>
      <c r="C74" s="25"/>
      <c r="D74" s="25"/>
      <c r="E74" s="25"/>
      <c r="F74" s="25"/>
      <c r="G74" s="25"/>
      <c r="H74" s="25"/>
      <c r="I74" s="25"/>
      <c r="J74" s="26"/>
      <c r="K74" s="27"/>
    </row>
    <row r="75" spans="1:11" ht="15.75" customHeight="1" x14ac:dyDescent="0.3">
      <c r="A75" s="2"/>
      <c r="B75" s="3"/>
      <c r="C75" s="28" t="s">
        <v>1</v>
      </c>
      <c r="D75" s="26"/>
      <c r="E75" s="28" t="s">
        <v>2</v>
      </c>
      <c r="F75" s="26"/>
      <c r="G75" s="28" t="s">
        <v>3</v>
      </c>
      <c r="H75" s="26"/>
      <c r="I75" s="28" t="s">
        <v>4</v>
      </c>
      <c r="J75" s="26"/>
      <c r="K75" s="27"/>
    </row>
    <row r="76" spans="1:11" ht="15.75" customHeight="1" x14ac:dyDescent="0.3">
      <c r="A76" s="4" t="s">
        <v>5</v>
      </c>
      <c r="B76" s="5" t="s">
        <v>6</v>
      </c>
      <c r="C76" s="6" t="s">
        <v>7</v>
      </c>
      <c r="D76" s="6" t="s">
        <v>8</v>
      </c>
      <c r="E76" s="6" t="s">
        <v>7</v>
      </c>
      <c r="F76" s="6" t="s">
        <v>8</v>
      </c>
      <c r="G76" s="6" t="s">
        <v>7</v>
      </c>
      <c r="H76" s="6" t="s">
        <v>8</v>
      </c>
      <c r="I76" s="6" t="s">
        <v>7</v>
      </c>
      <c r="J76" s="6" t="s">
        <v>8</v>
      </c>
      <c r="K76" s="29"/>
    </row>
    <row r="77" spans="1:11" ht="15.75" customHeight="1" x14ac:dyDescent="0.3">
      <c r="A77" s="7" t="s">
        <v>83</v>
      </c>
      <c r="B77" s="8" t="s">
        <v>968</v>
      </c>
      <c r="C77" s="12">
        <v>10</v>
      </c>
      <c r="D77" s="13">
        <v>10</v>
      </c>
      <c r="E77" s="13">
        <v>7</v>
      </c>
      <c r="F77" s="13">
        <v>7</v>
      </c>
      <c r="G77" s="13">
        <v>0</v>
      </c>
      <c r="H77" s="13">
        <v>1</v>
      </c>
      <c r="I77" s="13">
        <v>10</v>
      </c>
      <c r="J77" s="13">
        <v>11</v>
      </c>
      <c r="K77" s="27"/>
    </row>
    <row r="78" spans="1:11" ht="15.75" customHeight="1" x14ac:dyDescent="0.3">
      <c r="A78" s="7" t="s">
        <v>84</v>
      </c>
      <c r="B78" s="8" t="s">
        <v>968</v>
      </c>
      <c r="C78" s="22">
        <v>10</v>
      </c>
      <c r="D78" s="14">
        <v>10</v>
      </c>
      <c r="E78" s="14">
        <v>6</v>
      </c>
      <c r="F78" s="14">
        <v>8</v>
      </c>
      <c r="G78" s="14">
        <v>1</v>
      </c>
      <c r="H78" s="14">
        <v>1</v>
      </c>
      <c r="I78" s="14">
        <v>11</v>
      </c>
      <c r="J78" s="14">
        <v>11</v>
      </c>
      <c r="K78" s="27"/>
    </row>
    <row r="79" spans="1:11" ht="15.75" customHeight="1" x14ac:dyDescent="0.3">
      <c r="A79" s="7" t="s">
        <v>85</v>
      </c>
      <c r="B79" s="8" t="s">
        <v>968</v>
      </c>
      <c r="C79" s="22">
        <v>4</v>
      </c>
      <c r="D79" s="14">
        <v>16</v>
      </c>
      <c r="E79" s="14">
        <v>4</v>
      </c>
      <c r="F79" s="14">
        <v>10</v>
      </c>
      <c r="G79" s="14">
        <v>0</v>
      </c>
      <c r="H79" s="14">
        <v>1</v>
      </c>
      <c r="I79" s="14">
        <v>4</v>
      </c>
      <c r="J79" s="14">
        <v>17</v>
      </c>
      <c r="K79" s="27"/>
    </row>
    <row r="80" spans="1:11" ht="15.75" customHeight="1" x14ac:dyDescent="0.3">
      <c r="A80" s="7" t="s">
        <v>86</v>
      </c>
      <c r="B80" s="8" t="s">
        <v>968</v>
      </c>
      <c r="C80" s="22"/>
      <c r="D80" s="14"/>
      <c r="E80" s="14"/>
      <c r="F80" s="14"/>
      <c r="G80" s="14"/>
      <c r="H80" s="14"/>
      <c r="I80" s="14">
        <v>17</v>
      </c>
      <c r="J80" s="14">
        <v>4</v>
      </c>
      <c r="K80" s="27"/>
    </row>
    <row r="81" spans="1:11" ht="15.75" customHeight="1" x14ac:dyDescent="0.3">
      <c r="A81" s="7" t="s">
        <v>71</v>
      </c>
      <c r="B81" s="8" t="s">
        <v>968</v>
      </c>
      <c r="C81" s="22"/>
      <c r="D81" s="14"/>
      <c r="E81" s="14"/>
      <c r="F81" s="14"/>
      <c r="G81" s="14"/>
      <c r="H81" s="14"/>
      <c r="I81" s="14">
        <v>21</v>
      </c>
      <c r="J81" s="14">
        <v>6</v>
      </c>
      <c r="K81" s="27"/>
    </row>
    <row r="82" spans="1:11" ht="15.75" customHeight="1" x14ac:dyDescent="0.3">
      <c r="A82" s="7" t="s">
        <v>87</v>
      </c>
      <c r="B82" s="8" t="s">
        <v>968</v>
      </c>
      <c r="C82" s="22"/>
      <c r="D82" s="14"/>
      <c r="E82" s="14"/>
      <c r="F82" s="14"/>
      <c r="G82" s="14"/>
      <c r="H82" s="14"/>
      <c r="I82" s="14">
        <v>5</v>
      </c>
      <c r="J82" s="14">
        <v>16</v>
      </c>
      <c r="K82" s="27"/>
    </row>
    <row r="83" spans="1:11" ht="15.75" customHeight="1" x14ac:dyDescent="0.3">
      <c r="A83" s="7" t="s">
        <v>88</v>
      </c>
      <c r="B83" s="8" t="s">
        <v>968</v>
      </c>
      <c r="C83" s="22"/>
      <c r="D83" s="14"/>
      <c r="E83" s="14"/>
      <c r="F83" s="14"/>
      <c r="G83" s="14"/>
      <c r="H83" s="14"/>
      <c r="I83" s="14">
        <v>12</v>
      </c>
      <c r="J83" s="14">
        <v>10</v>
      </c>
      <c r="K83" s="27"/>
    </row>
    <row r="84" spans="1:11" ht="15.75" customHeight="1" x14ac:dyDescent="0.3">
      <c r="A84" s="7" t="s">
        <v>89</v>
      </c>
      <c r="B84" s="8" t="s">
        <v>968</v>
      </c>
      <c r="C84" s="22">
        <v>14</v>
      </c>
      <c r="D84" s="14">
        <v>6</v>
      </c>
      <c r="E84" s="14">
        <v>10</v>
      </c>
      <c r="F84" s="14">
        <v>4</v>
      </c>
      <c r="G84" s="14">
        <v>0</v>
      </c>
      <c r="H84" s="14">
        <v>1</v>
      </c>
      <c r="I84" s="14">
        <v>14</v>
      </c>
      <c r="J84" s="14">
        <v>7</v>
      </c>
      <c r="K84" s="27"/>
    </row>
    <row r="85" spans="1:11" ht="15.75" customHeight="1" x14ac:dyDescent="0.3">
      <c r="A85" s="7" t="s">
        <v>90</v>
      </c>
      <c r="B85" s="8" t="s">
        <v>968</v>
      </c>
      <c r="C85" s="22"/>
      <c r="D85" s="14"/>
      <c r="E85" s="14"/>
      <c r="F85" s="14"/>
      <c r="G85" s="14"/>
      <c r="H85" s="14"/>
      <c r="I85" s="14">
        <v>14</v>
      </c>
      <c r="J85" s="14">
        <v>9</v>
      </c>
      <c r="K85" s="27"/>
    </row>
    <row r="86" spans="1:11" ht="15.75" customHeight="1" x14ac:dyDescent="0.3">
      <c r="A86" s="7" t="s">
        <v>73</v>
      </c>
      <c r="B86" s="8" t="s">
        <v>968</v>
      </c>
      <c r="C86" s="22"/>
      <c r="D86" s="14"/>
      <c r="E86" s="14"/>
      <c r="F86" s="14"/>
      <c r="G86" s="14"/>
      <c r="H86" s="14"/>
      <c r="I86" s="14">
        <v>7</v>
      </c>
      <c r="J86" s="14">
        <v>15</v>
      </c>
      <c r="K86" s="27"/>
    </row>
    <row r="87" spans="1:11" ht="15.75" customHeight="1" x14ac:dyDescent="0.3">
      <c r="A87" s="7" t="s">
        <v>75</v>
      </c>
      <c r="B87" s="8" t="s">
        <v>968</v>
      </c>
      <c r="C87" s="22">
        <v>2</v>
      </c>
      <c r="D87" s="14">
        <v>18</v>
      </c>
      <c r="E87" s="14">
        <v>1</v>
      </c>
      <c r="F87" s="14">
        <v>13</v>
      </c>
      <c r="G87" s="14">
        <v>0</v>
      </c>
      <c r="H87" s="14">
        <v>1</v>
      </c>
      <c r="I87" s="14">
        <v>2</v>
      </c>
      <c r="J87" s="14">
        <v>19</v>
      </c>
      <c r="K87" s="27"/>
    </row>
    <row r="88" spans="1:11" ht="15.75" customHeight="1" x14ac:dyDescent="0.3">
      <c r="A88" s="7" t="s">
        <v>76</v>
      </c>
      <c r="B88" s="8" t="s">
        <v>968</v>
      </c>
      <c r="C88" s="22"/>
      <c r="D88" s="14"/>
      <c r="E88" s="14"/>
      <c r="F88" s="14"/>
      <c r="G88" s="14"/>
      <c r="H88" s="14"/>
      <c r="I88" s="14">
        <v>6</v>
      </c>
      <c r="J88" s="14">
        <v>15</v>
      </c>
      <c r="K88" s="27"/>
    </row>
    <row r="89" spans="1:11" ht="15.75" customHeight="1" x14ac:dyDescent="0.3">
      <c r="A89" s="10" t="s">
        <v>12</v>
      </c>
      <c r="B89" s="11"/>
      <c r="C89" s="9">
        <f>SUM(C77:C88)</f>
        <v>40</v>
      </c>
      <c r="D89" s="9">
        <f t="shared" ref="D89:J89" si="4">SUM(D77:D88)</f>
        <v>60</v>
      </c>
      <c r="E89" s="9">
        <f t="shared" si="4"/>
        <v>28</v>
      </c>
      <c r="F89" s="9">
        <f t="shared" si="4"/>
        <v>42</v>
      </c>
      <c r="G89" s="9">
        <f t="shared" si="4"/>
        <v>1</v>
      </c>
      <c r="H89" s="9">
        <f t="shared" si="4"/>
        <v>5</v>
      </c>
      <c r="I89" s="9">
        <f t="shared" si="4"/>
        <v>123</v>
      </c>
      <c r="J89" s="9">
        <f t="shared" si="4"/>
        <v>140</v>
      </c>
      <c r="K89" s="29"/>
    </row>
    <row r="90" spans="1:11" ht="15.75" customHeight="1" x14ac:dyDescent="0.3"/>
    <row r="91" spans="1:11" ht="15.75" customHeight="1" x14ac:dyDescent="0.3"/>
    <row r="92" spans="1:11" ht="15.75" customHeight="1" x14ac:dyDescent="0.3">
      <c r="A92" s="24" t="s">
        <v>436</v>
      </c>
      <c r="B92" s="25"/>
      <c r="C92" s="25"/>
      <c r="D92" s="25"/>
      <c r="E92" s="25"/>
      <c r="F92" s="25"/>
      <c r="G92" s="25"/>
      <c r="H92" s="25"/>
      <c r="I92" s="25"/>
      <c r="J92" s="26"/>
      <c r="K92" s="27"/>
    </row>
    <row r="93" spans="1:11" ht="15.75" customHeight="1" x14ac:dyDescent="0.3">
      <c r="A93" s="2"/>
      <c r="B93" s="3"/>
      <c r="C93" s="28" t="s">
        <v>1</v>
      </c>
      <c r="D93" s="26"/>
      <c r="E93" s="28" t="s">
        <v>2</v>
      </c>
      <c r="F93" s="26"/>
      <c r="G93" s="28" t="s">
        <v>3</v>
      </c>
      <c r="H93" s="26"/>
      <c r="I93" s="28" t="s">
        <v>4</v>
      </c>
      <c r="J93" s="26"/>
      <c r="K93" s="27"/>
    </row>
    <row r="94" spans="1:11" ht="15.75" customHeight="1" x14ac:dyDescent="0.3">
      <c r="A94" s="4" t="s">
        <v>5</v>
      </c>
      <c r="B94" s="5" t="s">
        <v>6</v>
      </c>
      <c r="C94" s="6" t="s">
        <v>7</v>
      </c>
      <c r="D94" s="6" t="s">
        <v>8</v>
      </c>
      <c r="E94" s="6" t="s">
        <v>7</v>
      </c>
      <c r="F94" s="6" t="s">
        <v>8</v>
      </c>
      <c r="G94" s="6" t="s">
        <v>7</v>
      </c>
      <c r="H94" s="6" t="s">
        <v>8</v>
      </c>
      <c r="I94" s="6" t="s">
        <v>7</v>
      </c>
      <c r="J94" s="6" t="s">
        <v>8</v>
      </c>
      <c r="K94" s="29"/>
    </row>
    <row r="95" spans="1:11" ht="15.75" customHeight="1" x14ac:dyDescent="0.3">
      <c r="A95" s="7" t="s">
        <v>42</v>
      </c>
      <c r="B95" s="8" t="s">
        <v>250</v>
      </c>
      <c r="C95" s="12">
        <v>7</v>
      </c>
      <c r="D95" s="13">
        <v>8</v>
      </c>
      <c r="E95" s="13">
        <v>5</v>
      </c>
      <c r="F95" s="13">
        <v>7</v>
      </c>
      <c r="G95" s="13">
        <v>6</v>
      </c>
      <c r="H95" s="13">
        <v>2</v>
      </c>
      <c r="I95" s="13">
        <v>13</v>
      </c>
      <c r="J95" s="13">
        <v>10</v>
      </c>
      <c r="K95" s="27"/>
    </row>
    <row r="96" spans="1:11" ht="15.75" customHeight="1" x14ac:dyDescent="0.3">
      <c r="A96" s="7" t="s">
        <v>24</v>
      </c>
      <c r="B96" s="8" t="s">
        <v>250</v>
      </c>
      <c r="C96" s="22">
        <v>11</v>
      </c>
      <c r="D96" s="14">
        <v>5</v>
      </c>
      <c r="E96" s="14">
        <v>9</v>
      </c>
      <c r="F96" s="14">
        <v>3</v>
      </c>
      <c r="G96" s="14">
        <v>3</v>
      </c>
      <c r="H96" s="14">
        <v>2</v>
      </c>
      <c r="I96" s="14">
        <v>14</v>
      </c>
      <c r="J96" s="14">
        <v>7</v>
      </c>
      <c r="K96" s="27"/>
    </row>
    <row r="97" spans="1:11" ht="15.75" customHeight="1" x14ac:dyDescent="0.3">
      <c r="A97" s="7" t="s">
        <v>46</v>
      </c>
      <c r="B97" s="8" t="s">
        <v>250</v>
      </c>
      <c r="C97" s="22">
        <v>14</v>
      </c>
      <c r="D97" s="14">
        <v>2</v>
      </c>
      <c r="E97" s="14">
        <v>12</v>
      </c>
      <c r="F97" s="14">
        <v>0</v>
      </c>
      <c r="G97" s="14">
        <v>3</v>
      </c>
      <c r="H97" s="14">
        <v>1</v>
      </c>
      <c r="I97" s="14">
        <v>17</v>
      </c>
      <c r="J97" s="14">
        <v>3</v>
      </c>
      <c r="K97" s="27"/>
    </row>
    <row r="98" spans="1:11" ht="15.75" customHeight="1" x14ac:dyDescent="0.3">
      <c r="A98" s="7" t="s">
        <v>55</v>
      </c>
      <c r="B98" s="8" t="s">
        <v>931</v>
      </c>
      <c r="C98" s="22">
        <v>10</v>
      </c>
      <c r="D98" s="14">
        <v>8</v>
      </c>
      <c r="E98" s="14">
        <v>2</v>
      </c>
      <c r="F98" s="14">
        <v>4</v>
      </c>
      <c r="G98" s="14">
        <v>0</v>
      </c>
      <c r="H98" s="14">
        <v>1</v>
      </c>
      <c r="I98" s="14">
        <v>10</v>
      </c>
      <c r="J98" s="14">
        <v>9</v>
      </c>
      <c r="K98" s="27"/>
    </row>
    <row r="99" spans="1:11" ht="15.75" customHeight="1" x14ac:dyDescent="0.3">
      <c r="A99" s="7" t="s">
        <v>56</v>
      </c>
      <c r="B99" s="8" t="s">
        <v>931</v>
      </c>
      <c r="C99" s="22">
        <v>7</v>
      </c>
      <c r="D99" s="14">
        <v>11</v>
      </c>
      <c r="E99" s="14">
        <v>2</v>
      </c>
      <c r="F99" s="14">
        <v>4</v>
      </c>
      <c r="G99" s="14">
        <v>0</v>
      </c>
      <c r="H99" s="14">
        <v>1</v>
      </c>
      <c r="I99" s="14">
        <v>7</v>
      </c>
      <c r="J99" s="14">
        <v>12</v>
      </c>
      <c r="K99" s="27"/>
    </row>
    <row r="100" spans="1:11" ht="15.75" customHeight="1" x14ac:dyDescent="0.3">
      <c r="A100" s="10" t="s">
        <v>12</v>
      </c>
      <c r="B100" s="11"/>
      <c r="C100" s="9">
        <f>SUM(C95:C99)</f>
        <v>49</v>
      </c>
      <c r="D100" s="9">
        <f t="shared" ref="D100:J100" si="5">SUM(D95:D99)</f>
        <v>34</v>
      </c>
      <c r="E100" s="9">
        <f t="shared" si="5"/>
        <v>30</v>
      </c>
      <c r="F100" s="9">
        <f t="shared" si="5"/>
        <v>18</v>
      </c>
      <c r="G100" s="9">
        <f t="shared" si="5"/>
        <v>12</v>
      </c>
      <c r="H100" s="9">
        <f t="shared" si="5"/>
        <v>7</v>
      </c>
      <c r="I100" s="9">
        <f t="shared" si="5"/>
        <v>61</v>
      </c>
      <c r="J100" s="9">
        <f t="shared" si="5"/>
        <v>41</v>
      </c>
      <c r="K100" s="29"/>
    </row>
    <row r="101" spans="1:11" ht="15.75" customHeight="1" x14ac:dyDescent="0.3"/>
    <row r="102" spans="1:11" ht="15.75" customHeight="1" x14ac:dyDescent="0.3"/>
    <row r="103" spans="1:11" ht="15.75" customHeight="1" x14ac:dyDescent="0.3">
      <c r="A103" s="24" t="s">
        <v>903</v>
      </c>
      <c r="B103" s="25"/>
      <c r="C103" s="25"/>
      <c r="D103" s="25"/>
      <c r="E103" s="25"/>
      <c r="F103" s="25"/>
      <c r="G103" s="25"/>
      <c r="H103" s="25"/>
      <c r="I103" s="25"/>
      <c r="J103" s="26"/>
      <c r="K103" s="27"/>
    </row>
    <row r="104" spans="1:11" ht="15.75" customHeight="1" x14ac:dyDescent="0.3">
      <c r="A104" s="2"/>
      <c r="B104" s="3"/>
      <c r="C104" s="28" t="s">
        <v>1</v>
      </c>
      <c r="D104" s="26"/>
      <c r="E104" s="28" t="s">
        <v>2</v>
      </c>
      <c r="F104" s="26"/>
      <c r="G104" s="28" t="s">
        <v>3</v>
      </c>
      <c r="H104" s="26"/>
      <c r="I104" s="28" t="s">
        <v>4</v>
      </c>
      <c r="J104" s="26"/>
      <c r="K104" s="27"/>
    </row>
    <row r="105" spans="1:11" ht="15.75" customHeight="1" x14ac:dyDescent="0.3">
      <c r="A105" s="4" t="s">
        <v>5</v>
      </c>
      <c r="B105" s="5" t="s">
        <v>6</v>
      </c>
      <c r="C105" s="6" t="s">
        <v>7</v>
      </c>
      <c r="D105" s="6" t="s">
        <v>8</v>
      </c>
      <c r="E105" s="6" t="s">
        <v>7</v>
      </c>
      <c r="F105" s="6" t="s">
        <v>8</v>
      </c>
      <c r="G105" s="6" t="s">
        <v>7</v>
      </c>
      <c r="H105" s="6" t="s">
        <v>8</v>
      </c>
      <c r="I105" s="6" t="s">
        <v>7</v>
      </c>
      <c r="J105" s="6" t="s">
        <v>8</v>
      </c>
      <c r="K105" s="29"/>
    </row>
    <row r="106" spans="1:11" ht="15.75" customHeight="1" x14ac:dyDescent="0.3">
      <c r="A106" s="7" t="s">
        <v>67</v>
      </c>
      <c r="B106" s="8" t="s">
        <v>230</v>
      </c>
      <c r="C106" s="12">
        <v>2</v>
      </c>
      <c r="D106" s="13">
        <v>2</v>
      </c>
      <c r="E106" s="13">
        <v>0</v>
      </c>
      <c r="F106" s="13">
        <v>0</v>
      </c>
      <c r="G106" s="13">
        <v>0</v>
      </c>
      <c r="H106" s="13">
        <v>0</v>
      </c>
      <c r="I106" s="13">
        <v>2</v>
      </c>
      <c r="J106" s="13">
        <v>2</v>
      </c>
      <c r="K106" s="27"/>
    </row>
    <row r="107" spans="1:11" ht="15.75" customHeight="1" x14ac:dyDescent="0.3">
      <c r="A107" s="7" t="s">
        <v>68</v>
      </c>
      <c r="B107" s="8" t="s">
        <v>230</v>
      </c>
      <c r="C107" s="22">
        <v>4</v>
      </c>
      <c r="D107" s="14">
        <v>14</v>
      </c>
      <c r="E107" s="14">
        <v>2</v>
      </c>
      <c r="F107" s="14">
        <v>5</v>
      </c>
      <c r="G107" s="14">
        <v>0</v>
      </c>
      <c r="H107" s="14">
        <v>1</v>
      </c>
      <c r="I107" s="14">
        <v>4</v>
      </c>
      <c r="J107" s="14">
        <v>15</v>
      </c>
      <c r="K107" s="27"/>
    </row>
    <row r="108" spans="1:11" ht="15.75" customHeight="1" x14ac:dyDescent="0.3">
      <c r="A108" s="7" t="s">
        <v>69</v>
      </c>
      <c r="B108" s="8" t="s">
        <v>230</v>
      </c>
      <c r="C108" s="22">
        <v>8</v>
      </c>
      <c r="D108" s="14">
        <v>8</v>
      </c>
      <c r="E108" s="14">
        <v>3</v>
      </c>
      <c r="F108" s="14">
        <v>4</v>
      </c>
      <c r="G108" s="14">
        <v>2</v>
      </c>
      <c r="H108" s="14">
        <v>1</v>
      </c>
      <c r="I108" s="14">
        <v>10</v>
      </c>
      <c r="J108" s="14">
        <v>9</v>
      </c>
      <c r="K108" s="27"/>
    </row>
    <row r="109" spans="1:11" ht="15.75" customHeight="1" x14ac:dyDescent="0.3">
      <c r="A109" s="7" t="s">
        <v>102</v>
      </c>
      <c r="B109" s="8" t="s">
        <v>296</v>
      </c>
      <c r="C109" s="22"/>
      <c r="D109" s="14"/>
      <c r="E109" s="14"/>
      <c r="F109" s="14"/>
      <c r="G109" s="14"/>
      <c r="H109" s="14"/>
      <c r="I109" s="14"/>
      <c r="J109" s="14"/>
      <c r="K109" s="27"/>
    </row>
    <row r="110" spans="1:11" ht="15.75" customHeight="1" x14ac:dyDescent="0.3">
      <c r="A110" s="7" t="s">
        <v>103</v>
      </c>
      <c r="B110" s="8" t="s">
        <v>296</v>
      </c>
      <c r="C110" s="22"/>
      <c r="D110" s="14"/>
      <c r="E110" s="14"/>
      <c r="F110" s="14"/>
      <c r="G110" s="14"/>
      <c r="H110" s="14"/>
      <c r="I110" s="14"/>
      <c r="J110" s="14"/>
      <c r="K110" s="27"/>
    </row>
    <row r="111" spans="1:11" ht="15.75" customHeight="1" x14ac:dyDescent="0.3">
      <c r="A111" s="7" t="s">
        <v>104</v>
      </c>
      <c r="B111" s="8" t="s">
        <v>296</v>
      </c>
      <c r="C111" s="22"/>
      <c r="D111" s="14"/>
      <c r="E111" s="14"/>
      <c r="F111" s="14"/>
      <c r="G111" s="14"/>
      <c r="H111" s="14"/>
      <c r="I111" s="14"/>
      <c r="J111" s="14"/>
      <c r="K111" s="27"/>
    </row>
    <row r="112" spans="1:11" ht="15.75" customHeight="1" x14ac:dyDescent="0.3">
      <c r="A112" s="7" t="s">
        <v>105</v>
      </c>
      <c r="B112" s="8" t="s">
        <v>296</v>
      </c>
      <c r="C112" s="22">
        <v>8</v>
      </c>
      <c r="D112" s="14">
        <v>8</v>
      </c>
      <c r="E112" s="14">
        <v>3</v>
      </c>
      <c r="F112" s="14">
        <v>4</v>
      </c>
      <c r="G112" s="14">
        <v>2</v>
      </c>
      <c r="H112" s="14">
        <v>1</v>
      </c>
      <c r="I112" s="14">
        <v>10</v>
      </c>
      <c r="J112" s="14">
        <v>9</v>
      </c>
      <c r="K112" s="27"/>
    </row>
    <row r="113" spans="1:11" ht="15.75" customHeight="1" x14ac:dyDescent="0.3">
      <c r="A113" s="7" t="s">
        <v>25</v>
      </c>
      <c r="B113" s="8" t="s">
        <v>895</v>
      </c>
      <c r="C113" s="22">
        <v>3</v>
      </c>
      <c r="D113" s="14">
        <v>13</v>
      </c>
      <c r="E113" s="14">
        <v>0</v>
      </c>
      <c r="F113" s="14">
        <v>0</v>
      </c>
      <c r="G113" s="14">
        <v>1</v>
      </c>
      <c r="H113" s="14">
        <v>1</v>
      </c>
      <c r="I113" s="14">
        <v>4</v>
      </c>
      <c r="J113" s="14">
        <v>14</v>
      </c>
      <c r="K113" s="27"/>
    </row>
    <row r="114" spans="1:11" ht="15.75" customHeight="1" x14ac:dyDescent="0.3">
      <c r="A114" s="7" t="s">
        <v>27</v>
      </c>
      <c r="B114" s="8" t="s">
        <v>895</v>
      </c>
      <c r="C114" s="22">
        <v>5</v>
      </c>
      <c r="D114" s="14">
        <v>13</v>
      </c>
      <c r="E114" s="14">
        <v>0</v>
      </c>
      <c r="F114" s="14">
        <v>0</v>
      </c>
      <c r="G114" s="14">
        <v>1</v>
      </c>
      <c r="H114" s="14">
        <v>1</v>
      </c>
      <c r="I114" s="14">
        <v>6</v>
      </c>
      <c r="J114" s="14">
        <v>14</v>
      </c>
      <c r="K114" s="27"/>
    </row>
    <row r="115" spans="1:11" ht="15.75" customHeight="1" x14ac:dyDescent="0.3">
      <c r="A115" s="7" t="s">
        <v>28</v>
      </c>
      <c r="B115" s="8" t="s">
        <v>895</v>
      </c>
      <c r="C115" s="22"/>
      <c r="D115" s="14"/>
      <c r="E115" s="14"/>
      <c r="F115" s="14"/>
      <c r="G115" s="14"/>
      <c r="H115" s="14"/>
      <c r="I115" s="14"/>
      <c r="J115" s="14"/>
      <c r="K115" s="27"/>
    </row>
    <row r="116" spans="1:11" ht="15.75" customHeight="1" x14ac:dyDescent="0.3">
      <c r="A116" s="7" t="s">
        <v>106</v>
      </c>
      <c r="B116" s="8" t="s">
        <v>895</v>
      </c>
      <c r="C116" s="22"/>
      <c r="D116" s="14"/>
      <c r="E116" s="14"/>
      <c r="F116" s="14"/>
      <c r="G116" s="14"/>
      <c r="H116" s="14"/>
      <c r="I116" s="14"/>
      <c r="J116" s="14"/>
      <c r="K116" s="27"/>
    </row>
    <row r="117" spans="1:11" ht="15.75" customHeight="1" x14ac:dyDescent="0.3">
      <c r="A117" s="7" t="s">
        <v>30</v>
      </c>
      <c r="B117" s="8" t="s">
        <v>895</v>
      </c>
      <c r="C117" s="22"/>
      <c r="D117" s="14"/>
      <c r="E117" s="14"/>
      <c r="F117" s="14"/>
      <c r="G117" s="14"/>
      <c r="H117" s="14"/>
      <c r="I117" s="14"/>
      <c r="J117" s="14"/>
      <c r="K117" s="27"/>
    </row>
    <row r="118" spans="1:11" ht="15.75" customHeight="1" x14ac:dyDescent="0.3">
      <c r="A118" s="7" t="s">
        <v>107</v>
      </c>
      <c r="B118" s="8" t="s">
        <v>895</v>
      </c>
      <c r="C118" s="22"/>
      <c r="D118" s="14"/>
      <c r="E118" s="14"/>
      <c r="F118" s="14"/>
      <c r="G118" s="14"/>
      <c r="H118" s="14"/>
      <c r="I118" s="14"/>
      <c r="J118" s="14"/>
      <c r="K118" s="27"/>
    </row>
    <row r="119" spans="1:11" ht="15.75" customHeight="1" x14ac:dyDescent="0.3">
      <c r="A119" s="10" t="s">
        <v>12</v>
      </c>
      <c r="B119" s="11"/>
      <c r="C119" s="9">
        <f>SUM(C106:C118)</f>
        <v>30</v>
      </c>
      <c r="D119" s="9">
        <f t="shared" ref="D119:J119" si="6">SUM(D106:D118)</f>
        <v>58</v>
      </c>
      <c r="E119" s="9">
        <f t="shared" si="6"/>
        <v>8</v>
      </c>
      <c r="F119" s="9">
        <f t="shared" si="6"/>
        <v>13</v>
      </c>
      <c r="G119" s="9">
        <f t="shared" si="6"/>
        <v>6</v>
      </c>
      <c r="H119" s="9">
        <f t="shared" si="6"/>
        <v>5</v>
      </c>
      <c r="I119" s="9">
        <f t="shared" si="6"/>
        <v>36</v>
      </c>
      <c r="J119" s="9">
        <f t="shared" si="6"/>
        <v>63</v>
      </c>
      <c r="K119" s="29"/>
    </row>
    <row r="120" spans="1:11" ht="15.75" customHeight="1" x14ac:dyDescent="0.3"/>
    <row r="121" spans="1:11" ht="15.75" customHeight="1" x14ac:dyDescent="0.3"/>
    <row r="122" spans="1:11" ht="15.75" customHeight="1" x14ac:dyDescent="0.3">
      <c r="A122" s="24" t="s">
        <v>1714</v>
      </c>
      <c r="B122" s="25"/>
      <c r="C122" s="25"/>
      <c r="D122" s="25"/>
      <c r="E122" s="25"/>
      <c r="F122" s="25"/>
      <c r="G122" s="25"/>
      <c r="H122" s="25"/>
      <c r="I122" s="25"/>
      <c r="J122" s="26"/>
      <c r="K122" s="27"/>
    </row>
    <row r="123" spans="1:11" ht="15.75" customHeight="1" x14ac:dyDescent="0.3">
      <c r="A123" s="2"/>
      <c r="B123" s="3"/>
      <c r="C123" s="28" t="s">
        <v>1</v>
      </c>
      <c r="D123" s="26"/>
      <c r="E123" s="28" t="s">
        <v>2</v>
      </c>
      <c r="F123" s="26"/>
      <c r="G123" s="28" t="s">
        <v>3</v>
      </c>
      <c r="H123" s="26"/>
      <c r="I123" s="28" t="s">
        <v>4</v>
      </c>
      <c r="J123" s="26"/>
      <c r="K123" s="27"/>
    </row>
    <row r="124" spans="1:11" ht="15.75" customHeight="1" x14ac:dyDescent="0.3">
      <c r="A124" s="4" t="s">
        <v>5</v>
      </c>
      <c r="B124" s="5" t="s">
        <v>6</v>
      </c>
      <c r="C124" s="6" t="s">
        <v>7</v>
      </c>
      <c r="D124" s="6" t="s">
        <v>8</v>
      </c>
      <c r="E124" s="6" t="s">
        <v>7</v>
      </c>
      <c r="F124" s="6" t="s">
        <v>8</v>
      </c>
      <c r="G124" s="6" t="s">
        <v>7</v>
      </c>
      <c r="H124" s="6" t="s">
        <v>8</v>
      </c>
      <c r="I124" s="6" t="s">
        <v>7</v>
      </c>
      <c r="J124" s="6" t="s">
        <v>8</v>
      </c>
      <c r="K124" s="29"/>
    </row>
    <row r="125" spans="1:11" ht="15.75" customHeight="1" x14ac:dyDescent="0.3">
      <c r="A125" s="7" t="s">
        <v>775</v>
      </c>
      <c r="B125" s="8" t="s">
        <v>1715</v>
      </c>
      <c r="C125" s="12">
        <v>5</v>
      </c>
      <c r="D125" s="13">
        <v>5</v>
      </c>
      <c r="E125" s="13">
        <v>0</v>
      </c>
      <c r="F125" s="13">
        <v>0</v>
      </c>
      <c r="G125" s="13">
        <v>0</v>
      </c>
      <c r="H125" s="13">
        <v>1</v>
      </c>
      <c r="I125" s="13">
        <v>5</v>
      </c>
      <c r="J125" s="13">
        <v>6</v>
      </c>
      <c r="K125" s="27"/>
    </row>
    <row r="126" spans="1:11" ht="15.75" customHeight="1" x14ac:dyDescent="0.3">
      <c r="A126" s="10" t="s">
        <v>12</v>
      </c>
      <c r="B126" s="11"/>
      <c r="C126" s="9">
        <f>SUM(C125)</f>
        <v>5</v>
      </c>
      <c r="D126" s="9">
        <f t="shared" ref="D126:J126" si="7">SUM(D125)</f>
        <v>5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1</v>
      </c>
      <c r="I126" s="9">
        <f t="shared" si="7"/>
        <v>5</v>
      </c>
      <c r="J126" s="9">
        <f t="shared" si="7"/>
        <v>6</v>
      </c>
      <c r="K126" s="29"/>
    </row>
    <row r="127" spans="1:11" ht="15.75" customHeight="1" x14ac:dyDescent="0.3"/>
    <row r="128" spans="1:11" ht="15.75" customHeight="1" x14ac:dyDescent="0.3"/>
    <row r="129" spans="1:11" ht="15.75" customHeight="1" x14ac:dyDescent="0.3">
      <c r="A129" s="24" t="s">
        <v>853</v>
      </c>
      <c r="B129" s="25"/>
      <c r="C129" s="25"/>
      <c r="D129" s="25"/>
      <c r="E129" s="25"/>
      <c r="F129" s="25"/>
      <c r="G129" s="25"/>
      <c r="H129" s="25"/>
      <c r="I129" s="25"/>
      <c r="J129" s="26"/>
      <c r="K129" s="27"/>
    </row>
    <row r="130" spans="1:11" ht="15.75" customHeight="1" x14ac:dyDescent="0.3">
      <c r="A130" s="2"/>
      <c r="B130" s="3"/>
      <c r="C130" s="28" t="s">
        <v>1</v>
      </c>
      <c r="D130" s="26"/>
      <c r="E130" s="28" t="s">
        <v>2</v>
      </c>
      <c r="F130" s="26"/>
      <c r="G130" s="28" t="s">
        <v>3</v>
      </c>
      <c r="H130" s="26"/>
      <c r="I130" s="28" t="s">
        <v>4</v>
      </c>
      <c r="J130" s="26"/>
      <c r="K130" s="27"/>
    </row>
    <row r="131" spans="1:11" ht="15.75" customHeight="1" x14ac:dyDescent="0.3">
      <c r="A131" s="4" t="s">
        <v>5</v>
      </c>
      <c r="B131" s="5" t="s">
        <v>6</v>
      </c>
      <c r="C131" s="6" t="s">
        <v>7</v>
      </c>
      <c r="D131" s="6" t="s">
        <v>8</v>
      </c>
      <c r="E131" s="6" t="s">
        <v>7</v>
      </c>
      <c r="F131" s="6" t="s">
        <v>8</v>
      </c>
      <c r="G131" s="6" t="s">
        <v>7</v>
      </c>
      <c r="H131" s="6" t="s">
        <v>8</v>
      </c>
      <c r="I131" s="6" t="s">
        <v>7</v>
      </c>
      <c r="J131" s="6" t="s">
        <v>8</v>
      </c>
      <c r="K131" s="29"/>
    </row>
    <row r="132" spans="1:11" ht="15.75" customHeight="1" x14ac:dyDescent="0.3">
      <c r="A132" s="7" t="s">
        <v>76</v>
      </c>
      <c r="B132" s="8" t="s">
        <v>111</v>
      </c>
      <c r="C132" s="12">
        <v>5</v>
      </c>
      <c r="D132" s="13">
        <v>15</v>
      </c>
      <c r="E132" s="13">
        <v>4</v>
      </c>
      <c r="F132" s="13">
        <v>10</v>
      </c>
      <c r="G132" s="13">
        <v>1</v>
      </c>
      <c r="H132" s="13">
        <v>1</v>
      </c>
      <c r="I132" s="13">
        <v>6</v>
      </c>
      <c r="J132" s="13">
        <v>16</v>
      </c>
      <c r="K132" s="27"/>
    </row>
    <row r="133" spans="1:11" ht="15.75" customHeight="1" x14ac:dyDescent="0.3">
      <c r="A133" s="7" t="s">
        <v>77</v>
      </c>
      <c r="B133" s="8" t="s">
        <v>111</v>
      </c>
      <c r="C133" s="22">
        <v>17</v>
      </c>
      <c r="D133" s="14">
        <v>3</v>
      </c>
      <c r="E133" s="14">
        <v>12</v>
      </c>
      <c r="F133" s="14">
        <v>2</v>
      </c>
      <c r="G133" s="14">
        <v>1</v>
      </c>
      <c r="H133" s="14">
        <v>1</v>
      </c>
      <c r="I133" s="14">
        <v>18</v>
      </c>
      <c r="J133" s="14">
        <v>4</v>
      </c>
      <c r="K133" s="27"/>
    </row>
    <row r="134" spans="1:11" ht="15.75" customHeight="1" x14ac:dyDescent="0.3">
      <c r="A134" s="7" t="s">
        <v>78</v>
      </c>
      <c r="B134" s="8" t="s">
        <v>111</v>
      </c>
      <c r="C134" s="22">
        <v>8</v>
      </c>
      <c r="D134" s="14">
        <v>12</v>
      </c>
      <c r="E134" s="14">
        <v>4</v>
      </c>
      <c r="F134" s="14">
        <v>10</v>
      </c>
      <c r="G134" s="14">
        <v>1</v>
      </c>
      <c r="H134" s="14">
        <v>1</v>
      </c>
      <c r="I134" s="14">
        <v>9</v>
      </c>
      <c r="J134" s="14">
        <v>13</v>
      </c>
      <c r="K134" s="27"/>
    </row>
    <row r="135" spans="1:11" ht="15.75" customHeight="1" x14ac:dyDescent="0.3">
      <c r="A135" s="7" t="s">
        <v>79</v>
      </c>
      <c r="B135" s="8" t="s">
        <v>111</v>
      </c>
      <c r="C135" s="22">
        <v>11</v>
      </c>
      <c r="D135" s="14">
        <v>9</v>
      </c>
      <c r="E135" s="14">
        <v>8</v>
      </c>
      <c r="F135" s="14">
        <v>6</v>
      </c>
      <c r="G135" s="14">
        <v>0</v>
      </c>
      <c r="H135" s="14">
        <v>1</v>
      </c>
      <c r="I135" s="14">
        <v>11</v>
      </c>
      <c r="J135" s="14">
        <v>10</v>
      </c>
      <c r="K135" s="27"/>
    </row>
    <row r="136" spans="1:11" ht="15.75" customHeight="1" x14ac:dyDescent="0.3">
      <c r="A136" s="7" t="s">
        <v>9</v>
      </c>
      <c r="B136" s="8" t="s">
        <v>111</v>
      </c>
      <c r="C136" s="22">
        <v>9</v>
      </c>
      <c r="D136" s="14">
        <v>11</v>
      </c>
      <c r="E136" s="14">
        <v>7</v>
      </c>
      <c r="F136" s="14">
        <v>7</v>
      </c>
      <c r="G136" s="14">
        <v>0</v>
      </c>
      <c r="H136" s="14">
        <v>1</v>
      </c>
      <c r="I136" s="14">
        <v>9</v>
      </c>
      <c r="J136" s="14">
        <v>12</v>
      </c>
      <c r="K136" s="27"/>
    </row>
    <row r="137" spans="1:11" ht="15.75" customHeight="1" x14ac:dyDescent="0.3">
      <c r="A137" s="10" t="s">
        <v>12</v>
      </c>
      <c r="B137" s="11"/>
      <c r="C137" s="9">
        <v>50</v>
      </c>
      <c r="D137" s="9">
        <v>50</v>
      </c>
      <c r="E137" s="9">
        <v>35</v>
      </c>
      <c r="F137" s="9">
        <v>35</v>
      </c>
      <c r="G137" s="9">
        <v>3</v>
      </c>
      <c r="H137" s="9">
        <v>5</v>
      </c>
      <c r="I137" s="9">
        <v>53</v>
      </c>
      <c r="J137" s="9">
        <v>55</v>
      </c>
      <c r="K137" s="29"/>
    </row>
    <row r="138" spans="1:11" ht="15.75" customHeight="1" x14ac:dyDescent="0.3"/>
    <row r="139" spans="1:11" ht="15.75" customHeight="1" x14ac:dyDescent="0.3"/>
    <row r="140" spans="1:11" ht="15.75" customHeight="1" x14ac:dyDescent="0.3">
      <c r="A140" s="24" t="s">
        <v>1987</v>
      </c>
      <c r="B140" s="25"/>
      <c r="C140" s="25"/>
      <c r="D140" s="25"/>
      <c r="E140" s="25"/>
      <c r="F140" s="25"/>
      <c r="G140" s="25"/>
      <c r="H140" s="25"/>
      <c r="I140" s="25"/>
      <c r="J140" s="26"/>
      <c r="K140" s="27"/>
    </row>
    <row r="141" spans="1:11" ht="15.75" customHeight="1" x14ac:dyDescent="0.3">
      <c r="A141" s="2"/>
      <c r="B141" s="3"/>
      <c r="C141" s="28" t="s">
        <v>1</v>
      </c>
      <c r="D141" s="26"/>
      <c r="E141" s="28" t="s">
        <v>2</v>
      </c>
      <c r="F141" s="26"/>
      <c r="G141" s="28" t="s">
        <v>3</v>
      </c>
      <c r="H141" s="26"/>
      <c r="I141" s="28" t="s">
        <v>4</v>
      </c>
      <c r="J141" s="26"/>
      <c r="K141" s="27"/>
    </row>
    <row r="142" spans="1:11" ht="15.75" customHeight="1" x14ac:dyDescent="0.3">
      <c r="A142" s="4" t="s">
        <v>5</v>
      </c>
      <c r="B142" s="5" t="s">
        <v>6</v>
      </c>
      <c r="C142" s="6" t="s">
        <v>7</v>
      </c>
      <c r="D142" s="6" t="s">
        <v>8</v>
      </c>
      <c r="E142" s="6" t="s">
        <v>7</v>
      </c>
      <c r="F142" s="6" t="s">
        <v>8</v>
      </c>
      <c r="G142" s="6" t="s">
        <v>7</v>
      </c>
      <c r="H142" s="6" t="s">
        <v>8</v>
      </c>
      <c r="I142" s="6" t="s">
        <v>7</v>
      </c>
      <c r="J142" s="6" t="s">
        <v>8</v>
      </c>
      <c r="K142" s="29"/>
    </row>
    <row r="143" spans="1:11" ht="15.75" customHeight="1" x14ac:dyDescent="0.3">
      <c r="A143" s="7" t="s">
        <v>23</v>
      </c>
      <c r="B143" s="8" t="s">
        <v>273</v>
      </c>
      <c r="C143" s="12">
        <v>14</v>
      </c>
      <c r="D143" s="13">
        <v>3</v>
      </c>
      <c r="E143" s="13">
        <v>11</v>
      </c>
      <c r="F143" s="13">
        <v>3</v>
      </c>
      <c r="G143" s="13">
        <v>3</v>
      </c>
      <c r="H143" s="13">
        <v>1</v>
      </c>
      <c r="I143" s="13">
        <v>17</v>
      </c>
      <c r="J143" s="13">
        <v>4</v>
      </c>
      <c r="K143" s="27"/>
    </row>
    <row r="144" spans="1:11" ht="15.75" customHeight="1" x14ac:dyDescent="0.3">
      <c r="A144" s="7" t="s">
        <v>42</v>
      </c>
      <c r="B144" s="8" t="s">
        <v>273</v>
      </c>
      <c r="C144" s="12">
        <v>13</v>
      </c>
      <c r="D144" s="13">
        <v>7</v>
      </c>
      <c r="E144" s="13">
        <v>9</v>
      </c>
      <c r="F144" s="13">
        <v>5</v>
      </c>
      <c r="G144" s="13">
        <v>3</v>
      </c>
      <c r="H144" s="13">
        <v>1</v>
      </c>
      <c r="I144" s="13">
        <v>16</v>
      </c>
      <c r="J144" s="13">
        <v>8</v>
      </c>
      <c r="K144" s="27"/>
    </row>
    <row r="145" spans="1:11" ht="15.75" customHeight="1" x14ac:dyDescent="0.3">
      <c r="A145" s="10" t="s">
        <v>12</v>
      </c>
      <c r="B145" s="11"/>
      <c r="C145" s="9">
        <f>SUM(C143:C144)</f>
        <v>27</v>
      </c>
      <c r="D145" s="9">
        <f t="shared" ref="D145:J145" si="8">SUM(D143:D144)</f>
        <v>10</v>
      </c>
      <c r="E145" s="9">
        <f t="shared" si="8"/>
        <v>20</v>
      </c>
      <c r="F145" s="9">
        <f t="shared" si="8"/>
        <v>8</v>
      </c>
      <c r="G145" s="9">
        <f t="shared" si="8"/>
        <v>6</v>
      </c>
      <c r="H145" s="9">
        <f t="shared" si="8"/>
        <v>2</v>
      </c>
      <c r="I145" s="9">
        <f t="shared" si="8"/>
        <v>33</v>
      </c>
      <c r="J145" s="9">
        <f t="shared" si="8"/>
        <v>12</v>
      </c>
      <c r="K145" s="29"/>
    </row>
    <row r="146" spans="1:11" ht="15.75" customHeight="1" x14ac:dyDescent="0.3"/>
    <row r="147" spans="1:11" ht="15.75" customHeight="1" x14ac:dyDescent="0.3"/>
    <row r="148" spans="1:11" ht="15.75" customHeight="1" x14ac:dyDescent="0.3">
      <c r="A148" s="24" t="s">
        <v>1730</v>
      </c>
      <c r="B148" s="25"/>
      <c r="C148" s="25"/>
      <c r="D148" s="25"/>
      <c r="E148" s="25"/>
      <c r="F148" s="25"/>
      <c r="G148" s="25"/>
      <c r="H148" s="25"/>
      <c r="I148" s="25"/>
      <c r="J148" s="26"/>
      <c r="K148" s="27"/>
    </row>
    <row r="149" spans="1:11" ht="15.75" customHeight="1" x14ac:dyDescent="0.3">
      <c r="A149" s="2"/>
      <c r="B149" s="3"/>
      <c r="C149" s="28" t="s">
        <v>1</v>
      </c>
      <c r="D149" s="26"/>
      <c r="E149" s="28" t="s">
        <v>2</v>
      </c>
      <c r="F149" s="26"/>
      <c r="G149" s="28" t="s">
        <v>3</v>
      </c>
      <c r="H149" s="26"/>
      <c r="I149" s="28" t="s">
        <v>4</v>
      </c>
      <c r="J149" s="26"/>
      <c r="K149" s="27"/>
    </row>
    <row r="150" spans="1:11" ht="15.75" customHeight="1" x14ac:dyDescent="0.3">
      <c r="A150" s="4" t="s">
        <v>5</v>
      </c>
      <c r="B150" s="5" t="s">
        <v>6</v>
      </c>
      <c r="C150" s="6" t="s">
        <v>7</v>
      </c>
      <c r="D150" s="6" t="s">
        <v>8</v>
      </c>
      <c r="E150" s="6" t="s">
        <v>7</v>
      </c>
      <c r="F150" s="6" t="s">
        <v>8</v>
      </c>
      <c r="G150" s="6" t="s">
        <v>7</v>
      </c>
      <c r="H150" s="6" t="s">
        <v>8</v>
      </c>
      <c r="I150" s="6" t="s">
        <v>7</v>
      </c>
      <c r="J150" s="6" t="s">
        <v>8</v>
      </c>
      <c r="K150" s="29"/>
    </row>
    <row r="151" spans="1:11" ht="15.75" customHeight="1" x14ac:dyDescent="0.3">
      <c r="A151" s="7" t="s">
        <v>1728</v>
      </c>
      <c r="B151" s="8" t="s">
        <v>1295</v>
      </c>
      <c r="C151" s="12"/>
      <c r="D151" s="13"/>
      <c r="E151" s="13"/>
      <c r="F151" s="13"/>
      <c r="G151" s="13"/>
      <c r="H151" s="13"/>
      <c r="I151" s="13">
        <v>14</v>
      </c>
      <c r="J151" s="13">
        <v>3</v>
      </c>
    </row>
    <row r="152" spans="1:11" ht="15.75" customHeight="1" x14ac:dyDescent="0.3">
      <c r="A152" s="7" t="s">
        <v>1729</v>
      </c>
      <c r="B152" s="8" t="s">
        <v>1295</v>
      </c>
      <c r="C152" s="12"/>
      <c r="D152" s="13"/>
      <c r="E152" s="13"/>
      <c r="F152" s="13"/>
      <c r="G152" s="13"/>
      <c r="H152" s="13"/>
      <c r="I152" s="13">
        <v>10</v>
      </c>
      <c r="J152" s="13">
        <v>10</v>
      </c>
    </row>
    <row r="153" spans="1:11" ht="15.75" customHeight="1" x14ac:dyDescent="0.3">
      <c r="A153" s="7" t="s">
        <v>1664</v>
      </c>
      <c r="B153" s="8" t="s">
        <v>1295</v>
      </c>
      <c r="C153" s="12"/>
      <c r="D153" s="13"/>
      <c r="E153" s="13"/>
      <c r="F153" s="13"/>
      <c r="G153" s="13"/>
      <c r="H153" s="13"/>
      <c r="I153" s="13">
        <v>7</v>
      </c>
      <c r="J153" s="13">
        <v>9</v>
      </c>
      <c r="K153" s="27"/>
    </row>
    <row r="154" spans="1:11" ht="15.75" customHeight="1" x14ac:dyDescent="0.3">
      <c r="A154" s="10" t="s">
        <v>12</v>
      </c>
      <c r="B154" s="11"/>
      <c r="C154" s="9">
        <f>SUM(C151:C153)</f>
        <v>0</v>
      </c>
      <c r="D154" s="9">
        <f t="shared" ref="D154:J154" si="9">SUM(D151:D153)</f>
        <v>0</v>
      </c>
      <c r="E154" s="9">
        <f t="shared" si="9"/>
        <v>0</v>
      </c>
      <c r="F154" s="9">
        <f t="shared" si="9"/>
        <v>0</v>
      </c>
      <c r="G154" s="9">
        <f t="shared" si="9"/>
        <v>0</v>
      </c>
      <c r="H154" s="9">
        <f t="shared" si="9"/>
        <v>0</v>
      </c>
      <c r="I154" s="9">
        <f t="shared" si="9"/>
        <v>31</v>
      </c>
      <c r="J154" s="9">
        <f t="shared" si="9"/>
        <v>22</v>
      </c>
      <c r="K154" s="29"/>
    </row>
    <row r="155" spans="1:11" ht="15.75" customHeight="1" x14ac:dyDescent="0.3"/>
    <row r="156" spans="1:11" ht="15.75" customHeight="1" x14ac:dyDescent="0.3"/>
    <row r="157" spans="1:11" ht="15.75" customHeight="1" x14ac:dyDescent="0.3">
      <c r="A157" s="24" t="s">
        <v>438</v>
      </c>
      <c r="B157" s="25"/>
      <c r="C157" s="25"/>
      <c r="D157" s="25"/>
      <c r="E157" s="25"/>
      <c r="F157" s="25"/>
      <c r="G157" s="25"/>
      <c r="H157" s="25"/>
      <c r="I157" s="25"/>
      <c r="J157" s="26"/>
      <c r="K157" s="27"/>
    </row>
    <row r="158" spans="1:11" ht="15.75" customHeight="1" x14ac:dyDescent="0.3">
      <c r="A158" s="2"/>
      <c r="B158" s="3"/>
      <c r="C158" s="28" t="s">
        <v>1</v>
      </c>
      <c r="D158" s="26"/>
      <c r="E158" s="28" t="s">
        <v>2</v>
      </c>
      <c r="F158" s="26"/>
      <c r="G158" s="28" t="s">
        <v>3</v>
      </c>
      <c r="H158" s="26"/>
      <c r="I158" s="28" t="s">
        <v>4</v>
      </c>
      <c r="J158" s="26"/>
      <c r="K158" s="27"/>
    </row>
    <row r="159" spans="1:11" ht="15.75" customHeight="1" x14ac:dyDescent="0.3">
      <c r="A159" s="4" t="s">
        <v>5</v>
      </c>
      <c r="B159" s="5" t="s">
        <v>6</v>
      </c>
      <c r="C159" s="6" t="s">
        <v>7</v>
      </c>
      <c r="D159" s="6" t="s">
        <v>8</v>
      </c>
      <c r="E159" s="6" t="s">
        <v>7</v>
      </c>
      <c r="F159" s="6" t="s">
        <v>8</v>
      </c>
      <c r="G159" s="6" t="s">
        <v>7</v>
      </c>
      <c r="H159" s="6" t="s">
        <v>8</v>
      </c>
      <c r="I159" s="6" t="s">
        <v>7</v>
      </c>
      <c r="J159" s="6" t="s">
        <v>8</v>
      </c>
      <c r="K159" s="29"/>
    </row>
    <row r="160" spans="1:11" ht="15.75" customHeight="1" x14ac:dyDescent="0.3">
      <c r="A160" s="7" t="s">
        <v>90</v>
      </c>
      <c r="B160" s="8" t="s">
        <v>172</v>
      </c>
      <c r="C160" s="12">
        <v>12</v>
      </c>
      <c r="D160" s="13">
        <v>8</v>
      </c>
      <c r="E160" s="13">
        <v>5</v>
      </c>
      <c r="F160" s="13">
        <v>5</v>
      </c>
      <c r="G160" s="13">
        <v>0</v>
      </c>
      <c r="H160" s="13">
        <v>1</v>
      </c>
      <c r="I160" s="13">
        <v>12</v>
      </c>
      <c r="J160" s="13">
        <v>9</v>
      </c>
      <c r="K160" s="27"/>
    </row>
    <row r="161" spans="1:11" ht="15.75" customHeight="1" x14ac:dyDescent="0.3">
      <c r="A161" s="7" t="s">
        <v>73</v>
      </c>
      <c r="B161" s="8" t="s">
        <v>172</v>
      </c>
      <c r="C161" s="22">
        <v>13</v>
      </c>
      <c r="D161" s="14">
        <v>7</v>
      </c>
      <c r="E161" s="14">
        <v>8</v>
      </c>
      <c r="F161" s="14">
        <v>2</v>
      </c>
      <c r="G161" s="14">
        <v>1</v>
      </c>
      <c r="H161" s="14">
        <v>1</v>
      </c>
      <c r="I161" s="14">
        <v>14</v>
      </c>
      <c r="J161" s="14">
        <v>8</v>
      </c>
      <c r="K161" s="27"/>
    </row>
    <row r="162" spans="1:11" ht="15.75" customHeight="1" x14ac:dyDescent="0.3">
      <c r="A162" s="7" t="s">
        <v>75</v>
      </c>
      <c r="B162" s="8" t="s">
        <v>172</v>
      </c>
      <c r="C162" s="22">
        <v>1</v>
      </c>
      <c r="D162" s="14">
        <v>19</v>
      </c>
      <c r="E162" s="14">
        <v>1</v>
      </c>
      <c r="F162" s="14">
        <v>9</v>
      </c>
      <c r="G162" s="14">
        <v>0</v>
      </c>
      <c r="H162" s="14">
        <v>1</v>
      </c>
      <c r="I162" s="14">
        <v>1</v>
      </c>
      <c r="J162" s="14">
        <v>20</v>
      </c>
      <c r="K162" s="27"/>
    </row>
    <row r="163" spans="1:11" ht="15.75" customHeight="1" x14ac:dyDescent="0.3">
      <c r="A163" s="7" t="s">
        <v>76</v>
      </c>
      <c r="B163" s="8" t="s">
        <v>172</v>
      </c>
      <c r="C163" s="22">
        <v>5</v>
      </c>
      <c r="D163" s="14">
        <v>15</v>
      </c>
      <c r="E163" s="14">
        <v>3</v>
      </c>
      <c r="F163" s="14">
        <v>7</v>
      </c>
      <c r="G163" s="14">
        <v>0</v>
      </c>
      <c r="H163" s="14">
        <v>1</v>
      </c>
      <c r="I163" s="14">
        <v>5</v>
      </c>
      <c r="J163" s="14">
        <v>16</v>
      </c>
      <c r="K163" s="27"/>
    </row>
    <row r="164" spans="1:11" ht="15.75" customHeight="1" x14ac:dyDescent="0.3">
      <c r="A164" s="7" t="s">
        <v>77</v>
      </c>
      <c r="B164" s="8" t="s">
        <v>172</v>
      </c>
      <c r="C164" s="12">
        <v>2</v>
      </c>
      <c r="D164" s="13">
        <v>18</v>
      </c>
      <c r="E164" s="13">
        <v>1</v>
      </c>
      <c r="F164" s="13">
        <v>9</v>
      </c>
      <c r="G164" s="13">
        <v>0</v>
      </c>
      <c r="H164" s="13">
        <v>1</v>
      </c>
      <c r="I164" s="13">
        <v>2</v>
      </c>
      <c r="J164" s="13">
        <v>19</v>
      </c>
      <c r="K164" s="27"/>
    </row>
    <row r="165" spans="1:11" ht="15.75" customHeight="1" x14ac:dyDescent="0.3">
      <c r="A165" s="7" t="s">
        <v>78</v>
      </c>
      <c r="B165" s="8" t="s">
        <v>172</v>
      </c>
      <c r="C165" s="22">
        <v>3</v>
      </c>
      <c r="D165" s="14">
        <v>17</v>
      </c>
      <c r="E165" s="14">
        <v>1</v>
      </c>
      <c r="F165" s="14">
        <v>9</v>
      </c>
      <c r="G165" s="14">
        <v>0</v>
      </c>
      <c r="H165" s="14">
        <v>1</v>
      </c>
      <c r="I165" s="14">
        <v>3</v>
      </c>
      <c r="J165" s="14">
        <v>18</v>
      </c>
      <c r="K165" s="27"/>
    </row>
    <row r="166" spans="1:11" ht="15.75" customHeight="1" x14ac:dyDescent="0.3">
      <c r="A166" s="10" t="s">
        <v>12</v>
      </c>
      <c r="B166" s="11"/>
      <c r="C166" s="9">
        <f>SUM(C160:C165)</f>
        <v>36</v>
      </c>
      <c r="D166" s="9">
        <f t="shared" ref="D166:J166" si="10">SUM(D160:D165)</f>
        <v>84</v>
      </c>
      <c r="E166" s="9">
        <f t="shared" si="10"/>
        <v>19</v>
      </c>
      <c r="F166" s="9">
        <f t="shared" si="10"/>
        <v>41</v>
      </c>
      <c r="G166" s="9">
        <f t="shared" si="10"/>
        <v>1</v>
      </c>
      <c r="H166" s="9">
        <f t="shared" si="10"/>
        <v>6</v>
      </c>
      <c r="I166" s="9">
        <f t="shared" si="10"/>
        <v>37</v>
      </c>
      <c r="J166" s="9">
        <f t="shared" si="10"/>
        <v>90</v>
      </c>
      <c r="K166" s="29"/>
    </row>
    <row r="167" spans="1:11" ht="15.75" customHeight="1" x14ac:dyDescent="0.3"/>
    <row r="168" spans="1:11" ht="15.75" customHeight="1" x14ac:dyDescent="0.3"/>
    <row r="169" spans="1:11" ht="15.75" customHeight="1" x14ac:dyDescent="0.3">
      <c r="A169" s="24" t="s">
        <v>439</v>
      </c>
      <c r="B169" s="25"/>
      <c r="C169" s="25"/>
      <c r="D169" s="25"/>
      <c r="E169" s="25"/>
      <c r="F169" s="25"/>
      <c r="G169" s="25"/>
      <c r="H169" s="25"/>
      <c r="I169" s="25"/>
      <c r="J169" s="26"/>
      <c r="K169" s="27"/>
    </row>
    <row r="170" spans="1:11" ht="15.75" customHeight="1" x14ac:dyDescent="0.3">
      <c r="A170" s="2"/>
      <c r="B170" s="3"/>
      <c r="C170" s="28" t="s">
        <v>1</v>
      </c>
      <c r="D170" s="26"/>
      <c r="E170" s="28" t="s">
        <v>2</v>
      </c>
      <c r="F170" s="26"/>
      <c r="G170" s="28" t="s">
        <v>3</v>
      </c>
      <c r="H170" s="26"/>
      <c r="I170" s="28" t="s">
        <v>4</v>
      </c>
      <c r="J170" s="26"/>
      <c r="K170" s="27"/>
    </row>
    <row r="171" spans="1:11" ht="15.75" customHeight="1" x14ac:dyDescent="0.3">
      <c r="A171" s="4" t="s">
        <v>5</v>
      </c>
      <c r="B171" s="5" t="s">
        <v>6</v>
      </c>
      <c r="C171" s="6" t="s">
        <v>7</v>
      </c>
      <c r="D171" s="6" t="s">
        <v>8</v>
      </c>
      <c r="E171" s="6" t="s">
        <v>7</v>
      </c>
      <c r="F171" s="6" t="s">
        <v>8</v>
      </c>
      <c r="G171" s="6" t="s">
        <v>7</v>
      </c>
      <c r="H171" s="6" t="s">
        <v>8</v>
      </c>
      <c r="I171" s="6" t="s">
        <v>7</v>
      </c>
      <c r="J171" s="6" t="s">
        <v>8</v>
      </c>
      <c r="K171" s="29"/>
    </row>
    <row r="172" spans="1:11" ht="15.75" customHeight="1" x14ac:dyDescent="0.3">
      <c r="A172" s="7" t="s">
        <v>36</v>
      </c>
      <c r="B172" s="8" t="s">
        <v>440</v>
      </c>
      <c r="C172" s="12">
        <v>6</v>
      </c>
      <c r="D172" s="13">
        <v>14</v>
      </c>
      <c r="E172" s="13">
        <v>4</v>
      </c>
      <c r="F172" s="13">
        <v>10</v>
      </c>
      <c r="G172" s="13">
        <v>0</v>
      </c>
      <c r="H172" s="13">
        <v>1</v>
      </c>
      <c r="I172" s="13">
        <v>6</v>
      </c>
      <c r="J172" s="13">
        <v>15</v>
      </c>
      <c r="K172" s="27"/>
    </row>
    <row r="173" spans="1:11" ht="15.75" customHeight="1" x14ac:dyDescent="0.3">
      <c r="A173" s="7" t="s">
        <v>37</v>
      </c>
      <c r="B173" s="8" t="s">
        <v>440</v>
      </c>
      <c r="C173" s="22">
        <v>7</v>
      </c>
      <c r="D173" s="14">
        <v>13</v>
      </c>
      <c r="E173" s="14">
        <v>3</v>
      </c>
      <c r="F173" s="14">
        <v>5</v>
      </c>
      <c r="G173" s="14">
        <v>1</v>
      </c>
      <c r="H173" s="14">
        <v>1</v>
      </c>
      <c r="I173" s="14">
        <v>8</v>
      </c>
      <c r="J173" s="14">
        <v>14</v>
      </c>
      <c r="K173" s="27"/>
    </row>
    <row r="174" spans="1:11" ht="15.75" customHeight="1" x14ac:dyDescent="0.3">
      <c r="A174" s="7" t="s">
        <v>38</v>
      </c>
      <c r="B174" s="8" t="s">
        <v>440</v>
      </c>
      <c r="C174" s="22">
        <v>9</v>
      </c>
      <c r="D174" s="14">
        <v>11</v>
      </c>
      <c r="E174" s="14">
        <v>4</v>
      </c>
      <c r="F174" s="14">
        <v>4</v>
      </c>
      <c r="G174" s="14">
        <v>1</v>
      </c>
      <c r="H174" s="14">
        <v>1</v>
      </c>
      <c r="I174" s="14">
        <v>10</v>
      </c>
      <c r="J174" s="14">
        <v>12</v>
      </c>
      <c r="K174" s="27"/>
    </row>
    <row r="175" spans="1:11" ht="15.75" customHeight="1" x14ac:dyDescent="0.3">
      <c r="A175" s="7" t="s">
        <v>81</v>
      </c>
      <c r="B175" s="8" t="s">
        <v>440</v>
      </c>
      <c r="C175" s="22">
        <v>19</v>
      </c>
      <c r="D175" s="14">
        <v>1</v>
      </c>
      <c r="E175" s="14">
        <v>15</v>
      </c>
      <c r="F175" s="14">
        <v>1</v>
      </c>
      <c r="G175" s="14">
        <v>3</v>
      </c>
      <c r="H175" s="14">
        <v>1</v>
      </c>
      <c r="I175" s="14">
        <v>22</v>
      </c>
      <c r="J175" s="14">
        <v>2</v>
      </c>
      <c r="K175" s="27"/>
    </row>
    <row r="176" spans="1:11" ht="15.75" customHeight="1" x14ac:dyDescent="0.3">
      <c r="A176" s="7" t="s">
        <v>82</v>
      </c>
      <c r="B176" s="8" t="s">
        <v>440</v>
      </c>
      <c r="C176" s="22">
        <v>12</v>
      </c>
      <c r="D176" s="14">
        <v>8</v>
      </c>
      <c r="E176" s="14">
        <v>9</v>
      </c>
      <c r="F176" s="14">
        <v>7</v>
      </c>
      <c r="G176" s="14">
        <v>1</v>
      </c>
      <c r="H176" s="14">
        <v>1</v>
      </c>
      <c r="I176" s="14">
        <v>13</v>
      </c>
      <c r="J176" s="14">
        <v>9</v>
      </c>
      <c r="K176" s="27"/>
    </row>
    <row r="177" spans="1:11" ht="15.75" customHeight="1" x14ac:dyDescent="0.3">
      <c r="A177" s="7" t="s">
        <v>83</v>
      </c>
      <c r="B177" s="8" t="s">
        <v>440</v>
      </c>
      <c r="C177" s="22">
        <v>11</v>
      </c>
      <c r="D177" s="14">
        <v>9</v>
      </c>
      <c r="E177" s="14">
        <v>6</v>
      </c>
      <c r="F177" s="14">
        <v>4</v>
      </c>
      <c r="G177" s="14">
        <v>0</v>
      </c>
      <c r="H177" s="14">
        <v>1</v>
      </c>
      <c r="I177" s="14">
        <v>11</v>
      </c>
      <c r="J177" s="14">
        <v>10</v>
      </c>
      <c r="K177" s="27"/>
    </row>
    <row r="178" spans="1:11" ht="15.75" customHeight="1" x14ac:dyDescent="0.3">
      <c r="A178" s="7" t="s">
        <v>84</v>
      </c>
      <c r="B178" s="8" t="s">
        <v>440</v>
      </c>
      <c r="C178" s="22">
        <v>16</v>
      </c>
      <c r="D178" s="14">
        <v>4</v>
      </c>
      <c r="E178" s="14">
        <v>8</v>
      </c>
      <c r="F178" s="14">
        <v>2</v>
      </c>
      <c r="G178" s="14">
        <v>0</v>
      </c>
      <c r="H178" s="14">
        <v>1</v>
      </c>
      <c r="I178" s="14">
        <v>16</v>
      </c>
      <c r="J178" s="14">
        <v>5</v>
      </c>
      <c r="K178" s="27"/>
    </row>
    <row r="179" spans="1:11" ht="15.75" customHeight="1" x14ac:dyDescent="0.3">
      <c r="A179" s="7" t="s">
        <v>85</v>
      </c>
      <c r="B179" s="8" t="s">
        <v>440</v>
      </c>
      <c r="C179" s="22">
        <v>13</v>
      </c>
      <c r="D179" s="14">
        <v>7</v>
      </c>
      <c r="E179" s="14">
        <v>7</v>
      </c>
      <c r="F179" s="14">
        <v>3</v>
      </c>
      <c r="G179" s="14">
        <v>0</v>
      </c>
      <c r="H179" s="14">
        <v>1</v>
      </c>
      <c r="I179" s="14">
        <v>13</v>
      </c>
      <c r="J179" s="14">
        <v>8</v>
      </c>
      <c r="K179" s="27"/>
    </row>
    <row r="180" spans="1:11" ht="15.75" customHeight="1" x14ac:dyDescent="0.3">
      <c r="A180" s="7" t="s">
        <v>86</v>
      </c>
      <c r="B180" s="8" t="s">
        <v>440</v>
      </c>
      <c r="C180" s="22">
        <v>9</v>
      </c>
      <c r="D180" s="14">
        <v>11</v>
      </c>
      <c r="E180" s="14">
        <v>5</v>
      </c>
      <c r="F180" s="14">
        <v>5</v>
      </c>
      <c r="G180" s="14">
        <v>0</v>
      </c>
      <c r="H180" s="14">
        <v>1</v>
      </c>
      <c r="I180" s="14">
        <v>9</v>
      </c>
      <c r="J180" s="14">
        <v>12</v>
      </c>
      <c r="K180" s="27"/>
    </row>
    <row r="181" spans="1:11" ht="15.75" customHeight="1" x14ac:dyDescent="0.3">
      <c r="A181" s="7" t="s">
        <v>71</v>
      </c>
      <c r="B181" s="8" t="s">
        <v>440</v>
      </c>
      <c r="C181" s="22">
        <v>7</v>
      </c>
      <c r="D181" s="14">
        <v>13</v>
      </c>
      <c r="E181" s="14">
        <v>2</v>
      </c>
      <c r="F181" s="14">
        <v>8</v>
      </c>
      <c r="G181" s="14">
        <v>0</v>
      </c>
      <c r="H181" s="14">
        <v>1</v>
      </c>
      <c r="I181" s="14">
        <v>7</v>
      </c>
      <c r="J181" s="14">
        <v>14</v>
      </c>
      <c r="K181" s="27"/>
    </row>
    <row r="182" spans="1:11" ht="15.75" customHeight="1" x14ac:dyDescent="0.3">
      <c r="A182" s="7" t="s">
        <v>87</v>
      </c>
      <c r="B182" s="8" t="s">
        <v>440</v>
      </c>
      <c r="C182" s="22">
        <v>14</v>
      </c>
      <c r="D182" s="14">
        <v>6</v>
      </c>
      <c r="E182" s="14">
        <v>6</v>
      </c>
      <c r="F182" s="14">
        <v>4</v>
      </c>
      <c r="G182" s="14">
        <v>0</v>
      </c>
      <c r="H182" s="14">
        <v>1</v>
      </c>
      <c r="I182" s="14">
        <v>14</v>
      </c>
      <c r="J182" s="14">
        <v>7</v>
      </c>
      <c r="K182" s="27"/>
    </row>
    <row r="183" spans="1:11" ht="15.75" customHeight="1" x14ac:dyDescent="0.3">
      <c r="A183" s="7" t="s">
        <v>88</v>
      </c>
      <c r="B183" s="8" t="s">
        <v>440</v>
      </c>
      <c r="C183" s="22">
        <v>11</v>
      </c>
      <c r="D183" s="14">
        <v>9</v>
      </c>
      <c r="E183" s="14">
        <v>4</v>
      </c>
      <c r="F183" s="14">
        <v>6</v>
      </c>
      <c r="G183" s="14">
        <v>1</v>
      </c>
      <c r="H183" s="14">
        <v>1</v>
      </c>
      <c r="I183" s="14">
        <v>12</v>
      </c>
      <c r="J183" s="14">
        <v>10</v>
      </c>
      <c r="K183" s="27"/>
    </row>
    <row r="184" spans="1:11" ht="15.75" customHeight="1" x14ac:dyDescent="0.3">
      <c r="A184" s="7" t="s">
        <v>89</v>
      </c>
      <c r="B184" s="8" t="s">
        <v>440</v>
      </c>
      <c r="C184" s="22">
        <v>13</v>
      </c>
      <c r="D184" s="14">
        <v>7</v>
      </c>
      <c r="E184" s="14">
        <v>7</v>
      </c>
      <c r="F184" s="14">
        <v>3</v>
      </c>
      <c r="G184" s="14">
        <v>1</v>
      </c>
      <c r="H184" s="14">
        <v>1</v>
      </c>
      <c r="I184" s="14">
        <v>14</v>
      </c>
      <c r="J184" s="14">
        <v>8</v>
      </c>
      <c r="K184" s="27"/>
    </row>
    <row r="185" spans="1:11" ht="15.75" customHeight="1" x14ac:dyDescent="0.3">
      <c r="A185" s="7" t="s">
        <v>90</v>
      </c>
      <c r="B185" s="8" t="s">
        <v>440</v>
      </c>
      <c r="C185" s="22">
        <v>17</v>
      </c>
      <c r="D185" s="14">
        <v>3</v>
      </c>
      <c r="E185" s="14">
        <v>10</v>
      </c>
      <c r="F185" s="14">
        <v>0</v>
      </c>
      <c r="G185" s="14">
        <v>1</v>
      </c>
      <c r="H185" s="14">
        <v>1</v>
      </c>
      <c r="I185" s="14">
        <v>18</v>
      </c>
      <c r="J185" s="14">
        <v>4</v>
      </c>
      <c r="K185" s="27"/>
    </row>
    <row r="186" spans="1:11" ht="15.75" customHeight="1" x14ac:dyDescent="0.3">
      <c r="A186" s="7" t="s">
        <v>73</v>
      </c>
      <c r="B186" s="8" t="s">
        <v>440</v>
      </c>
      <c r="C186" s="22">
        <v>18</v>
      </c>
      <c r="D186" s="14">
        <v>2</v>
      </c>
      <c r="E186" s="14">
        <v>9</v>
      </c>
      <c r="F186" s="14">
        <v>1</v>
      </c>
      <c r="G186" s="14">
        <v>4</v>
      </c>
      <c r="H186" s="14">
        <v>1</v>
      </c>
      <c r="I186" s="14">
        <v>22</v>
      </c>
      <c r="J186" s="14">
        <v>3</v>
      </c>
      <c r="K186" s="27"/>
    </row>
    <row r="187" spans="1:11" ht="15.75" customHeight="1" x14ac:dyDescent="0.3">
      <c r="A187" s="7" t="s">
        <v>75</v>
      </c>
      <c r="B187" s="8" t="s">
        <v>440</v>
      </c>
      <c r="C187" s="22">
        <v>12</v>
      </c>
      <c r="D187" s="14">
        <v>8</v>
      </c>
      <c r="E187" s="14">
        <v>8</v>
      </c>
      <c r="F187" s="14">
        <v>2</v>
      </c>
      <c r="G187" s="14">
        <v>0</v>
      </c>
      <c r="H187" s="14">
        <v>1</v>
      </c>
      <c r="I187" s="14">
        <v>12</v>
      </c>
      <c r="J187" s="14">
        <v>9</v>
      </c>
      <c r="K187" s="27"/>
    </row>
    <row r="188" spans="1:11" ht="15.75" customHeight="1" x14ac:dyDescent="0.3">
      <c r="A188" s="7" t="s">
        <v>76</v>
      </c>
      <c r="B188" s="8" t="s">
        <v>440</v>
      </c>
      <c r="C188" s="22">
        <v>12</v>
      </c>
      <c r="D188" s="14">
        <v>8</v>
      </c>
      <c r="E188" s="14">
        <v>7</v>
      </c>
      <c r="F188" s="14">
        <v>3</v>
      </c>
      <c r="G188" s="14">
        <v>3</v>
      </c>
      <c r="H188" s="14">
        <v>1</v>
      </c>
      <c r="I188" s="14">
        <v>15</v>
      </c>
      <c r="J188" s="14">
        <v>9</v>
      </c>
      <c r="K188" s="27"/>
    </row>
    <row r="189" spans="1:11" ht="15.75" customHeight="1" x14ac:dyDescent="0.3">
      <c r="A189" s="7" t="s">
        <v>77</v>
      </c>
      <c r="B189" s="8" t="s">
        <v>440</v>
      </c>
      <c r="C189" s="22">
        <v>20</v>
      </c>
      <c r="D189" s="14">
        <v>0</v>
      </c>
      <c r="E189" s="14">
        <v>10</v>
      </c>
      <c r="F189" s="14">
        <v>0</v>
      </c>
      <c r="G189" s="14">
        <v>1</v>
      </c>
      <c r="H189" s="14">
        <v>1</v>
      </c>
      <c r="I189" s="14">
        <v>21</v>
      </c>
      <c r="J189" s="14">
        <v>1</v>
      </c>
      <c r="K189" s="27"/>
    </row>
    <row r="190" spans="1:11" ht="15.75" customHeight="1" x14ac:dyDescent="0.3">
      <c r="A190" s="7" t="s">
        <v>78</v>
      </c>
      <c r="B190" s="8" t="s">
        <v>440</v>
      </c>
      <c r="C190" s="22">
        <v>12</v>
      </c>
      <c r="D190" s="14">
        <v>8</v>
      </c>
      <c r="E190" s="14">
        <v>8</v>
      </c>
      <c r="F190" s="14">
        <v>2</v>
      </c>
      <c r="G190" s="14">
        <v>3</v>
      </c>
      <c r="H190" s="14">
        <v>1</v>
      </c>
      <c r="I190" s="14">
        <v>15</v>
      </c>
      <c r="J190" s="14">
        <v>9</v>
      </c>
      <c r="K190" s="27"/>
    </row>
    <row r="191" spans="1:11" ht="15.75" customHeight="1" x14ac:dyDescent="0.3">
      <c r="A191" s="7" t="s">
        <v>79</v>
      </c>
      <c r="B191" s="8" t="s">
        <v>440</v>
      </c>
      <c r="C191" s="22">
        <v>16</v>
      </c>
      <c r="D191" s="14">
        <v>4</v>
      </c>
      <c r="E191" s="14">
        <v>9</v>
      </c>
      <c r="F191" s="14">
        <v>1</v>
      </c>
      <c r="G191" s="14">
        <v>4</v>
      </c>
      <c r="H191" s="14">
        <v>1</v>
      </c>
      <c r="I191" s="14">
        <v>20</v>
      </c>
      <c r="J191" s="14">
        <v>5</v>
      </c>
      <c r="K191" s="27"/>
    </row>
    <row r="192" spans="1:11" ht="15.75" customHeight="1" x14ac:dyDescent="0.3">
      <c r="A192" s="10" t="s">
        <v>12</v>
      </c>
      <c r="B192" s="11"/>
      <c r="C192" s="9">
        <f>SUM(C172:C191)</f>
        <v>254</v>
      </c>
      <c r="D192" s="9">
        <f t="shared" ref="D192:J192" si="11">SUM(D172:D191)</f>
        <v>146</v>
      </c>
      <c r="E192" s="9">
        <f t="shared" si="11"/>
        <v>141</v>
      </c>
      <c r="F192" s="9">
        <f t="shared" si="11"/>
        <v>71</v>
      </c>
      <c r="G192" s="9">
        <f t="shared" si="11"/>
        <v>24</v>
      </c>
      <c r="H192" s="9">
        <f t="shared" si="11"/>
        <v>20</v>
      </c>
      <c r="I192" s="9">
        <f t="shared" si="11"/>
        <v>278</v>
      </c>
      <c r="J192" s="9">
        <f t="shared" si="11"/>
        <v>166</v>
      </c>
      <c r="K192" s="29"/>
    </row>
    <row r="193" spans="1:11" ht="15.7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 customHeight="1" x14ac:dyDescent="0.3"/>
    <row r="195" spans="1:11" ht="15.75" customHeight="1" x14ac:dyDescent="0.3">
      <c r="A195" s="24" t="s">
        <v>441</v>
      </c>
      <c r="B195" s="25"/>
      <c r="C195" s="25"/>
      <c r="D195" s="25"/>
      <c r="E195" s="25"/>
      <c r="F195" s="25"/>
      <c r="G195" s="25"/>
      <c r="H195" s="25"/>
      <c r="I195" s="25"/>
      <c r="J195" s="26"/>
      <c r="K195" s="27"/>
    </row>
    <row r="196" spans="1:11" ht="15.75" customHeight="1" x14ac:dyDescent="0.3">
      <c r="A196" s="2"/>
      <c r="B196" s="3"/>
      <c r="C196" s="28" t="s">
        <v>1</v>
      </c>
      <c r="D196" s="26"/>
      <c r="E196" s="28" t="s">
        <v>2</v>
      </c>
      <c r="F196" s="26"/>
      <c r="G196" s="28" t="s">
        <v>3</v>
      </c>
      <c r="H196" s="26"/>
      <c r="I196" s="28" t="s">
        <v>4</v>
      </c>
      <c r="J196" s="26"/>
      <c r="K196" s="27"/>
    </row>
    <row r="197" spans="1:11" ht="15.75" customHeight="1" x14ac:dyDescent="0.3">
      <c r="A197" s="4" t="s">
        <v>5</v>
      </c>
      <c r="B197" s="5" t="s">
        <v>6</v>
      </c>
      <c r="C197" s="6" t="s">
        <v>7</v>
      </c>
      <c r="D197" s="6" t="s">
        <v>8</v>
      </c>
      <c r="E197" s="6" t="s">
        <v>7</v>
      </c>
      <c r="F197" s="6" t="s">
        <v>8</v>
      </c>
      <c r="G197" s="6" t="s">
        <v>7</v>
      </c>
      <c r="H197" s="6" t="s">
        <v>8</v>
      </c>
      <c r="I197" s="6" t="s">
        <v>7</v>
      </c>
      <c r="J197" s="6" t="s">
        <v>8</v>
      </c>
      <c r="K197" s="29"/>
    </row>
    <row r="198" spans="1:11" ht="15.75" customHeight="1" x14ac:dyDescent="0.3">
      <c r="A198" s="7" t="s">
        <v>84</v>
      </c>
      <c r="B198" s="8" t="s">
        <v>205</v>
      </c>
      <c r="C198" s="12">
        <v>5</v>
      </c>
      <c r="D198" s="13">
        <v>15</v>
      </c>
      <c r="E198" s="13">
        <v>3</v>
      </c>
      <c r="F198" s="13">
        <v>9</v>
      </c>
      <c r="G198" s="13">
        <v>0</v>
      </c>
      <c r="H198" s="13">
        <v>1</v>
      </c>
      <c r="I198" s="13">
        <v>5</v>
      </c>
      <c r="J198" s="13">
        <v>16</v>
      </c>
      <c r="K198" s="27"/>
    </row>
    <row r="199" spans="1:11" ht="15.75" customHeight="1" x14ac:dyDescent="0.3">
      <c r="A199" s="7" t="s">
        <v>85</v>
      </c>
      <c r="B199" s="8" t="s">
        <v>205</v>
      </c>
      <c r="C199" s="22">
        <v>11</v>
      </c>
      <c r="D199" s="14">
        <v>9</v>
      </c>
      <c r="E199" s="14">
        <v>5</v>
      </c>
      <c r="F199" s="14">
        <v>7</v>
      </c>
      <c r="G199" s="14">
        <v>0</v>
      </c>
      <c r="H199" s="14">
        <v>1</v>
      </c>
      <c r="I199" s="14">
        <v>11</v>
      </c>
      <c r="J199" s="14">
        <v>10</v>
      </c>
      <c r="K199" s="27"/>
    </row>
    <row r="200" spans="1:11" ht="15.75" customHeight="1" x14ac:dyDescent="0.3">
      <c r="A200" s="7" t="s">
        <v>86</v>
      </c>
      <c r="B200" s="8" t="s">
        <v>205</v>
      </c>
      <c r="C200" s="22">
        <v>11</v>
      </c>
      <c r="D200" s="14">
        <v>9</v>
      </c>
      <c r="E200" s="14">
        <v>5</v>
      </c>
      <c r="F200" s="14">
        <v>7</v>
      </c>
      <c r="G200" s="14">
        <v>0</v>
      </c>
      <c r="H200" s="14">
        <v>1</v>
      </c>
      <c r="I200" s="14">
        <v>11</v>
      </c>
      <c r="J200" s="14">
        <v>10</v>
      </c>
      <c r="K200" s="27"/>
    </row>
    <row r="201" spans="1:11" ht="15.75" customHeight="1" x14ac:dyDescent="0.3">
      <c r="A201" s="10" t="s">
        <v>12</v>
      </c>
      <c r="B201" s="11"/>
      <c r="C201" s="9">
        <v>27</v>
      </c>
      <c r="D201" s="9">
        <v>33</v>
      </c>
      <c r="E201" s="9">
        <v>13</v>
      </c>
      <c r="F201" s="9">
        <v>23</v>
      </c>
      <c r="G201" s="9">
        <v>0</v>
      </c>
      <c r="H201" s="9">
        <v>3</v>
      </c>
      <c r="I201" s="9">
        <v>27</v>
      </c>
      <c r="J201" s="9">
        <v>36</v>
      </c>
      <c r="K201" s="29"/>
    </row>
    <row r="202" spans="1:11" ht="15.75" customHeight="1" x14ac:dyDescent="0.3">
      <c r="A202" s="17" t="s">
        <v>442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75" customHeight="1" x14ac:dyDescent="0.3">
      <c r="A203" s="1" t="s">
        <v>443</v>
      </c>
    </row>
    <row r="204" spans="1:11" ht="15.75" customHeight="1" x14ac:dyDescent="0.3"/>
    <row r="205" spans="1:11" ht="15.75" customHeight="1" x14ac:dyDescent="0.3">
      <c r="A205" s="24" t="s">
        <v>1375</v>
      </c>
      <c r="B205" s="25"/>
      <c r="C205" s="25"/>
      <c r="D205" s="25"/>
      <c r="E205" s="25"/>
      <c r="F205" s="25"/>
      <c r="G205" s="25"/>
      <c r="H205" s="25"/>
      <c r="I205" s="25"/>
      <c r="J205" s="26"/>
      <c r="K205" s="27"/>
    </row>
    <row r="206" spans="1:11" ht="15.75" customHeight="1" x14ac:dyDescent="0.3">
      <c r="A206" s="2"/>
      <c r="B206" s="3"/>
      <c r="C206" s="28" t="s">
        <v>1</v>
      </c>
      <c r="D206" s="26"/>
      <c r="E206" s="28" t="s">
        <v>2</v>
      </c>
      <c r="F206" s="26"/>
      <c r="G206" s="28" t="s">
        <v>3</v>
      </c>
      <c r="H206" s="26"/>
      <c r="I206" s="28" t="s">
        <v>4</v>
      </c>
      <c r="J206" s="26"/>
      <c r="K206" s="27"/>
    </row>
    <row r="207" spans="1:11" ht="15.75" customHeight="1" x14ac:dyDescent="0.3">
      <c r="A207" s="4" t="s">
        <v>5</v>
      </c>
      <c r="B207" s="5" t="s">
        <v>6</v>
      </c>
      <c r="C207" s="6" t="s">
        <v>7</v>
      </c>
      <c r="D207" s="6" t="s">
        <v>8</v>
      </c>
      <c r="E207" s="6" t="s">
        <v>7</v>
      </c>
      <c r="F207" s="6" t="s">
        <v>8</v>
      </c>
      <c r="G207" s="6" t="s">
        <v>7</v>
      </c>
      <c r="H207" s="6" t="s">
        <v>8</v>
      </c>
      <c r="I207" s="6" t="s">
        <v>7</v>
      </c>
      <c r="J207" s="6" t="s">
        <v>8</v>
      </c>
      <c r="K207" s="29"/>
    </row>
    <row r="208" spans="1:11" ht="15.75" customHeight="1" x14ac:dyDescent="0.3">
      <c r="A208" s="7" t="s">
        <v>1374</v>
      </c>
      <c r="B208" s="8" t="s">
        <v>120</v>
      </c>
      <c r="C208" s="12">
        <v>3</v>
      </c>
      <c r="D208" s="13">
        <v>19</v>
      </c>
      <c r="E208" s="13">
        <v>1</v>
      </c>
      <c r="F208" s="13">
        <v>9</v>
      </c>
      <c r="G208" s="13">
        <v>0</v>
      </c>
      <c r="H208" s="13">
        <v>1</v>
      </c>
      <c r="I208" s="13">
        <v>3</v>
      </c>
      <c r="J208" s="13">
        <v>20</v>
      </c>
      <c r="K208" s="27"/>
    </row>
    <row r="209" spans="1:11" ht="15.75" customHeight="1" x14ac:dyDescent="0.3">
      <c r="A209" s="7" t="s">
        <v>1475</v>
      </c>
      <c r="B209" s="8" t="s">
        <v>120</v>
      </c>
      <c r="C209" s="12">
        <v>3</v>
      </c>
      <c r="D209" s="13">
        <v>19</v>
      </c>
      <c r="E209" s="13">
        <v>3</v>
      </c>
      <c r="F209" s="13">
        <v>15</v>
      </c>
      <c r="G209" s="13">
        <v>0</v>
      </c>
      <c r="H209" s="13">
        <v>1</v>
      </c>
      <c r="I209" s="13">
        <v>3</v>
      </c>
      <c r="J209" s="13">
        <v>20</v>
      </c>
    </row>
    <row r="210" spans="1:11" ht="15.75" customHeight="1" x14ac:dyDescent="0.3">
      <c r="A210" s="7" t="s">
        <v>1614</v>
      </c>
      <c r="B210" s="8" t="s">
        <v>120</v>
      </c>
      <c r="C210" s="12">
        <v>5</v>
      </c>
      <c r="D210" s="13">
        <v>17</v>
      </c>
      <c r="E210" s="13">
        <v>2</v>
      </c>
      <c r="F210" s="13">
        <v>14</v>
      </c>
      <c r="G210" s="13">
        <v>0</v>
      </c>
      <c r="H210" s="13">
        <v>1</v>
      </c>
      <c r="I210" s="13">
        <v>5</v>
      </c>
      <c r="J210" s="13">
        <v>18</v>
      </c>
    </row>
    <row r="211" spans="1:11" ht="15.75" customHeight="1" x14ac:dyDescent="0.3">
      <c r="A211" s="7" t="s">
        <v>1965</v>
      </c>
      <c r="B211" s="8" t="s">
        <v>214</v>
      </c>
      <c r="C211" s="12">
        <v>7</v>
      </c>
      <c r="D211" s="13">
        <v>15</v>
      </c>
      <c r="E211" s="13">
        <v>4</v>
      </c>
      <c r="F211" s="13">
        <v>12</v>
      </c>
      <c r="G211" s="13">
        <v>1</v>
      </c>
      <c r="H211" s="13">
        <v>1</v>
      </c>
      <c r="I211" s="13">
        <v>8</v>
      </c>
      <c r="J211" s="13">
        <v>16</v>
      </c>
    </row>
    <row r="212" spans="1:11" ht="15.75" customHeight="1" x14ac:dyDescent="0.3">
      <c r="A212" s="7" t="s">
        <v>2031</v>
      </c>
      <c r="B212" s="8" t="s">
        <v>214</v>
      </c>
      <c r="C212" s="12">
        <v>4</v>
      </c>
      <c r="D212" s="13">
        <v>18</v>
      </c>
      <c r="E212" s="13">
        <v>3</v>
      </c>
      <c r="F212" s="13">
        <v>13</v>
      </c>
      <c r="G212" s="13">
        <v>0</v>
      </c>
      <c r="H212" s="13">
        <v>1</v>
      </c>
      <c r="I212" s="13">
        <v>4</v>
      </c>
      <c r="J212" s="13">
        <v>19</v>
      </c>
    </row>
    <row r="213" spans="1:11" ht="15.75" customHeight="1" x14ac:dyDescent="0.3">
      <c r="A213" s="7" t="s">
        <v>2043</v>
      </c>
      <c r="B213" s="8" t="s">
        <v>214</v>
      </c>
      <c r="C213" s="12">
        <v>2</v>
      </c>
      <c r="D213" s="13">
        <v>20</v>
      </c>
      <c r="E213" s="13">
        <v>0</v>
      </c>
      <c r="F213" s="13">
        <v>7</v>
      </c>
      <c r="G213" s="13">
        <v>0</v>
      </c>
      <c r="H213" s="13">
        <v>1</v>
      </c>
      <c r="I213" s="13">
        <v>2</v>
      </c>
      <c r="J213" s="13">
        <v>21</v>
      </c>
    </row>
    <row r="214" spans="1:11" ht="15.75" customHeight="1" x14ac:dyDescent="0.3">
      <c r="A214" s="7" t="s">
        <v>2066</v>
      </c>
      <c r="B214" s="8" t="s">
        <v>214</v>
      </c>
      <c r="C214" s="12">
        <v>3</v>
      </c>
      <c r="D214" s="13">
        <v>19</v>
      </c>
      <c r="E214" s="13">
        <v>0</v>
      </c>
      <c r="F214" s="13">
        <v>7</v>
      </c>
      <c r="G214" s="13">
        <v>0</v>
      </c>
      <c r="H214" s="13">
        <v>1</v>
      </c>
      <c r="I214" s="13">
        <v>3</v>
      </c>
      <c r="J214" s="13">
        <v>20</v>
      </c>
    </row>
    <row r="215" spans="1:11" ht="15.75" customHeight="1" x14ac:dyDescent="0.3">
      <c r="A215" s="7" t="s">
        <v>2081</v>
      </c>
      <c r="B215" s="8" t="s">
        <v>214</v>
      </c>
      <c r="C215" s="12">
        <v>13</v>
      </c>
      <c r="D215" s="13">
        <v>9</v>
      </c>
      <c r="E215" s="13">
        <v>4</v>
      </c>
      <c r="F215" s="13">
        <v>5</v>
      </c>
      <c r="G215" s="13">
        <v>1</v>
      </c>
      <c r="H215" s="13">
        <v>1</v>
      </c>
      <c r="I215" s="13">
        <v>14</v>
      </c>
      <c r="J215" s="13">
        <v>10</v>
      </c>
    </row>
    <row r="216" spans="1:11" ht="15.75" customHeight="1" x14ac:dyDescent="0.3">
      <c r="A216" s="10" t="s">
        <v>12</v>
      </c>
      <c r="B216" s="11"/>
      <c r="C216" s="9">
        <f t="shared" ref="C216:J216" si="12">SUM(C208:C215)</f>
        <v>40</v>
      </c>
      <c r="D216" s="9">
        <f t="shared" si="12"/>
        <v>136</v>
      </c>
      <c r="E216" s="9">
        <f t="shared" si="12"/>
        <v>17</v>
      </c>
      <c r="F216" s="9">
        <f t="shared" si="12"/>
        <v>82</v>
      </c>
      <c r="G216" s="9">
        <f t="shared" si="12"/>
        <v>2</v>
      </c>
      <c r="H216" s="9">
        <f t="shared" si="12"/>
        <v>8</v>
      </c>
      <c r="I216" s="9">
        <f t="shared" si="12"/>
        <v>42</v>
      </c>
      <c r="J216" s="9">
        <f t="shared" si="12"/>
        <v>144</v>
      </c>
      <c r="K216" s="29"/>
    </row>
    <row r="217" spans="1:11" ht="15.7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75" customHeight="1" x14ac:dyDescent="0.3"/>
    <row r="219" spans="1:11" ht="15.75" customHeight="1" x14ac:dyDescent="0.3">
      <c r="A219" s="24" t="s">
        <v>1898</v>
      </c>
      <c r="B219" s="25"/>
      <c r="C219" s="25"/>
      <c r="D219" s="25"/>
      <c r="E219" s="25"/>
      <c r="F219" s="25"/>
      <c r="G219" s="25"/>
      <c r="H219" s="25"/>
      <c r="I219" s="25"/>
      <c r="J219" s="26"/>
      <c r="K219" s="27"/>
    </row>
    <row r="220" spans="1:11" ht="15.75" customHeight="1" x14ac:dyDescent="0.3">
      <c r="A220" s="2"/>
      <c r="B220" s="3"/>
      <c r="C220" s="28" t="s">
        <v>1</v>
      </c>
      <c r="D220" s="26"/>
      <c r="E220" s="28" t="s">
        <v>2</v>
      </c>
      <c r="F220" s="26"/>
      <c r="G220" s="28" t="s">
        <v>3</v>
      </c>
      <c r="H220" s="26"/>
      <c r="I220" s="28" t="s">
        <v>4</v>
      </c>
      <c r="J220" s="26"/>
      <c r="K220" s="27"/>
    </row>
    <row r="221" spans="1:11" ht="15.75" customHeight="1" x14ac:dyDescent="0.3">
      <c r="A221" s="4" t="s">
        <v>5</v>
      </c>
      <c r="B221" s="5" t="s">
        <v>6</v>
      </c>
      <c r="C221" s="6" t="s">
        <v>7</v>
      </c>
      <c r="D221" s="6" t="s">
        <v>8</v>
      </c>
      <c r="E221" s="6" t="s">
        <v>7</v>
      </c>
      <c r="F221" s="6" t="s">
        <v>8</v>
      </c>
      <c r="G221" s="6" t="s">
        <v>7</v>
      </c>
      <c r="H221" s="6" t="s">
        <v>8</v>
      </c>
      <c r="I221" s="6" t="s">
        <v>7</v>
      </c>
      <c r="J221" s="6" t="s">
        <v>8</v>
      </c>
      <c r="K221" s="29"/>
    </row>
    <row r="222" spans="1:11" ht="15.75" customHeight="1" x14ac:dyDescent="0.3">
      <c r="A222" s="7" t="s">
        <v>1883</v>
      </c>
      <c r="B222" s="8" t="s">
        <v>111</v>
      </c>
      <c r="C222" s="12">
        <v>3</v>
      </c>
      <c r="D222" s="13">
        <v>19</v>
      </c>
      <c r="E222" s="13">
        <v>2</v>
      </c>
      <c r="F222" s="13">
        <v>14</v>
      </c>
      <c r="G222" s="13">
        <v>0</v>
      </c>
      <c r="H222" s="13">
        <v>1</v>
      </c>
      <c r="I222" s="13">
        <v>3</v>
      </c>
      <c r="J222" s="13">
        <v>20</v>
      </c>
      <c r="K222" s="27"/>
    </row>
    <row r="223" spans="1:11" ht="15.75" customHeight="1" x14ac:dyDescent="0.3">
      <c r="A223" s="7" t="s">
        <v>1947</v>
      </c>
      <c r="B223" s="8" t="s">
        <v>111</v>
      </c>
      <c r="C223" s="12">
        <v>3</v>
      </c>
      <c r="D223" s="13">
        <v>19</v>
      </c>
      <c r="E223" s="13">
        <v>3</v>
      </c>
      <c r="F223" s="13">
        <v>13</v>
      </c>
      <c r="G223" s="13">
        <v>0</v>
      </c>
      <c r="H223" s="13">
        <v>1</v>
      </c>
      <c r="I223" s="13">
        <v>3</v>
      </c>
      <c r="J223" s="13">
        <v>20</v>
      </c>
      <c r="K223" s="27"/>
    </row>
    <row r="224" spans="1:11" ht="15.75" customHeight="1" x14ac:dyDescent="0.3">
      <c r="A224" s="10" t="s">
        <v>12</v>
      </c>
      <c r="B224" s="11"/>
      <c r="C224" s="9">
        <f>SUM(C222:C223)</f>
        <v>6</v>
      </c>
      <c r="D224" s="9">
        <f t="shared" ref="D224:J224" si="13">SUM(D222:D223)</f>
        <v>38</v>
      </c>
      <c r="E224" s="9">
        <f t="shared" si="13"/>
        <v>5</v>
      </c>
      <c r="F224" s="9">
        <f t="shared" si="13"/>
        <v>27</v>
      </c>
      <c r="G224" s="9">
        <f t="shared" si="13"/>
        <v>0</v>
      </c>
      <c r="H224" s="9">
        <f t="shared" si="13"/>
        <v>2</v>
      </c>
      <c r="I224" s="9">
        <f t="shared" si="13"/>
        <v>6</v>
      </c>
      <c r="J224" s="9">
        <f t="shared" si="13"/>
        <v>40</v>
      </c>
      <c r="K224" s="29"/>
    </row>
    <row r="225" spans="1:11" ht="15.75" customHeight="1" x14ac:dyDescent="0.3"/>
    <row r="226" spans="1:11" ht="15.75" customHeight="1" x14ac:dyDescent="0.3"/>
    <row r="227" spans="1:11" ht="15.75" customHeight="1" x14ac:dyDescent="0.3">
      <c r="A227" s="24" t="s">
        <v>437</v>
      </c>
      <c r="B227" s="25"/>
      <c r="C227" s="25"/>
      <c r="D227" s="25"/>
      <c r="E227" s="25"/>
      <c r="F227" s="25"/>
      <c r="G227" s="25"/>
      <c r="H227" s="25"/>
      <c r="I227" s="25"/>
      <c r="J227" s="26"/>
      <c r="K227" s="27"/>
    </row>
    <row r="228" spans="1:11" ht="15.75" customHeight="1" x14ac:dyDescent="0.3">
      <c r="A228" s="2"/>
      <c r="B228" s="3"/>
      <c r="C228" s="28" t="s">
        <v>1</v>
      </c>
      <c r="D228" s="26"/>
      <c r="E228" s="28" t="s">
        <v>2</v>
      </c>
      <c r="F228" s="26"/>
      <c r="G228" s="28" t="s">
        <v>3</v>
      </c>
      <c r="H228" s="26"/>
      <c r="I228" s="28" t="s">
        <v>4</v>
      </c>
      <c r="J228" s="26"/>
      <c r="K228" s="27"/>
    </row>
    <row r="229" spans="1:11" ht="15.75" customHeight="1" x14ac:dyDescent="0.3">
      <c r="A229" s="4" t="s">
        <v>5</v>
      </c>
      <c r="B229" s="5" t="s">
        <v>6</v>
      </c>
      <c r="C229" s="6" t="s">
        <v>7</v>
      </c>
      <c r="D229" s="6" t="s">
        <v>8</v>
      </c>
      <c r="E229" s="6" t="s">
        <v>7</v>
      </c>
      <c r="F229" s="6" t="s">
        <v>8</v>
      </c>
      <c r="G229" s="6" t="s">
        <v>7</v>
      </c>
      <c r="H229" s="6" t="s">
        <v>8</v>
      </c>
      <c r="I229" s="6" t="s">
        <v>7</v>
      </c>
      <c r="J229" s="6" t="s">
        <v>8</v>
      </c>
      <c r="K229" s="29"/>
    </row>
    <row r="230" spans="1:11" ht="15.75" customHeight="1" x14ac:dyDescent="0.3">
      <c r="A230" s="7" t="s">
        <v>78</v>
      </c>
      <c r="B230" s="8" t="s">
        <v>210</v>
      </c>
      <c r="C230" s="12">
        <v>5</v>
      </c>
      <c r="D230" s="13">
        <v>15</v>
      </c>
      <c r="E230" s="13">
        <v>3</v>
      </c>
      <c r="F230" s="13">
        <v>9</v>
      </c>
      <c r="G230" s="13">
        <v>1</v>
      </c>
      <c r="H230" s="13">
        <v>1</v>
      </c>
      <c r="I230" s="13">
        <v>6</v>
      </c>
      <c r="J230" s="13">
        <v>16</v>
      </c>
      <c r="K230" s="27"/>
    </row>
    <row r="231" spans="1:11" ht="15.75" customHeight="1" x14ac:dyDescent="0.3">
      <c r="A231" s="7" t="s">
        <v>79</v>
      </c>
      <c r="B231" s="8" t="s">
        <v>210</v>
      </c>
      <c r="C231" s="22">
        <v>8</v>
      </c>
      <c r="D231" s="14">
        <v>12</v>
      </c>
      <c r="E231" s="14">
        <v>3</v>
      </c>
      <c r="F231" s="14">
        <v>11</v>
      </c>
      <c r="G231" s="14">
        <v>0</v>
      </c>
      <c r="H231" s="14">
        <v>1</v>
      </c>
      <c r="I231" s="14">
        <v>8</v>
      </c>
      <c r="J231" s="14">
        <v>13</v>
      </c>
      <c r="K231" s="27"/>
    </row>
    <row r="232" spans="1:11" ht="15.75" customHeight="1" x14ac:dyDescent="0.3">
      <c r="A232" s="10" t="s">
        <v>12</v>
      </c>
      <c r="B232" s="11"/>
      <c r="C232" s="9">
        <v>13</v>
      </c>
      <c r="D232" s="9">
        <v>27</v>
      </c>
      <c r="E232" s="9">
        <v>6</v>
      </c>
      <c r="F232" s="9">
        <v>20</v>
      </c>
      <c r="G232" s="9">
        <v>1</v>
      </c>
      <c r="H232" s="9">
        <v>2</v>
      </c>
      <c r="I232" s="9">
        <v>14</v>
      </c>
      <c r="J232" s="9">
        <v>29</v>
      </c>
      <c r="K232" s="29"/>
    </row>
    <row r="233" spans="1:11" ht="15.75" customHeight="1" x14ac:dyDescent="0.3"/>
    <row r="234" spans="1:11" ht="15.75" customHeight="1" x14ac:dyDescent="0.3"/>
    <row r="235" spans="1:11" ht="15.75" customHeight="1" x14ac:dyDescent="0.3">
      <c r="A235" s="24" t="s">
        <v>1233</v>
      </c>
      <c r="B235" s="25"/>
      <c r="C235" s="25"/>
      <c r="D235" s="25"/>
      <c r="E235" s="25"/>
      <c r="F235" s="25"/>
      <c r="G235" s="25"/>
      <c r="H235" s="25"/>
      <c r="I235" s="25"/>
      <c r="J235" s="26"/>
      <c r="K235" s="27"/>
    </row>
    <row r="236" spans="1:11" ht="15.75" customHeight="1" x14ac:dyDescent="0.3">
      <c r="A236" s="2"/>
      <c r="B236" s="3"/>
      <c r="C236" s="28" t="s">
        <v>1</v>
      </c>
      <c r="D236" s="26"/>
      <c r="E236" s="28" t="s">
        <v>2</v>
      </c>
      <c r="F236" s="26"/>
      <c r="G236" s="28" t="s">
        <v>3</v>
      </c>
      <c r="H236" s="26"/>
      <c r="I236" s="28" t="s">
        <v>4</v>
      </c>
      <c r="J236" s="26"/>
      <c r="K236" s="27"/>
    </row>
    <row r="237" spans="1:11" ht="15.75" customHeight="1" x14ac:dyDescent="0.3">
      <c r="A237" s="4" t="s">
        <v>5</v>
      </c>
      <c r="B237" s="5" t="s">
        <v>6</v>
      </c>
      <c r="C237" s="6" t="s">
        <v>7</v>
      </c>
      <c r="D237" s="6" t="s">
        <v>8</v>
      </c>
      <c r="E237" s="6" t="s">
        <v>7</v>
      </c>
      <c r="F237" s="6" t="s">
        <v>8</v>
      </c>
      <c r="G237" s="6" t="s">
        <v>7</v>
      </c>
      <c r="H237" s="6" t="s">
        <v>8</v>
      </c>
      <c r="I237" s="6" t="s">
        <v>7</v>
      </c>
      <c r="J237" s="6" t="s">
        <v>8</v>
      </c>
      <c r="K237" s="29"/>
    </row>
    <row r="238" spans="1:11" ht="15.75" customHeight="1" x14ac:dyDescent="0.3">
      <c r="A238" s="7" t="s">
        <v>109</v>
      </c>
      <c r="B238" s="8" t="s">
        <v>136</v>
      </c>
      <c r="C238" s="12">
        <v>15</v>
      </c>
      <c r="D238" s="13">
        <v>4</v>
      </c>
      <c r="E238" s="13">
        <v>0</v>
      </c>
      <c r="F238" s="13">
        <v>0</v>
      </c>
      <c r="G238" s="13">
        <v>7</v>
      </c>
      <c r="H238" s="13">
        <v>1</v>
      </c>
      <c r="I238" s="13">
        <v>22</v>
      </c>
      <c r="J238" s="13">
        <v>5</v>
      </c>
      <c r="K238" s="27"/>
    </row>
    <row r="239" spans="1:11" ht="15.75" customHeight="1" x14ac:dyDescent="0.3">
      <c r="A239" s="7" t="s">
        <v>110</v>
      </c>
      <c r="B239" s="8" t="s">
        <v>136</v>
      </c>
      <c r="C239" s="22">
        <v>19</v>
      </c>
      <c r="D239" s="14">
        <v>1</v>
      </c>
      <c r="E239" s="14">
        <v>0</v>
      </c>
      <c r="F239" s="14">
        <v>0</v>
      </c>
      <c r="G239" s="14">
        <v>8</v>
      </c>
      <c r="H239" s="14">
        <v>0</v>
      </c>
      <c r="I239" s="14">
        <v>27</v>
      </c>
      <c r="J239" s="14">
        <v>1</v>
      </c>
      <c r="K239" s="27"/>
    </row>
    <row r="240" spans="1:11" ht="15.75" customHeight="1" x14ac:dyDescent="0.3">
      <c r="A240" s="7" t="s">
        <v>112</v>
      </c>
      <c r="B240" s="8" t="s">
        <v>136</v>
      </c>
      <c r="C240" s="22">
        <v>17</v>
      </c>
      <c r="D240" s="14">
        <v>3</v>
      </c>
      <c r="E240" s="14">
        <v>0</v>
      </c>
      <c r="F240" s="14">
        <v>0</v>
      </c>
      <c r="G240" s="14">
        <v>7</v>
      </c>
      <c r="H240" s="14">
        <v>1</v>
      </c>
      <c r="I240" s="14">
        <v>24</v>
      </c>
      <c r="J240" s="14">
        <v>4</v>
      </c>
      <c r="K240" s="27"/>
    </row>
    <row r="241" spans="1:11" ht="15.75" customHeight="1" x14ac:dyDescent="0.3">
      <c r="A241" s="7" t="s">
        <v>113</v>
      </c>
      <c r="B241" s="8" t="s">
        <v>136</v>
      </c>
      <c r="C241" s="22">
        <v>8</v>
      </c>
      <c r="D241" s="14">
        <v>12</v>
      </c>
      <c r="E241" s="14">
        <v>0</v>
      </c>
      <c r="F241" s="14">
        <v>0</v>
      </c>
      <c r="G241" s="14">
        <v>0</v>
      </c>
      <c r="H241" s="14">
        <v>1</v>
      </c>
      <c r="I241" s="14">
        <v>8</v>
      </c>
      <c r="J241" s="14">
        <v>13</v>
      </c>
      <c r="K241" s="27"/>
    </row>
    <row r="242" spans="1:11" ht="15.75" customHeight="1" x14ac:dyDescent="0.3">
      <c r="A242" s="7" t="s">
        <v>171</v>
      </c>
      <c r="B242" s="8" t="s">
        <v>80</v>
      </c>
      <c r="C242" s="22">
        <v>9</v>
      </c>
      <c r="D242" s="14">
        <v>11</v>
      </c>
      <c r="E242" s="14">
        <v>0</v>
      </c>
      <c r="F242" s="14">
        <v>0</v>
      </c>
      <c r="G242" s="14">
        <v>0</v>
      </c>
      <c r="H242" s="14">
        <v>1</v>
      </c>
      <c r="I242" s="14">
        <v>9</v>
      </c>
      <c r="J242" s="14">
        <v>12</v>
      </c>
      <c r="K242" s="27"/>
    </row>
    <row r="243" spans="1:11" ht="15.75" customHeight="1" x14ac:dyDescent="0.3">
      <c r="A243" s="7" t="s">
        <v>32</v>
      </c>
      <c r="B243" s="8" t="s">
        <v>80</v>
      </c>
      <c r="C243" s="22">
        <v>12</v>
      </c>
      <c r="D243" s="14">
        <v>8</v>
      </c>
      <c r="E243" s="14">
        <v>0</v>
      </c>
      <c r="F243" s="14">
        <v>0</v>
      </c>
      <c r="G243" s="14">
        <v>0</v>
      </c>
      <c r="H243" s="14">
        <v>1</v>
      </c>
      <c r="I243" s="14">
        <v>12</v>
      </c>
      <c r="J243" s="14">
        <v>9</v>
      </c>
      <c r="K243" s="27"/>
    </row>
    <row r="244" spans="1:11" ht="15.75" customHeight="1" x14ac:dyDescent="0.3">
      <c r="A244" s="7" t="s">
        <v>33</v>
      </c>
      <c r="B244" s="8" t="s">
        <v>80</v>
      </c>
      <c r="C244" s="22">
        <v>9</v>
      </c>
      <c r="D244" s="14">
        <v>11</v>
      </c>
      <c r="E244" s="14">
        <v>0</v>
      </c>
      <c r="F244" s="14">
        <v>0</v>
      </c>
      <c r="G244" s="14">
        <v>0</v>
      </c>
      <c r="H244" s="14">
        <v>1</v>
      </c>
      <c r="I244" s="14">
        <v>9</v>
      </c>
      <c r="J244" s="14">
        <v>12</v>
      </c>
      <c r="K244" s="27"/>
    </row>
    <row r="245" spans="1:11" ht="15.75" customHeight="1" x14ac:dyDescent="0.3">
      <c r="A245" s="7" t="s">
        <v>34</v>
      </c>
      <c r="B245" s="8" t="s">
        <v>80</v>
      </c>
      <c r="C245" s="22">
        <v>12</v>
      </c>
      <c r="D245" s="14">
        <v>8</v>
      </c>
      <c r="E245" s="14">
        <v>11</v>
      </c>
      <c r="F245" s="14">
        <v>3</v>
      </c>
      <c r="G245" s="14">
        <v>0</v>
      </c>
      <c r="H245" s="14">
        <v>1</v>
      </c>
      <c r="I245" s="14">
        <v>12</v>
      </c>
      <c r="J245" s="14">
        <v>9</v>
      </c>
      <c r="K245" s="27"/>
    </row>
    <row r="246" spans="1:11" ht="15.75" customHeight="1" x14ac:dyDescent="0.3">
      <c r="A246" s="7" t="s">
        <v>88</v>
      </c>
      <c r="B246" s="8" t="s">
        <v>136</v>
      </c>
      <c r="C246" s="22">
        <v>4</v>
      </c>
      <c r="D246" s="14">
        <v>16</v>
      </c>
      <c r="E246" s="14">
        <v>0</v>
      </c>
      <c r="F246" s="14">
        <v>0</v>
      </c>
      <c r="G246" s="14">
        <v>0</v>
      </c>
      <c r="H246" s="14">
        <v>1</v>
      </c>
      <c r="I246" s="14">
        <v>4</v>
      </c>
      <c r="J246" s="14">
        <v>17</v>
      </c>
      <c r="K246" s="27"/>
    </row>
    <row r="247" spans="1:11" ht="15.75" customHeight="1" x14ac:dyDescent="0.3">
      <c r="A247" s="7" t="s">
        <v>89</v>
      </c>
      <c r="B247" s="8" t="s">
        <v>136</v>
      </c>
      <c r="C247" s="22">
        <v>9</v>
      </c>
      <c r="D247" s="14">
        <v>11</v>
      </c>
      <c r="E247" s="14">
        <v>0</v>
      </c>
      <c r="F247" s="14">
        <v>0</v>
      </c>
      <c r="G247" s="14">
        <v>0</v>
      </c>
      <c r="H247" s="14">
        <v>1</v>
      </c>
      <c r="I247" s="14">
        <v>9</v>
      </c>
      <c r="J247" s="14">
        <v>12</v>
      </c>
      <c r="K247" s="27"/>
    </row>
    <row r="248" spans="1:11" ht="15.75" customHeight="1" x14ac:dyDescent="0.3">
      <c r="A248" s="7" t="s">
        <v>90</v>
      </c>
      <c r="B248" s="8" t="s">
        <v>136</v>
      </c>
      <c r="C248" s="22">
        <v>10</v>
      </c>
      <c r="D248" s="14">
        <v>10</v>
      </c>
      <c r="E248" s="14">
        <v>0</v>
      </c>
      <c r="F248" s="14">
        <v>0</v>
      </c>
      <c r="G248" s="14">
        <v>1</v>
      </c>
      <c r="H248" s="14">
        <v>1</v>
      </c>
      <c r="I248" s="14">
        <v>11</v>
      </c>
      <c r="J248" s="14">
        <v>11</v>
      </c>
      <c r="K248" s="27"/>
    </row>
    <row r="249" spans="1:11" ht="15.75" customHeight="1" x14ac:dyDescent="0.3">
      <c r="A249" s="7" t="s">
        <v>73</v>
      </c>
      <c r="B249" s="8" t="s">
        <v>136</v>
      </c>
      <c r="C249" s="22">
        <v>7</v>
      </c>
      <c r="D249" s="14">
        <v>13</v>
      </c>
      <c r="E249" s="14">
        <v>0</v>
      </c>
      <c r="F249" s="14">
        <v>0</v>
      </c>
      <c r="G249" s="14">
        <v>1</v>
      </c>
      <c r="H249" s="14">
        <v>1</v>
      </c>
      <c r="I249" s="14">
        <v>8</v>
      </c>
      <c r="J249" s="14">
        <v>14</v>
      </c>
      <c r="K249" s="27"/>
    </row>
    <row r="250" spans="1:11" ht="15.75" customHeight="1" x14ac:dyDescent="0.3">
      <c r="A250" s="7" t="s">
        <v>75</v>
      </c>
      <c r="B250" s="8" t="s">
        <v>136</v>
      </c>
      <c r="C250" s="22">
        <v>12</v>
      </c>
      <c r="D250" s="14">
        <v>8</v>
      </c>
      <c r="E250" s="14">
        <v>0</v>
      </c>
      <c r="F250" s="14">
        <v>0</v>
      </c>
      <c r="G250" s="14">
        <v>3</v>
      </c>
      <c r="H250" s="14">
        <v>1</v>
      </c>
      <c r="I250" s="14">
        <v>15</v>
      </c>
      <c r="J250" s="14">
        <v>9</v>
      </c>
      <c r="K250" s="27"/>
    </row>
    <row r="251" spans="1:11" ht="15.75" customHeight="1" x14ac:dyDescent="0.3">
      <c r="A251" s="7" t="s">
        <v>76</v>
      </c>
      <c r="B251" s="8" t="s">
        <v>136</v>
      </c>
      <c r="C251" s="22">
        <v>10</v>
      </c>
      <c r="D251" s="14">
        <v>10</v>
      </c>
      <c r="E251" s="14">
        <v>0</v>
      </c>
      <c r="F251" s="14">
        <v>0</v>
      </c>
      <c r="G251" s="14">
        <v>1</v>
      </c>
      <c r="H251" s="14">
        <v>1</v>
      </c>
      <c r="I251" s="14">
        <v>11</v>
      </c>
      <c r="J251" s="14">
        <v>11</v>
      </c>
      <c r="K251" s="27"/>
    </row>
    <row r="252" spans="1:11" ht="15.75" customHeight="1" x14ac:dyDescent="0.3">
      <c r="A252" s="7" t="s">
        <v>77</v>
      </c>
      <c r="B252" s="8" t="s">
        <v>136</v>
      </c>
      <c r="C252" s="22">
        <v>15</v>
      </c>
      <c r="D252" s="14">
        <v>5</v>
      </c>
      <c r="E252" s="14">
        <v>0</v>
      </c>
      <c r="F252" s="14">
        <v>0</v>
      </c>
      <c r="G252" s="14">
        <v>1</v>
      </c>
      <c r="H252" s="14">
        <v>1</v>
      </c>
      <c r="I252" s="14">
        <v>16</v>
      </c>
      <c r="J252" s="14">
        <v>6</v>
      </c>
      <c r="K252" s="27"/>
    </row>
    <row r="253" spans="1:11" ht="15.75" customHeight="1" x14ac:dyDescent="0.3">
      <c r="A253" s="7" t="s">
        <v>78</v>
      </c>
      <c r="B253" s="8" t="s">
        <v>136</v>
      </c>
      <c r="C253" s="22">
        <v>16</v>
      </c>
      <c r="D253" s="14">
        <v>4</v>
      </c>
      <c r="E253" s="14">
        <v>0</v>
      </c>
      <c r="F253" s="14">
        <v>0</v>
      </c>
      <c r="G253" s="14">
        <v>4</v>
      </c>
      <c r="H253" s="14">
        <v>1</v>
      </c>
      <c r="I253" s="14">
        <v>20</v>
      </c>
      <c r="J253" s="14">
        <v>5</v>
      </c>
      <c r="K253" s="27"/>
    </row>
    <row r="254" spans="1:11" ht="15.75" customHeight="1" x14ac:dyDescent="0.3">
      <c r="A254" s="10" t="s">
        <v>12</v>
      </c>
      <c r="B254" s="11"/>
      <c r="C254" s="9">
        <f>SUM(C238:C253)</f>
        <v>184</v>
      </c>
      <c r="D254" s="9">
        <f t="shared" ref="D254:J254" si="14">SUM(D238:D253)</f>
        <v>135</v>
      </c>
      <c r="E254" s="9">
        <f t="shared" si="14"/>
        <v>11</v>
      </c>
      <c r="F254" s="9">
        <f t="shared" si="14"/>
        <v>3</v>
      </c>
      <c r="G254" s="9">
        <f t="shared" si="14"/>
        <v>33</v>
      </c>
      <c r="H254" s="9">
        <f t="shared" si="14"/>
        <v>15</v>
      </c>
      <c r="I254" s="9">
        <f t="shared" si="14"/>
        <v>217</v>
      </c>
      <c r="J254" s="9">
        <f t="shared" si="14"/>
        <v>150</v>
      </c>
      <c r="K254" s="29"/>
    </row>
    <row r="255" spans="1:11" ht="15.75" customHeight="1" x14ac:dyDescent="0.3">
      <c r="A255" s="30"/>
      <c r="B255" s="30"/>
      <c r="I255" s="1">
        <f>SUM(I238:I241,I246:I253)</f>
        <v>175</v>
      </c>
      <c r="J255" s="1">
        <f>SUM(J238:J241,J246:J253)</f>
        <v>108</v>
      </c>
    </row>
    <row r="256" spans="1:11" ht="15.75" customHeight="1" x14ac:dyDescent="0.3">
      <c r="I256" s="1">
        <f>+I255/SUM(I255:J255)</f>
        <v>0.61837455830388688</v>
      </c>
    </row>
    <row r="257" spans="1:11" ht="15.75" customHeight="1" x14ac:dyDescent="0.3">
      <c r="A257" s="24" t="s">
        <v>1342</v>
      </c>
      <c r="B257" s="25"/>
      <c r="C257" s="25"/>
      <c r="D257" s="25"/>
      <c r="E257" s="25"/>
      <c r="F257" s="25"/>
      <c r="G257" s="25"/>
      <c r="H257" s="25"/>
      <c r="I257" s="25"/>
      <c r="J257" s="26"/>
      <c r="K257" s="27"/>
    </row>
    <row r="258" spans="1:11" ht="15.75" customHeight="1" x14ac:dyDescent="0.3">
      <c r="A258" s="2"/>
      <c r="B258" s="3"/>
      <c r="C258" s="28" t="s">
        <v>1</v>
      </c>
      <c r="D258" s="26"/>
      <c r="E258" s="28" t="s">
        <v>2</v>
      </c>
      <c r="F258" s="26"/>
      <c r="G258" s="28" t="s">
        <v>3</v>
      </c>
      <c r="H258" s="26"/>
      <c r="I258" s="28" t="s">
        <v>4</v>
      </c>
      <c r="J258" s="26"/>
      <c r="K258" s="27"/>
    </row>
    <row r="259" spans="1:11" ht="15.75" customHeight="1" x14ac:dyDescent="0.3">
      <c r="A259" s="4" t="s">
        <v>5</v>
      </c>
      <c r="B259" s="5" t="s">
        <v>6</v>
      </c>
      <c r="C259" s="6" t="s">
        <v>7</v>
      </c>
      <c r="D259" s="6" t="s">
        <v>8</v>
      </c>
      <c r="E259" s="6" t="s">
        <v>7</v>
      </c>
      <c r="F259" s="6" t="s">
        <v>8</v>
      </c>
      <c r="G259" s="6" t="s">
        <v>7</v>
      </c>
      <c r="H259" s="6" t="s">
        <v>8</v>
      </c>
      <c r="I259" s="6" t="s">
        <v>7</v>
      </c>
      <c r="J259" s="6" t="s">
        <v>8</v>
      </c>
      <c r="K259" s="29"/>
    </row>
    <row r="260" spans="1:11" ht="15.75" customHeight="1" x14ac:dyDescent="0.3">
      <c r="A260" s="7" t="s">
        <v>9</v>
      </c>
      <c r="B260" s="8" t="s">
        <v>245</v>
      </c>
      <c r="C260" s="12">
        <v>11</v>
      </c>
      <c r="D260" s="13">
        <v>9</v>
      </c>
      <c r="E260" s="13">
        <v>6</v>
      </c>
      <c r="F260" s="13">
        <v>8</v>
      </c>
      <c r="G260" s="13">
        <v>1</v>
      </c>
      <c r="H260" s="13">
        <v>1</v>
      </c>
      <c r="I260" s="13">
        <v>12</v>
      </c>
      <c r="J260" s="13">
        <v>10</v>
      </c>
      <c r="K260" s="27"/>
    </row>
    <row r="261" spans="1:11" ht="15.75" customHeight="1" x14ac:dyDescent="0.3">
      <c r="A261" s="7" t="s">
        <v>11</v>
      </c>
      <c r="B261" s="8" t="s">
        <v>245</v>
      </c>
      <c r="C261" s="22">
        <v>16</v>
      </c>
      <c r="D261" s="14">
        <v>4</v>
      </c>
      <c r="E261" s="14">
        <v>10</v>
      </c>
      <c r="F261" s="14">
        <v>4</v>
      </c>
      <c r="G261" s="14">
        <v>0</v>
      </c>
      <c r="H261" s="14">
        <v>1</v>
      </c>
      <c r="I261" s="14">
        <v>16</v>
      </c>
      <c r="J261" s="14">
        <v>5</v>
      </c>
      <c r="K261" s="27"/>
    </row>
    <row r="262" spans="1:11" ht="15.75" customHeight="1" x14ac:dyDescent="0.3">
      <c r="A262" s="10" t="s">
        <v>12</v>
      </c>
      <c r="B262" s="11"/>
      <c r="C262" s="9">
        <v>27</v>
      </c>
      <c r="D262" s="9">
        <v>13</v>
      </c>
      <c r="E262" s="9">
        <v>16</v>
      </c>
      <c r="F262" s="9">
        <v>12</v>
      </c>
      <c r="G262" s="9">
        <v>1</v>
      </c>
      <c r="H262" s="9">
        <v>2</v>
      </c>
      <c r="I262" s="9">
        <v>28</v>
      </c>
      <c r="J262" s="9">
        <v>15</v>
      </c>
      <c r="K262" s="29"/>
    </row>
    <row r="263" spans="1:11" ht="15.75" customHeight="1" x14ac:dyDescent="0.3"/>
    <row r="264" spans="1:11" ht="15.75" customHeight="1" x14ac:dyDescent="0.3"/>
    <row r="265" spans="1:11" ht="15.75" customHeight="1" x14ac:dyDescent="0.3">
      <c r="A265" s="24" t="s">
        <v>922</v>
      </c>
      <c r="B265" s="25"/>
      <c r="C265" s="25"/>
      <c r="D265" s="25"/>
      <c r="E265" s="25"/>
      <c r="F265" s="25"/>
      <c r="G265" s="25"/>
      <c r="H265" s="25"/>
      <c r="I265" s="25"/>
      <c r="J265" s="26"/>
      <c r="K265" s="27"/>
    </row>
    <row r="266" spans="1:11" ht="15.75" customHeight="1" x14ac:dyDescent="0.3">
      <c r="A266" s="2"/>
      <c r="B266" s="3"/>
      <c r="C266" s="28" t="s">
        <v>1</v>
      </c>
      <c r="D266" s="26"/>
      <c r="E266" s="28" t="s">
        <v>2</v>
      </c>
      <c r="F266" s="26"/>
      <c r="G266" s="28" t="s">
        <v>3</v>
      </c>
      <c r="H266" s="26"/>
      <c r="I266" s="28" t="s">
        <v>4</v>
      </c>
      <c r="J266" s="26"/>
      <c r="K266" s="27"/>
    </row>
    <row r="267" spans="1:11" ht="15.75" customHeight="1" x14ac:dyDescent="0.3">
      <c r="A267" s="4" t="s">
        <v>5</v>
      </c>
      <c r="B267" s="5" t="s">
        <v>6</v>
      </c>
      <c r="C267" s="6" t="s">
        <v>7</v>
      </c>
      <c r="D267" s="6" t="s">
        <v>8</v>
      </c>
      <c r="E267" s="6" t="s">
        <v>7</v>
      </c>
      <c r="F267" s="6" t="s">
        <v>8</v>
      </c>
      <c r="G267" s="6" t="s">
        <v>7</v>
      </c>
      <c r="H267" s="6" t="s">
        <v>8</v>
      </c>
      <c r="I267" s="6" t="s">
        <v>7</v>
      </c>
      <c r="J267" s="6" t="s">
        <v>8</v>
      </c>
      <c r="K267" s="29"/>
    </row>
    <row r="268" spans="1:11" ht="15.75" customHeight="1" x14ac:dyDescent="0.3">
      <c r="A268" s="7" t="s">
        <v>42</v>
      </c>
      <c r="B268" s="8" t="s">
        <v>304</v>
      </c>
      <c r="C268" s="12">
        <v>7</v>
      </c>
      <c r="D268" s="13">
        <v>10</v>
      </c>
      <c r="E268" s="13">
        <v>5</v>
      </c>
      <c r="F268" s="13">
        <v>4</v>
      </c>
      <c r="G268" s="13">
        <v>2</v>
      </c>
      <c r="H268" s="13">
        <v>2</v>
      </c>
      <c r="I268" s="13">
        <v>9</v>
      </c>
      <c r="J268" s="13">
        <v>12</v>
      </c>
      <c r="K268" s="27"/>
    </row>
    <row r="269" spans="1:11" ht="15.75" customHeight="1" x14ac:dyDescent="0.3">
      <c r="A269" s="7" t="s">
        <v>24</v>
      </c>
      <c r="B269" s="8" t="s">
        <v>304</v>
      </c>
      <c r="C269" s="22">
        <v>5</v>
      </c>
      <c r="D269" s="14">
        <v>12</v>
      </c>
      <c r="E269" s="14">
        <v>3</v>
      </c>
      <c r="F269" s="14">
        <v>6</v>
      </c>
      <c r="G269" s="14">
        <v>0</v>
      </c>
      <c r="H269" s="14">
        <v>2</v>
      </c>
      <c r="I269" s="14">
        <v>5</v>
      </c>
      <c r="J269" s="14">
        <v>14</v>
      </c>
      <c r="K269" s="27"/>
    </row>
    <row r="270" spans="1:11" ht="15.75" customHeight="1" x14ac:dyDescent="0.3">
      <c r="A270" s="7" t="s">
        <v>46</v>
      </c>
      <c r="B270" s="8" t="s">
        <v>304</v>
      </c>
      <c r="C270" s="22">
        <v>3</v>
      </c>
      <c r="D270" s="14">
        <v>14</v>
      </c>
      <c r="E270" s="14">
        <v>2</v>
      </c>
      <c r="F270" s="14">
        <v>13</v>
      </c>
      <c r="G270" s="14">
        <v>0</v>
      </c>
      <c r="H270" s="14">
        <v>2</v>
      </c>
      <c r="I270" s="14">
        <v>3</v>
      </c>
      <c r="J270" s="14">
        <v>16</v>
      </c>
      <c r="K270" s="27"/>
    </row>
    <row r="271" spans="1:11" ht="15.75" customHeight="1" x14ac:dyDescent="0.3">
      <c r="A271" s="10" t="s">
        <v>12</v>
      </c>
      <c r="B271" s="11"/>
      <c r="C271" s="9">
        <v>15</v>
      </c>
      <c r="D271" s="9">
        <v>36</v>
      </c>
      <c r="E271" s="9">
        <v>10</v>
      </c>
      <c r="F271" s="9">
        <v>23</v>
      </c>
      <c r="G271" s="9">
        <v>2</v>
      </c>
      <c r="H271" s="9">
        <v>6</v>
      </c>
      <c r="I271" s="9">
        <v>17</v>
      </c>
      <c r="J271" s="9">
        <v>42</v>
      </c>
      <c r="K271" s="29"/>
    </row>
    <row r="272" spans="1:11" ht="15.75" customHeight="1" x14ac:dyDescent="0.3"/>
    <row r="273" spans="1:11" ht="15.75" customHeight="1" x14ac:dyDescent="0.3"/>
    <row r="274" spans="1:11" ht="15.75" customHeight="1" x14ac:dyDescent="0.3">
      <c r="A274" s="24" t="s">
        <v>732</v>
      </c>
      <c r="B274" s="25"/>
      <c r="C274" s="25"/>
      <c r="D274" s="25"/>
      <c r="E274" s="25"/>
      <c r="F274" s="25"/>
      <c r="G274" s="25"/>
      <c r="H274" s="25"/>
      <c r="I274" s="25"/>
      <c r="J274" s="26"/>
      <c r="K274" s="27"/>
    </row>
    <row r="275" spans="1:11" ht="15.75" customHeight="1" x14ac:dyDescent="0.3">
      <c r="A275" s="2"/>
      <c r="B275" s="3"/>
      <c r="C275" s="28" t="s">
        <v>1</v>
      </c>
      <c r="D275" s="26"/>
      <c r="E275" s="28" t="s">
        <v>2</v>
      </c>
      <c r="F275" s="26"/>
      <c r="G275" s="28" t="s">
        <v>3</v>
      </c>
      <c r="H275" s="26"/>
      <c r="I275" s="28" t="s">
        <v>4</v>
      </c>
      <c r="J275" s="26"/>
      <c r="K275" s="27"/>
    </row>
    <row r="276" spans="1:11" ht="15.75" customHeight="1" x14ac:dyDescent="0.3">
      <c r="A276" s="4" t="s">
        <v>5</v>
      </c>
      <c r="B276" s="5" t="s">
        <v>6</v>
      </c>
      <c r="C276" s="6" t="s">
        <v>7</v>
      </c>
      <c r="D276" s="6" t="s">
        <v>8</v>
      </c>
      <c r="E276" s="6" t="s">
        <v>7</v>
      </c>
      <c r="F276" s="6" t="s">
        <v>8</v>
      </c>
      <c r="G276" s="6" t="s">
        <v>7</v>
      </c>
      <c r="H276" s="6" t="s">
        <v>8</v>
      </c>
      <c r="I276" s="6" t="s">
        <v>7</v>
      </c>
      <c r="J276" s="6" t="s">
        <v>8</v>
      </c>
      <c r="K276" s="29"/>
    </row>
    <row r="277" spans="1:11" ht="15.75" customHeight="1" x14ac:dyDescent="0.3">
      <c r="A277" s="7" t="s">
        <v>63</v>
      </c>
      <c r="B277" s="8" t="s">
        <v>115</v>
      </c>
      <c r="C277" s="12">
        <v>3</v>
      </c>
      <c r="D277" s="13">
        <v>5</v>
      </c>
      <c r="E277" s="13">
        <v>2</v>
      </c>
      <c r="F277" s="13">
        <v>4</v>
      </c>
      <c r="G277" s="13">
        <v>0</v>
      </c>
      <c r="H277" s="13">
        <v>2</v>
      </c>
      <c r="I277" s="13">
        <v>3</v>
      </c>
      <c r="J277" s="13">
        <v>7</v>
      </c>
      <c r="K277" s="27"/>
    </row>
    <row r="278" spans="1:11" ht="15.75" customHeight="1" x14ac:dyDescent="0.3">
      <c r="A278" s="10" t="s">
        <v>12</v>
      </c>
      <c r="B278" s="11"/>
      <c r="C278" s="9">
        <f>SUM(C277)</f>
        <v>3</v>
      </c>
      <c r="D278" s="9">
        <f t="shared" ref="D278:J278" si="15">SUM(D277)</f>
        <v>5</v>
      </c>
      <c r="E278" s="9">
        <f t="shared" si="15"/>
        <v>2</v>
      </c>
      <c r="F278" s="9">
        <f t="shared" si="15"/>
        <v>4</v>
      </c>
      <c r="G278" s="9">
        <f t="shared" si="15"/>
        <v>0</v>
      </c>
      <c r="H278" s="9">
        <f t="shared" si="15"/>
        <v>2</v>
      </c>
      <c r="I278" s="9">
        <f t="shared" si="15"/>
        <v>3</v>
      </c>
      <c r="J278" s="9">
        <f t="shared" si="15"/>
        <v>7</v>
      </c>
      <c r="K278" s="29"/>
    </row>
    <row r="279" spans="1:11" ht="15.75" customHeight="1" x14ac:dyDescent="0.3">
      <c r="A279" s="1" t="s">
        <v>733</v>
      </c>
    </row>
    <row r="280" spans="1:11" ht="15.75" customHeight="1" x14ac:dyDescent="0.3"/>
    <row r="281" spans="1:11" ht="15.75" customHeight="1" x14ac:dyDescent="0.3">
      <c r="A281" s="24" t="s">
        <v>444</v>
      </c>
      <c r="B281" s="25"/>
      <c r="C281" s="25"/>
      <c r="D281" s="25"/>
      <c r="E281" s="25"/>
      <c r="F281" s="25"/>
      <c r="G281" s="25"/>
      <c r="H281" s="25"/>
      <c r="I281" s="25"/>
      <c r="J281" s="26"/>
      <c r="K281" s="27"/>
    </row>
    <row r="282" spans="1:11" ht="15.75" customHeight="1" x14ac:dyDescent="0.3">
      <c r="A282" s="2"/>
      <c r="B282" s="3"/>
      <c r="C282" s="28" t="s">
        <v>1</v>
      </c>
      <c r="D282" s="26"/>
      <c r="E282" s="28" t="s">
        <v>2</v>
      </c>
      <c r="F282" s="26"/>
      <c r="G282" s="28" t="s">
        <v>3</v>
      </c>
      <c r="H282" s="26"/>
      <c r="I282" s="28" t="s">
        <v>4</v>
      </c>
      <c r="J282" s="26"/>
      <c r="K282" s="27"/>
    </row>
    <row r="283" spans="1:11" ht="15.75" customHeight="1" x14ac:dyDescent="0.3">
      <c r="A283" s="4" t="s">
        <v>5</v>
      </c>
      <c r="B283" s="5" t="s">
        <v>6</v>
      </c>
      <c r="C283" s="6" t="s">
        <v>7</v>
      </c>
      <c r="D283" s="6" t="s">
        <v>8</v>
      </c>
      <c r="E283" s="6" t="s">
        <v>7</v>
      </c>
      <c r="F283" s="6" t="s">
        <v>8</v>
      </c>
      <c r="G283" s="6" t="s">
        <v>7</v>
      </c>
      <c r="H283" s="6" t="s">
        <v>8</v>
      </c>
      <c r="I283" s="6" t="s">
        <v>7</v>
      </c>
      <c r="J283" s="6" t="s">
        <v>8</v>
      </c>
      <c r="K283" s="29"/>
    </row>
    <row r="284" spans="1:11" ht="15.75" customHeight="1" x14ac:dyDescent="0.3">
      <c r="A284" s="7" t="s">
        <v>112</v>
      </c>
      <c r="B284" s="8" t="s">
        <v>31</v>
      </c>
      <c r="C284" s="12">
        <v>6</v>
      </c>
      <c r="D284" s="13">
        <v>12</v>
      </c>
      <c r="E284" s="13">
        <v>5</v>
      </c>
      <c r="F284" s="13">
        <v>9</v>
      </c>
      <c r="G284" s="13">
        <v>0</v>
      </c>
      <c r="H284" s="13">
        <v>1</v>
      </c>
      <c r="I284" s="13">
        <v>6</v>
      </c>
      <c r="J284" s="13">
        <v>13</v>
      </c>
      <c r="K284" s="27"/>
    </row>
    <row r="285" spans="1:11" ht="15.75" customHeight="1" x14ac:dyDescent="0.3">
      <c r="A285" s="7" t="s">
        <v>113</v>
      </c>
      <c r="B285" s="8" t="s">
        <v>31</v>
      </c>
      <c r="C285" s="22">
        <v>10</v>
      </c>
      <c r="D285" s="14">
        <v>10</v>
      </c>
      <c r="E285" s="14">
        <v>7</v>
      </c>
      <c r="F285" s="14">
        <v>7</v>
      </c>
      <c r="G285" s="14">
        <v>0</v>
      </c>
      <c r="H285" s="14">
        <v>1</v>
      </c>
      <c r="I285" s="14">
        <v>10</v>
      </c>
      <c r="J285" s="14">
        <v>11</v>
      </c>
      <c r="K285" s="27"/>
    </row>
    <row r="286" spans="1:11" ht="15.75" customHeight="1" x14ac:dyDescent="0.3">
      <c r="A286" s="7" t="s">
        <v>171</v>
      </c>
      <c r="B286" s="8" t="s">
        <v>31</v>
      </c>
      <c r="C286" s="22">
        <v>10</v>
      </c>
      <c r="D286" s="14">
        <v>10</v>
      </c>
      <c r="E286" s="14">
        <v>6</v>
      </c>
      <c r="F286" s="14">
        <v>8</v>
      </c>
      <c r="G286" s="14">
        <v>1</v>
      </c>
      <c r="H286" s="14">
        <v>1</v>
      </c>
      <c r="I286" s="14">
        <v>11</v>
      </c>
      <c r="J286" s="14">
        <v>11</v>
      </c>
      <c r="K286" s="27"/>
    </row>
    <row r="287" spans="1:11" ht="15.75" customHeight="1" x14ac:dyDescent="0.3">
      <c r="A287" s="7" t="s">
        <v>36</v>
      </c>
      <c r="B287" s="8" t="s">
        <v>1261</v>
      </c>
      <c r="C287" s="22">
        <v>3</v>
      </c>
      <c r="D287" s="14">
        <v>17</v>
      </c>
      <c r="E287" s="14">
        <v>2</v>
      </c>
      <c r="F287" s="14">
        <v>11</v>
      </c>
      <c r="G287" s="14">
        <v>0</v>
      </c>
      <c r="H287" s="14">
        <v>1</v>
      </c>
      <c r="I287" s="14">
        <v>3</v>
      </c>
      <c r="J287" s="14">
        <v>18</v>
      </c>
      <c r="K287" s="27"/>
    </row>
    <row r="288" spans="1:11" ht="15.75" customHeight="1" x14ac:dyDescent="0.3">
      <c r="A288" s="7" t="s">
        <v>37</v>
      </c>
      <c r="B288" s="8" t="s">
        <v>1261</v>
      </c>
      <c r="C288" s="22">
        <v>6</v>
      </c>
      <c r="D288" s="14">
        <v>14</v>
      </c>
      <c r="E288" s="14">
        <v>6</v>
      </c>
      <c r="F288" s="14">
        <v>10</v>
      </c>
      <c r="G288" s="14">
        <v>2</v>
      </c>
      <c r="H288" s="14">
        <v>1</v>
      </c>
      <c r="I288" s="14">
        <v>8</v>
      </c>
      <c r="J288" s="14">
        <v>15</v>
      </c>
      <c r="K288" s="27"/>
    </row>
    <row r="289" spans="1:11" ht="15.75" customHeight="1" x14ac:dyDescent="0.3">
      <c r="A289" s="7" t="s">
        <v>38</v>
      </c>
      <c r="B289" s="8" t="s">
        <v>1261</v>
      </c>
      <c r="C289" s="22">
        <v>1</v>
      </c>
      <c r="D289" s="14">
        <v>19</v>
      </c>
      <c r="E289" s="14">
        <v>1</v>
      </c>
      <c r="F289" s="14">
        <v>15</v>
      </c>
      <c r="G289" s="14">
        <v>0</v>
      </c>
      <c r="H289" s="14">
        <v>1</v>
      </c>
      <c r="I289" s="14">
        <v>1</v>
      </c>
      <c r="J289" s="14">
        <v>20</v>
      </c>
      <c r="K289" s="27"/>
    </row>
    <row r="290" spans="1:11" ht="15.75" customHeight="1" x14ac:dyDescent="0.3">
      <c r="A290" s="10" t="s">
        <v>12</v>
      </c>
      <c r="B290" s="11"/>
      <c r="C290" s="9">
        <f>SUM(C284:C289)</f>
        <v>36</v>
      </c>
      <c r="D290" s="9">
        <f t="shared" ref="D290:J290" si="16">SUM(D284:D289)</f>
        <v>82</v>
      </c>
      <c r="E290" s="9">
        <f t="shared" si="16"/>
        <v>27</v>
      </c>
      <c r="F290" s="9">
        <f t="shared" si="16"/>
        <v>60</v>
      </c>
      <c r="G290" s="9">
        <f t="shared" si="16"/>
        <v>3</v>
      </c>
      <c r="H290" s="9">
        <f t="shared" si="16"/>
        <v>6</v>
      </c>
      <c r="I290" s="9">
        <f t="shared" si="16"/>
        <v>39</v>
      </c>
      <c r="J290" s="9">
        <f t="shared" si="16"/>
        <v>88</v>
      </c>
      <c r="K290" s="29"/>
    </row>
    <row r="291" spans="1:11" ht="15.75" customHeight="1" x14ac:dyDescent="0.3"/>
    <row r="292" spans="1:11" ht="15.75" customHeight="1" x14ac:dyDescent="0.3"/>
    <row r="293" spans="1:11" ht="15.75" customHeight="1" x14ac:dyDescent="0.3">
      <c r="A293" s="24" t="s">
        <v>2007</v>
      </c>
      <c r="B293" s="25"/>
      <c r="C293" s="25"/>
      <c r="D293" s="25"/>
      <c r="E293" s="25"/>
      <c r="F293" s="25"/>
      <c r="G293" s="25"/>
      <c r="H293" s="25"/>
      <c r="I293" s="25"/>
      <c r="J293" s="26"/>
      <c r="K293" s="27"/>
    </row>
    <row r="294" spans="1:11" ht="15.75" customHeight="1" x14ac:dyDescent="0.3">
      <c r="A294" s="2"/>
      <c r="B294" s="3"/>
      <c r="C294" s="28" t="s">
        <v>1</v>
      </c>
      <c r="D294" s="26"/>
      <c r="E294" s="28" t="s">
        <v>2</v>
      </c>
      <c r="F294" s="26"/>
      <c r="G294" s="28" t="s">
        <v>3</v>
      </c>
      <c r="H294" s="26"/>
      <c r="I294" s="28" t="s">
        <v>4</v>
      </c>
      <c r="J294" s="26"/>
      <c r="K294" s="27"/>
    </row>
    <row r="295" spans="1:11" ht="15.75" customHeight="1" x14ac:dyDescent="0.3">
      <c r="A295" s="4" t="s">
        <v>5</v>
      </c>
      <c r="B295" s="5" t="s">
        <v>6</v>
      </c>
      <c r="C295" s="6" t="s">
        <v>7</v>
      </c>
      <c r="D295" s="6" t="s">
        <v>8</v>
      </c>
      <c r="E295" s="6" t="s">
        <v>7</v>
      </c>
      <c r="F295" s="6" t="s">
        <v>8</v>
      </c>
      <c r="G295" s="6" t="s">
        <v>7</v>
      </c>
      <c r="H295" s="6" t="s">
        <v>8</v>
      </c>
      <c r="I295" s="6" t="s">
        <v>7</v>
      </c>
      <c r="J295" s="6" t="s">
        <v>8</v>
      </c>
      <c r="K295" s="29"/>
    </row>
    <row r="296" spans="1:11" ht="15.75" customHeight="1" x14ac:dyDescent="0.3">
      <c r="A296" s="7" t="s">
        <v>20</v>
      </c>
      <c r="B296" s="8" t="s">
        <v>555</v>
      </c>
      <c r="C296" s="12">
        <v>13</v>
      </c>
      <c r="D296" s="13">
        <v>7</v>
      </c>
      <c r="E296" s="13">
        <v>4</v>
      </c>
      <c r="F296" s="13">
        <v>3</v>
      </c>
      <c r="G296" s="13">
        <v>0</v>
      </c>
      <c r="H296" s="13">
        <v>1</v>
      </c>
      <c r="I296" s="13">
        <v>13</v>
      </c>
      <c r="J296" s="13">
        <v>8</v>
      </c>
      <c r="K296" s="27"/>
    </row>
    <row r="297" spans="1:11" ht="15.75" customHeight="1" x14ac:dyDescent="0.3">
      <c r="A297" s="7" t="s">
        <v>23</v>
      </c>
      <c r="B297" s="8" t="s">
        <v>555</v>
      </c>
      <c r="C297" s="22">
        <v>2</v>
      </c>
      <c r="D297" s="14">
        <v>16</v>
      </c>
      <c r="E297" s="14">
        <v>0</v>
      </c>
      <c r="F297" s="14">
        <v>0</v>
      </c>
      <c r="G297" s="14">
        <v>0</v>
      </c>
      <c r="H297" s="14">
        <v>1</v>
      </c>
      <c r="I297" s="14">
        <v>2</v>
      </c>
      <c r="J297" s="14">
        <v>17</v>
      </c>
      <c r="K297" s="27"/>
    </row>
    <row r="298" spans="1:11" ht="15.75" customHeight="1" x14ac:dyDescent="0.3">
      <c r="A298" s="10" t="s">
        <v>12</v>
      </c>
      <c r="B298" s="11"/>
      <c r="C298" s="9">
        <f t="shared" ref="C298:J298" si="17">SUM(C296:C297)</f>
        <v>15</v>
      </c>
      <c r="D298" s="9">
        <f t="shared" si="17"/>
        <v>23</v>
      </c>
      <c r="E298" s="9">
        <f t="shared" si="17"/>
        <v>4</v>
      </c>
      <c r="F298" s="9">
        <f t="shared" si="17"/>
        <v>3</v>
      </c>
      <c r="G298" s="9">
        <f t="shared" si="17"/>
        <v>0</v>
      </c>
      <c r="H298" s="9">
        <f t="shared" si="17"/>
        <v>2</v>
      </c>
      <c r="I298" s="9">
        <f t="shared" si="17"/>
        <v>15</v>
      </c>
      <c r="J298" s="9">
        <f t="shared" si="17"/>
        <v>25</v>
      </c>
      <c r="K298" s="29"/>
    </row>
    <row r="299" spans="1:11" ht="15.75" customHeight="1" x14ac:dyDescent="0.3"/>
    <row r="300" spans="1:11" ht="15.75" customHeight="1" x14ac:dyDescent="0.3"/>
    <row r="301" spans="1:11" ht="15.75" customHeight="1" x14ac:dyDescent="0.3">
      <c r="A301" s="24" t="s">
        <v>1649</v>
      </c>
      <c r="B301" s="25"/>
      <c r="C301" s="25"/>
      <c r="D301" s="25"/>
      <c r="E301" s="25"/>
      <c r="F301" s="25"/>
      <c r="G301" s="25"/>
      <c r="H301" s="25"/>
      <c r="I301" s="25"/>
      <c r="J301" s="26"/>
      <c r="K301" s="27"/>
    </row>
    <row r="302" spans="1:11" ht="15.75" customHeight="1" x14ac:dyDescent="0.3">
      <c r="A302" s="2"/>
      <c r="B302" s="3"/>
      <c r="C302" s="28" t="s">
        <v>1</v>
      </c>
      <c r="D302" s="26"/>
      <c r="E302" s="28" t="s">
        <v>2</v>
      </c>
      <c r="F302" s="26"/>
      <c r="G302" s="28" t="s">
        <v>3</v>
      </c>
      <c r="H302" s="26"/>
      <c r="I302" s="28" t="s">
        <v>4</v>
      </c>
      <c r="J302" s="26"/>
      <c r="K302" s="27"/>
    </row>
    <row r="303" spans="1:11" ht="15.75" customHeight="1" x14ac:dyDescent="0.3">
      <c r="A303" s="4" t="s">
        <v>5</v>
      </c>
      <c r="B303" s="5" t="s">
        <v>6</v>
      </c>
      <c r="C303" s="6" t="s">
        <v>7</v>
      </c>
      <c r="D303" s="6" t="s">
        <v>8</v>
      </c>
      <c r="E303" s="6" t="s">
        <v>7</v>
      </c>
      <c r="F303" s="6" t="s">
        <v>8</v>
      </c>
      <c r="G303" s="6" t="s">
        <v>7</v>
      </c>
      <c r="H303" s="6" t="s">
        <v>8</v>
      </c>
      <c r="I303" s="6" t="s">
        <v>7</v>
      </c>
      <c r="J303" s="6" t="s">
        <v>8</v>
      </c>
      <c r="K303" s="29"/>
    </row>
    <row r="304" spans="1:11" ht="15.75" customHeight="1" x14ac:dyDescent="0.3">
      <c r="A304" s="7" t="s">
        <v>155</v>
      </c>
      <c r="B304" s="8" t="s">
        <v>247</v>
      </c>
      <c r="C304" s="12">
        <v>8</v>
      </c>
      <c r="D304" s="13">
        <v>7</v>
      </c>
      <c r="E304" s="13">
        <v>6</v>
      </c>
      <c r="F304" s="13">
        <v>5</v>
      </c>
      <c r="G304" s="13">
        <v>1</v>
      </c>
      <c r="H304" s="13">
        <v>2</v>
      </c>
      <c r="I304" s="13">
        <v>9</v>
      </c>
      <c r="J304" s="13">
        <v>9</v>
      </c>
      <c r="K304" s="27"/>
    </row>
    <row r="305" spans="1:11" ht="15.75" customHeight="1" x14ac:dyDescent="0.3">
      <c r="A305" s="7" t="s">
        <v>15</v>
      </c>
      <c r="B305" s="8" t="s">
        <v>247</v>
      </c>
      <c r="C305" s="22">
        <v>6</v>
      </c>
      <c r="D305" s="14">
        <v>11</v>
      </c>
      <c r="E305" s="14">
        <v>4</v>
      </c>
      <c r="F305" s="14">
        <v>6</v>
      </c>
      <c r="G305" s="14">
        <v>1</v>
      </c>
      <c r="H305" s="14">
        <v>2</v>
      </c>
      <c r="I305" s="14">
        <v>7</v>
      </c>
      <c r="J305" s="14">
        <v>13</v>
      </c>
      <c r="K305" s="27"/>
    </row>
    <row r="306" spans="1:11" ht="15.75" customHeight="1" x14ac:dyDescent="0.3">
      <c r="A306" s="7" t="s">
        <v>17</v>
      </c>
      <c r="B306" s="8" t="s">
        <v>247</v>
      </c>
      <c r="C306" s="22">
        <v>5</v>
      </c>
      <c r="D306" s="14">
        <v>10</v>
      </c>
      <c r="E306" s="14">
        <v>4</v>
      </c>
      <c r="F306" s="14">
        <v>7</v>
      </c>
      <c r="G306" s="14">
        <v>2</v>
      </c>
      <c r="H306" s="14">
        <v>2</v>
      </c>
      <c r="I306" s="14">
        <v>7</v>
      </c>
      <c r="J306" s="14">
        <v>12</v>
      </c>
      <c r="K306" s="27"/>
    </row>
    <row r="307" spans="1:11" ht="15.75" customHeight="1" x14ac:dyDescent="0.3">
      <c r="A307" s="10" t="s">
        <v>12</v>
      </c>
      <c r="B307" s="11"/>
      <c r="C307" s="9">
        <v>19</v>
      </c>
      <c r="D307" s="9">
        <v>27</v>
      </c>
      <c r="E307" s="9">
        <v>14</v>
      </c>
      <c r="F307" s="9">
        <v>18</v>
      </c>
      <c r="G307" s="9">
        <v>4</v>
      </c>
      <c r="H307" s="9">
        <v>6</v>
      </c>
      <c r="I307" s="9">
        <v>23</v>
      </c>
      <c r="J307" s="9">
        <v>33</v>
      </c>
      <c r="K307" s="29"/>
    </row>
    <row r="308" spans="1:11" ht="15.75" customHeight="1" x14ac:dyDescent="0.3"/>
    <row r="309" spans="1:11" ht="15.75" customHeight="1" x14ac:dyDescent="0.3"/>
    <row r="310" spans="1:11" ht="15.75" customHeight="1" x14ac:dyDescent="0.3">
      <c r="A310" s="24" t="s">
        <v>445</v>
      </c>
      <c r="B310" s="25"/>
      <c r="C310" s="25"/>
      <c r="D310" s="25"/>
      <c r="E310" s="25"/>
      <c r="F310" s="25"/>
      <c r="G310" s="25"/>
      <c r="H310" s="25"/>
      <c r="I310" s="25"/>
      <c r="J310" s="26"/>
      <c r="K310" s="27"/>
    </row>
    <row r="311" spans="1:11" ht="15.75" customHeight="1" x14ac:dyDescent="0.3">
      <c r="A311" s="2"/>
      <c r="B311" s="3"/>
      <c r="C311" s="28" t="s">
        <v>1</v>
      </c>
      <c r="D311" s="26"/>
      <c r="E311" s="28" t="s">
        <v>2</v>
      </c>
      <c r="F311" s="26"/>
      <c r="G311" s="28" t="s">
        <v>3</v>
      </c>
      <c r="H311" s="26"/>
      <c r="I311" s="28" t="s">
        <v>4</v>
      </c>
      <c r="J311" s="26"/>
      <c r="K311" s="27"/>
    </row>
    <row r="312" spans="1:11" ht="15.75" customHeight="1" x14ac:dyDescent="0.3">
      <c r="A312" s="4" t="s">
        <v>5</v>
      </c>
      <c r="B312" s="5" t="s">
        <v>6</v>
      </c>
      <c r="C312" s="6" t="s">
        <v>7</v>
      </c>
      <c r="D312" s="6" t="s">
        <v>8</v>
      </c>
      <c r="E312" s="6" t="s">
        <v>7</v>
      </c>
      <c r="F312" s="6" t="s">
        <v>8</v>
      </c>
      <c r="G312" s="6" t="s">
        <v>7</v>
      </c>
      <c r="H312" s="6" t="s">
        <v>8</v>
      </c>
      <c r="I312" s="6" t="s">
        <v>7</v>
      </c>
      <c r="J312" s="6" t="s">
        <v>8</v>
      </c>
      <c r="K312" s="29"/>
    </row>
    <row r="313" spans="1:11" ht="15.75" customHeight="1" x14ac:dyDescent="0.3">
      <c r="A313" s="7" t="s">
        <v>18</v>
      </c>
      <c r="B313" s="8" t="s">
        <v>398</v>
      </c>
      <c r="C313" s="12">
        <v>7</v>
      </c>
      <c r="D313" s="13">
        <v>10</v>
      </c>
      <c r="E313" s="13">
        <v>6</v>
      </c>
      <c r="F313" s="13">
        <v>4</v>
      </c>
      <c r="G313" s="13">
        <v>0</v>
      </c>
      <c r="H313" s="13">
        <v>2</v>
      </c>
      <c r="I313" s="13">
        <v>7</v>
      </c>
      <c r="J313" s="13">
        <v>12</v>
      </c>
      <c r="K313" s="27"/>
    </row>
    <row r="314" spans="1:11" ht="15.75" customHeight="1" x14ac:dyDescent="0.3">
      <c r="A314" s="10" t="s">
        <v>12</v>
      </c>
      <c r="B314" s="11"/>
      <c r="C314" s="9">
        <v>7</v>
      </c>
      <c r="D314" s="9">
        <v>10</v>
      </c>
      <c r="E314" s="9">
        <v>6</v>
      </c>
      <c r="F314" s="9">
        <v>4</v>
      </c>
      <c r="G314" s="9">
        <v>0</v>
      </c>
      <c r="H314" s="9">
        <v>2</v>
      </c>
      <c r="I314" s="9">
        <v>7</v>
      </c>
      <c r="J314" s="9">
        <v>12</v>
      </c>
      <c r="K314" s="29"/>
    </row>
    <row r="315" spans="1:11" ht="15.75" customHeight="1" x14ac:dyDescent="0.3"/>
    <row r="316" spans="1:11" ht="15.75" customHeight="1" x14ac:dyDescent="0.3"/>
    <row r="317" spans="1:11" ht="15.75" customHeight="1" x14ac:dyDescent="0.3">
      <c r="A317" s="24" t="s">
        <v>1773</v>
      </c>
      <c r="B317" s="25"/>
      <c r="C317" s="25"/>
      <c r="D317" s="25"/>
      <c r="E317" s="25"/>
      <c r="F317" s="25"/>
      <c r="G317" s="25"/>
      <c r="H317" s="25"/>
      <c r="I317" s="25"/>
      <c r="J317" s="26"/>
      <c r="K317" s="27"/>
    </row>
    <row r="318" spans="1:11" ht="15.75" customHeight="1" x14ac:dyDescent="0.3">
      <c r="A318" s="2"/>
      <c r="B318" s="3"/>
      <c r="C318" s="28" t="s">
        <v>1</v>
      </c>
      <c r="D318" s="26"/>
      <c r="E318" s="28" t="s">
        <v>2</v>
      </c>
      <c r="F318" s="26"/>
      <c r="G318" s="28" t="s">
        <v>3</v>
      </c>
      <c r="H318" s="26"/>
      <c r="I318" s="28" t="s">
        <v>4</v>
      </c>
      <c r="J318" s="26"/>
      <c r="K318" s="27"/>
    </row>
    <row r="319" spans="1:11" ht="15.75" customHeight="1" x14ac:dyDescent="0.3">
      <c r="A319" s="4" t="s">
        <v>5</v>
      </c>
      <c r="B319" s="5" t="s">
        <v>6</v>
      </c>
      <c r="C319" s="6" t="s">
        <v>7</v>
      </c>
      <c r="D319" s="6" t="s">
        <v>8</v>
      </c>
      <c r="E319" s="6" t="s">
        <v>7</v>
      </c>
      <c r="F319" s="6" t="s">
        <v>8</v>
      </c>
      <c r="G319" s="6" t="s">
        <v>7</v>
      </c>
      <c r="H319" s="6" t="s">
        <v>8</v>
      </c>
      <c r="I319" s="6" t="s">
        <v>7</v>
      </c>
      <c r="J319" s="6" t="s">
        <v>8</v>
      </c>
      <c r="K319" s="29"/>
    </row>
    <row r="320" spans="1:11" ht="15.75" customHeight="1" x14ac:dyDescent="0.3">
      <c r="A320" s="7" t="s">
        <v>102</v>
      </c>
      <c r="B320" s="8" t="s">
        <v>555</v>
      </c>
      <c r="C320" s="12">
        <v>4</v>
      </c>
      <c r="D320" s="13">
        <v>2</v>
      </c>
      <c r="E320" s="13">
        <v>0</v>
      </c>
      <c r="F320" s="13">
        <v>0</v>
      </c>
      <c r="G320" s="13">
        <v>0</v>
      </c>
      <c r="H320" s="13">
        <v>1</v>
      </c>
      <c r="I320" s="13">
        <v>4</v>
      </c>
      <c r="J320" s="13">
        <v>3</v>
      </c>
      <c r="K320" s="27"/>
    </row>
    <row r="321" spans="1:11" ht="15.75" customHeight="1" x14ac:dyDescent="0.3">
      <c r="A321" s="10" t="s">
        <v>12</v>
      </c>
      <c r="B321" s="11"/>
      <c r="C321" s="9">
        <f>SUM(C320)</f>
        <v>4</v>
      </c>
      <c r="D321" s="9">
        <f t="shared" ref="D321:J321" si="18">SUM(D320)</f>
        <v>2</v>
      </c>
      <c r="E321" s="9">
        <f t="shared" si="18"/>
        <v>0</v>
      </c>
      <c r="F321" s="9">
        <f t="shared" si="18"/>
        <v>0</v>
      </c>
      <c r="G321" s="9">
        <f t="shared" si="18"/>
        <v>0</v>
      </c>
      <c r="H321" s="9">
        <f t="shared" si="18"/>
        <v>1</v>
      </c>
      <c r="I321" s="9">
        <f t="shared" si="18"/>
        <v>4</v>
      </c>
      <c r="J321" s="9">
        <f t="shared" si="18"/>
        <v>3</v>
      </c>
      <c r="K321" s="29"/>
    </row>
    <row r="322" spans="1:11" ht="15.75" customHeight="1" x14ac:dyDescent="0.3"/>
    <row r="323" spans="1:11" ht="15.75" customHeight="1" x14ac:dyDescent="0.3"/>
    <row r="324" spans="1:11" ht="15.75" customHeight="1" x14ac:dyDescent="0.3">
      <c r="A324" s="24" t="s">
        <v>854</v>
      </c>
      <c r="B324" s="25"/>
      <c r="C324" s="25"/>
      <c r="D324" s="25"/>
      <c r="E324" s="25"/>
      <c r="F324" s="25"/>
      <c r="G324" s="25"/>
      <c r="H324" s="25"/>
      <c r="I324" s="25"/>
      <c r="J324" s="26"/>
      <c r="K324" s="27"/>
    </row>
    <row r="325" spans="1:11" ht="15.75" customHeight="1" x14ac:dyDescent="0.3">
      <c r="A325" s="2"/>
      <c r="B325" s="3"/>
      <c r="C325" s="28" t="s">
        <v>1</v>
      </c>
      <c r="D325" s="26"/>
      <c r="E325" s="28" t="s">
        <v>2</v>
      </c>
      <c r="F325" s="26"/>
      <c r="G325" s="28" t="s">
        <v>3</v>
      </c>
      <c r="H325" s="26"/>
      <c r="I325" s="28" t="s">
        <v>4</v>
      </c>
      <c r="J325" s="26"/>
      <c r="K325" s="27"/>
    </row>
    <row r="326" spans="1:11" ht="15.75" customHeight="1" x14ac:dyDescent="0.3">
      <c r="A326" s="4" t="s">
        <v>5</v>
      </c>
      <c r="B326" s="5" t="s">
        <v>6</v>
      </c>
      <c r="C326" s="6" t="s">
        <v>7</v>
      </c>
      <c r="D326" s="6" t="s">
        <v>8</v>
      </c>
      <c r="E326" s="6" t="s">
        <v>7</v>
      </c>
      <c r="F326" s="6" t="s">
        <v>8</v>
      </c>
      <c r="G326" s="6" t="s">
        <v>7</v>
      </c>
      <c r="H326" s="6" t="s">
        <v>8</v>
      </c>
      <c r="I326" s="6" t="s">
        <v>7</v>
      </c>
      <c r="J326" s="6" t="s">
        <v>8</v>
      </c>
      <c r="K326" s="29"/>
    </row>
    <row r="327" spans="1:11" ht="15.75" customHeight="1" x14ac:dyDescent="0.3">
      <c r="A327" s="7" t="s">
        <v>18</v>
      </c>
      <c r="B327" s="8" t="s">
        <v>158</v>
      </c>
      <c r="C327" s="12">
        <v>10</v>
      </c>
      <c r="D327" s="13">
        <v>5</v>
      </c>
      <c r="E327" s="13">
        <v>6</v>
      </c>
      <c r="F327" s="13">
        <v>3</v>
      </c>
      <c r="G327" s="13">
        <v>0</v>
      </c>
      <c r="H327" s="13">
        <v>1</v>
      </c>
      <c r="I327" s="13">
        <v>10</v>
      </c>
      <c r="J327" s="13">
        <v>6</v>
      </c>
      <c r="K327" s="27"/>
    </row>
    <row r="328" spans="1:11" ht="15.75" customHeight="1" x14ac:dyDescent="0.3">
      <c r="A328" s="7" t="s">
        <v>19</v>
      </c>
      <c r="B328" s="8" t="s">
        <v>158</v>
      </c>
      <c r="C328" s="22">
        <v>11</v>
      </c>
      <c r="D328" s="14">
        <v>7</v>
      </c>
      <c r="E328" s="14">
        <v>4</v>
      </c>
      <c r="F328" s="14">
        <v>5</v>
      </c>
      <c r="G328" s="14">
        <v>0</v>
      </c>
      <c r="H328" s="14">
        <v>1</v>
      </c>
      <c r="I328" s="14">
        <v>11</v>
      </c>
      <c r="J328" s="14">
        <v>8</v>
      </c>
      <c r="K328" s="27"/>
    </row>
    <row r="329" spans="1:11" ht="15.75" customHeight="1" x14ac:dyDescent="0.3">
      <c r="A329" s="7" t="s">
        <v>20</v>
      </c>
      <c r="B329" s="8" t="s">
        <v>158</v>
      </c>
      <c r="C329" s="22">
        <v>12</v>
      </c>
      <c r="D329" s="14">
        <v>5</v>
      </c>
      <c r="E329" s="14">
        <v>10</v>
      </c>
      <c r="F329" s="14">
        <v>5</v>
      </c>
      <c r="G329" s="14">
        <v>5</v>
      </c>
      <c r="H329" s="14">
        <v>2</v>
      </c>
      <c r="I329" s="14">
        <v>17</v>
      </c>
      <c r="J329" s="14">
        <v>7</v>
      </c>
      <c r="K329" s="27"/>
    </row>
    <row r="330" spans="1:11" ht="15.75" customHeight="1" x14ac:dyDescent="0.3">
      <c r="A330" s="10" t="s">
        <v>12</v>
      </c>
      <c r="B330" s="11"/>
      <c r="C330" s="9">
        <v>33</v>
      </c>
      <c r="D330" s="9">
        <v>17</v>
      </c>
      <c r="E330" s="9">
        <v>20</v>
      </c>
      <c r="F330" s="9">
        <v>13</v>
      </c>
      <c r="G330" s="9">
        <v>5</v>
      </c>
      <c r="H330" s="9">
        <v>4</v>
      </c>
      <c r="I330" s="9">
        <v>38</v>
      </c>
      <c r="J330" s="9">
        <v>21</v>
      </c>
      <c r="K330" s="29"/>
    </row>
    <row r="331" spans="1:11" ht="15.75" customHeight="1" x14ac:dyDescent="0.3">
      <c r="A331" s="37" t="s">
        <v>446</v>
      </c>
      <c r="B331" s="37"/>
      <c r="C331" s="37"/>
      <c r="D331" s="37"/>
      <c r="E331" s="37"/>
      <c r="F331" s="38"/>
      <c r="G331" s="38"/>
      <c r="H331" s="38"/>
      <c r="I331" s="38"/>
      <c r="J331" s="38"/>
    </row>
    <row r="332" spans="1:11" ht="15.75" customHeight="1" x14ac:dyDescent="0.3">
      <c r="A332" s="17" t="s">
        <v>447</v>
      </c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1:11" ht="15.75" customHeight="1" x14ac:dyDescent="0.3">
      <c r="A333" s="1" t="s">
        <v>448</v>
      </c>
    </row>
    <row r="334" spans="1:11" ht="15.75" customHeight="1" x14ac:dyDescent="0.3"/>
    <row r="335" spans="1:11" ht="15.75" customHeight="1" x14ac:dyDescent="0.3">
      <c r="A335" s="24" t="s">
        <v>1327</v>
      </c>
      <c r="B335" s="25"/>
      <c r="C335" s="25"/>
      <c r="D335" s="25"/>
      <c r="E335" s="25"/>
      <c r="F335" s="25"/>
      <c r="G335" s="25"/>
      <c r="H335" s="25"/>
      <c r="I335" s="25"/>
      <c r="J335" s="26"/>
      <c r="K335" s="27"/>
    </row>
    <row r="336" spans="1:11" ht="15.75" customHeight="1" x14ac:dyDescent="0.3">
      <c r="A336" s="2"/>
      <c r="B336" s="3"/>
      <c r="C336" s="28" t="s">
        <v>1</v>
      </c>
      <c r="D336" s="26"/>
      <c r="E336" s="28" t="s">
        <v>2</v>
      </c>
      <c r="F336" s="26"/>
      <c r="G336" s="28" t="s">
        <v>3</v>
      </c>
      <c r="H336" s="26"/>
      <c r="I336" s="28" t="s">
        <v>4</v>
      </c>
      <c r="J336" s="26"/>
      <c r="K336" s="27"/>
    </row>
    <row r="337" spans="1:11" ht="15.75" customHeight="1" x14ac:dyDescent="0.3">
      <c r="A337" s="4" t="s">
        <v>5</v>
      </c>
      <c r="B337" s="5" t="s">
        <v>6</v>
      </c>
      <c r="C337" s="6" t="s">
        <v>7</v>
      </c>
      <c r="D337" s="6" t="s">
        <v>8</v>
      </c>
      <c r="E337" s="6" t="s">
        <v>7</v>
      </c>
      <c r="F337" s="6" t="s">
        <v>8</v>
      </c>
      <c r="G337" s="6" t="s">
        <v>7</v>
      </c>
      <c r="H337" s="6" t="s">
        <v>8</v>
      </c>
      <c r="I337" s="6" t="s">
        <v>7</v>
      </c>
      <c r="J337" s="6" t="s">
        <v>8</v>
      </c>
      <c r="K337" s="29"/>
    </row>
    <row r="338" spans="1:11" ht="15.75" customHeight="1" x14ac:dyDescent="0.3">
      <c r="A338" s="7" t="s">
        <v>279</v>
      </c>
      <c r="B338" s="8" t="s">
        <v>60</v>
      </c>
      <c r="C338" s="12">
        <v>9</v>
      </c>
      <c r="D338" s="13">
        <v>4</v>
      </c>
      <c r="E338" s="13">
        <v>3</v>
      </c>
      <c r="F338" s="13">
        <v>2</v>
      </c>
      <c r="G338" s="13">
        <v>0</v>
      </c>
      <c r="H338" s="13">
        <v>1</v>
      </c>
      <c r="I338" s="13">
        <v>9</v>
      </c>
      <c r="J338" s="13">
        <v>5</v>
      </c>
      <c r="K338" s="27"/>
    </row>
    <row r="339" spans="1:11" ht="15.75" customHeight="1" x14ac:dyDescent="0.3">
      <c r="A339" s="7" t="s">
        <v>280</v>
      </c>
      <c r="B339" s="8" t="s">
        <v>60</v>
      </c>
      <c r="C339" s="22">
        <v>11</v>
      </c>
      <c r="D339" s="14">
        <v>3</v>
      </c>
      <c r="E339" s="14">
        <v>8</v>
      </c>
      <c r="F339" s="14">
        <v>2</v>
      </c>
      <c r="G339" s="14">
        <v>3</v>
      </c>
      <c r="H339" s="14">
        <v>1</v>
      </c>
      <c r="I339" s="14">
        <v>14</v>
      </c>
      <c r="J339" s="14">
        <v>4</v>
      </c>
      <c r="K339" s="27"/>
    </row>
    <row r="340" spans="1:11" ht="15.75" customHeight="1" x14ac:dyDescent="0.3">
      <c r="A340" s="7" t="s">
        <v>467</v>
      </c>
      <c r="B340" s="8" t="s">
        <v>60</v>
      </c>
      <c r="C340" s="12">
        <v>3</v>
      </c>
      <c r="D340" s="13">
        <v>11</v>
      </c>
      <c r="E340" s="13">
        <v>1</v>
      </c>
      <c r="F340" s="13">
        <v>9</v>
      </c>
      <c r="G340" s="13">
        <v>0</v>
      </c>
      <c r="H340" s="13">
        <v>1</v>
      </c>
      <c r="I340" s="13">
        <v>3</v>
      </c>
      <c r="J340" s="13">
        <v>12</v>
      </c>
      <c r="K340" s="27"/>
    </row>
    <row r="341" spans="1:11" ht="15.75" customHeight="1" x14ac:dyDescent="0.3">
      <c r="A341" s="7" t="s">
        <v>282</v>
      </c>
      <c r="B341" s="8" t="s">
        <v>60</v>
      </c>
      <c r="C341" s="22">
        <v>4</v>
      </c>
      <c r="D341" s="14">
        <v>9</v>
      </c>
      <c r="E341" s="14">
        <v>2</v>
      </c>
      <c r="F341" s="14">
        <v>6</v>
      </c>
      <c r="G341" s="14">
        <v>0</v>
      </c>
      <c r="H341" s="14">
        <v>1</v>
      </c>
      <c r="I341" s="14">
        <v>4</v>
      </c>
      <c r="J341" s="14">
        <v>10</v>
      </c>
      <c r="K341" s="27"/>
    </row>
    <row r="342" spans="1:11" ht="15.75" customHeight="1" x14ac:dyDescent="0.3">
      <c r="A342" s="7" t="s">
        <v>283</v>
      </c>
      <c r="B342" s="8" t="s">
        <v>60</v>
      </c>
      <c r="C342" s="12">
        <v>6</v>
      </c>
      <c r="D342" s="13">
        <v>8</v>
      </c>
      <c r="E342" s="13">
        <v>3</v>
      </c>
      <c r="F342" s="13">
        <v>5</v>
      </c>
      <c r="G342" s="13">
        <v>1</v>
      </c>
      <c r="H342" s="13">
        <v>1</v>
      </c>
      <c r="I342" s="13">
        <v>7</v>
      </c>
      <c r="J342" s="13">
        <v>9</v>
      </c>
      <c r="K342" s="27"/>
    </row>
    <row r="343" spans="1:11" ht="15.75" customHeight="1" x14ac:dyDescent="0.3">
      <c r="A343" s="7" t="s">
        <v>157</v>
      </c>
      <c r="B343" s="8" t="s">
        <v>60</v>
      </c>
      <c r="C343" s="22">
        <v>5</v>
      </c>
      <c r="D343" s="14">
        <v>9</v>
      </c>
      <c r="E343" s="14">
        <v>3</v>
      </c>
      <c r="F343" s="14">
        <v>5</v>
      </c>
      <c r="G343" s="14">
        <v>0</v>
      </c>
      <c r="H343" s="14">
        <v>1</v>
      </c>
      <c r="I343" s="14">
        <v>5</v>
      </c>
      <c r="J343" s="14">
        <v>10</v>
      </c>
      <c r="K343" s="27"/>
    </row>
    <row r="344" spans="1:11" ht="15.75" customHeight="1" x14ac:dyDescent="0.3">
      <c r="A344" s="10" t="s">
        <v>12</v>
      </c>
      <c r="B344" s="11"/>
      <c r="C344" s="9">
        <f>SUM(C338:C343)</f>
        <v>38</v>
      </c>
      <c r="D344" s="9">
        <f t="shared" ref="D344:J344" si="19">SUM(D338:D343)</f>
        <v>44</v>
      </c>
      <c r="E344" s="9">
        <f t="shared" si="19"/>
        <v>20</v>
      </c>
      <c r="F344" s="9">
        <f t="shared" si="19"/>
        <v>29</v>
      </c>
      <c r="G344" s="9">
        <f t="shared" si="19"/>
        <v>4</v>
      </c>
      <c r="H344" s="9">
        <f t="shared" si="19"/>
        <v>6</v>
      </c>
      <c r="I344" s="9">
        <f t="shared" si="19"/>
        <v>42</v>
      </c>
      <c r="J344" s="9">
        <f t="shared" si="19"/>
        <v>50</v>
      </c>
      <c r="K344" s="29"/>
    </row>
    <row r="345" spans="1:11" ht="15.75" customHeight="1" x14ac:dyDescent="0.3"/>
    <row r="346" spans="1:11" ht="15.75" customHeight="1" x14ac:dyDescent="0.3"/>
    <row r="347" spans="1:11" ht="15.75" customHeight="1" x14ac:dyDescent="0.3">
      <c r="A347" s="24" t="s">
        <v>1020</v>
      </c>
      <c r="B347" s="25"/>
      <c r="C347" s="25"/>
      <c r="D347" s="25"/>
      <c r="E347" s="25"/>
      <c r="F347" s="25"/>
      <c r="G347" s="25"/>
      <c r="H347" s="25"/>
      <c r="I347" s="25"/>
      <c r="J347" s="26"/>
      <c r="K347" s="27"/>
    </row>
    <row r="348" spans="1:11" ht="15.75" customHeight="1" x14ac:dyDescent="0.3">
      <c r="A348" s="2"/>
      <c r="B348" s="3"/>
      <c r="C348" s="28" t="s">
        <v>1</v>
      </c>
      <c r="D348" s="26"/>
      <c r="E348" s="28" t="s">
        <v>2</v>
      </c>
      <c r="F348" s="26"/>
      <c r="G348" s="28" t="s">
        <v>3</v>
      </c>
      <c r="H348" s="26"/>
      <c r="I348" s="28" t="s">
        <v>4</v>
      </c>
      <c r="J348" s="26"/>
      <c r="K348" s="27"/>
    </row>
    <row r="349" spans="1:11" ht="15.75" customHeight="1" x14ac:dyDescent="0.3">
      <c r="A349" s="4" t="s">
        <v>5</v>
      </c>
      <c r="B349" s="5" t="s">
        <v>6</v>
      </c>
      <c r="C349" s="6" t="s">
        <v>7</v>
      </c>
      <c r="D349" s="6" t="s">
        <v>8</v>
      </c>
      <c r="E349" s="6" t="s">
        <v>7</v>
      </c>
      <c r="F349" s="6" t="s">
        <v>8</v>
      </c>
      <c r="G349" s="6" t="s">
        <v>7</v>
      </c>
      <c r="H349" s="6" t="s">
        <v>8</v>
      </c>
      <c r="I349" s="6" t="s">
        <v>7</v>
      </c>
      <c r="J349" s="6" t="s">
        <v>8</v>
      </c>
      <c r="K349" s="29"/>
    </row>
    <row r="350" spans="1:11" ht="15.75" customHeight="1" x14ac:dyDescent="0.3">
      <c r="A350" s="7" t="s">
        <v>89</v>
      </c>
      <c r="B350" s="8" t="s">
        <v>65</v>
      </c>
      <c r="C350" s="12">
        <v>1</v>
      </c>
      <c r="D350" s="13">
        <v>19</v>
      </c>
      <c r="E350" s="13">
        <v>0</v>
      </c>
      <c r="F350" s="13">
        <v>8</v>
      </c>
      <c r="G350" s="13">
        <v>0</v>
      </c>
      <c r="H350" s="13">
        <v>1</v>
      </c>
      <c r="I350" s="13">
        <v>1</v>
      </c>
      <c r="J350" s="13">
        <v>20</v>
      </c>
      <c r="K350" s="27"/>
    </row>
    <row r="351" spans="1:11" ht="15.75" customHeight="1" x14ac:dyDescent="0.3">
      <c r="A351" s="10" t="s">
        <v>12</v>
      </c>
      <c r="B351" s="11"/>
      <c r="C351" s="9">
        <f>SUM(C350)</f>
        <v>1</v>
      </c>
      <c r="D351" s="9">
        <f t="shared" ref="D351:J351" si="20">SUM(D350)</f>
        <v>19</v>
      </c>
      <c r="E351" s="9">
        <f t="shared" si="20"/>
        <v>0</v>
      </c>
      <c r="F351" s="9">
        <f t="shared" si="20"/>
        <v>8</v>
      </c>
      <c r="G351" s="9">
        <f t="shared" si="20"/>
        <v>0</v>
      </c>
      <c r="H351" s="9">
        <f t="shared" si="20"/>
        <v>1</v>
      </c>
      <c r="I351" s="9">
        <f t="shared" si="20"/>
        <v>1</v>
      </c>
      <c r="J351" s="9">
        <f t="shared" si="20"/>
        <v>20</v>
      </c>
      <c r="K351" s="29"/>
    </row>
    <row r="352" spans="1:11" ht="15.75" customHeight="1" x14ac:dyDescent="0.3"/>
    <row r="353" spans="1:11" ht="15.75" customHeight="1" x14ac:dyDescent="0.3"/>
    <row r="354" spans="1:11" ht="15.75" customHeight="1" x14ac:dyDescent="0.3">
      <c r="A354" s="24" t="s">
        <v>1957</v>
      </c>
      <c r="B354" s="25"/>
      <c r="C354" s="25"/>
      <c r="D354" s="25"/>
      <c r="E354" s="25"/>
      <c r="F354" s="25"/>
      <c r="G354" s="25"/>
      <c r="H354" s="25"/>
      <c r="I354" s="25"/>
      <c r="J354" s="26"/>
      <c r="K354" s="27"/>
    </row>
    <row r="355" spans="1:11" ht="15.75" customHeight="1" x14ac:dyDescent="0.3">
      <c r="A355" s="2"/>
      <c r="B355" s="3"/>
      <c r="C355" s="28" t="s">
        <v>1</v>
      </c>
      <c r="D355" s="26"/>
      <c r="E355" s="28" t="s">
        <v>2</v>
      </c>
      <c r="F355" s="26"/>
      <c r="G355" s="28" t="s">
        <v>3</v>
      </c>
      <c r="H355" s="26"/>
      <c r="I355" s="28" t="s">
        <v>4</v>
      </c>
      <c r="J355" s="26"/>
      <c r="K355" s="27"/>
    </row>
    <row r="356" spans="1:11" ht="15.75" customHeight="1" x14ac:dyDescent="0.3">
      <c r="A356" s="4" t="s">
        <v>5</v>
      </c>
      <c r="B356" s="5" t="s">
        <v>6</v>
      </c>
      <c r="C356" s="6" t="s">
        <v>7</v>
      </c>
      <c r="D356" s="6" t="s">
        <v>8</v>
      </c>
      <c r="E356" s="6" t="s">
        <v>7</v>
      </c>
      <c r="F356" s="6" t="s">
        <v>8</v>
      </c>
      <c r="G356" s="6" t="s">
        <v>7</v>
      </c>
      <c r="H356" s="6" t="s">
        <v>8</v>
      </c>
      <c r="I356" s="6" t="s">
        <v>7</v>
      </c>
      <c r="J356" s="6" t="s">
        <v>8</v>
      </c>
      <c r="K356" s="29"/>
    </row>
    <row r="357" spans="1:11" ht="15.75" customHeight="1" x14ac:dyDescent="0.3">
      <c r="A357" s="7" t="s">
        <v>21</v>
      </c>
      <c r="B357" s="8" t="s">
        <v>1956</v>
      </c>
      <c r="C357" s="12"/>
      <c r="D357" s="13"/>
      <c r="E357" s="13"/>
      <c r="F357" s="13"/>
      <c r="G357" s="13"/>
      <c r="H357" s="13"/>
      <c r="I357" s="13"/>
      <c r="J357" s="13"/>
      <c r="K357" s="27"/>
    </row>
    <row r="358" spans="1:11" ht="15.75" customHeight="1" x14ac:dyDescent="0.3">
      <c r="A358" s="7" t="s">
        <v>22</v>
      </c>
      <c r="B358" s="8" t="s">
        <v>304</v>
      </c>
      <c r="C358" s="12">
        <v>5</v>
      </c>
      <c r="D358" s="13">
        <v>11</v>
      </c>
      <c r="E358" s="13">
        <v>4</v>
      </c>
      <c r="F358" s="13">
        <v>11</v>
      </c>
      <c r="G358" s="13">
        <v>2</v>
      </c>
      <c r="H358" s="13">
        <v>2</v>
      </c>
      <c r="I358" s="13">
        <v>7</v>
      </c>
      <c r="J358" s="13">
        <v>13</v>
      </c>
      <c r="K358" s="27"/>
    </row>
    <row r="359" spans="1:11" ht="15.75" customHeight="1" x14ac:dyDescent="0.3">
      <c r="A359" s="7" t="s">
        <v>23</v>
      </c>
      <c r="B359" s="8" t="s">
        <v>304</v>
      </c>
      <c r="C359" s="22">
        <v>12</v>
      </c>
      <c r="D359" s="14">
        <v>8</v>
      </c>
      <c r="E359" s="14">
        <v>11</v>
      </c>
      <c r="F359" s="14">
        <v>7</v>
      </c>
      <c r="G359" s="14">
        <v>4</v>
      </c>
      <c r="H359" s="14">
        <v>2</v>
      </c>
      <c r="I359" s="14">
        <v>16</v>
      </c>
      <c r="J359" s="14">
        <v>10</v>
      </c>
      <c r="K359" s="27"/>
    </row>
    <row r="360" spans="1:11" ht="15.75" customHeight="1" x14ac:dyDescent="0.3">
      <c r="A360" s="10" t="s">
        <v>12</v>
      </c>
      <c r="B360" s="11"/>
      <c r="C360" s="9">
        <f>SUM(C357:C359)</f>
        <v>17</v>
      </c>
      <c r="D360" s="9">
        <f t="shared" ref="D360:J360" si="21">SUM(D357:D359)</f>
        <v>19</v>
      </c>
      <c r="E360" s="9">
        <f t="shared" si="21"/>
        <v>15</v>
      </c>
      <c r="F360" s="9">
        <f t="shared" si="21"/>
        <v>18</v>
      </c>
      <c r="G360" s="9">
        <f t="shared" si="21"/>
        <v>6</v>
      </c>
      <c r="H360" s="9">
        <f t="shared" si="21"/>
        <v>4</v>
      </c>
      <c r="I360" s="9">
        <f t="shared" si="21"/>
        <v>23</v>
      </c>
      <c r="J360" s="9">
        <f t="shared" si="21"/>
        <v>23</v>
      </c>
      <c r="K360" s="29"/>
    </row>
    <row r="361" spans="1:11" ht="15.75" customHeight="1" x14ac:dyDescent="0.3"/>
    <row r="362" spans="1:11" ht="15.75" customHeight="1" x14ac:dyDescent="0.3"/>
    <row r="363" spans="1:11" ht="15.75" customHeight="1" x14ac:dyDescent="0.3">
      <c r="A363" s="24" t="s">
        <v>1191</v>
      </c>
      <c r="B363" s="25"/>
      <c r="C363" s="25"/>
      <c r="D363" s="25"/>
      <c r="E363" s="25"/>
      <c r="F363" s="25"/>
      <c r="G363" s="25"/>
      <c r="H363" s="25"/>
      <c r="I363" s="25"/>
      <c r="J363" s="26"/>
      <c r="K363" s="27"/>
    </row>
    <row r="364" spans="1:11" ht="15.75" customHeight="1" x14ac:dyDescent="0.3">
      <c r="A364" s="2"/>
      <c r="B364" s="3"/>
      <c r="C364" s="28" t="s">
        <v>1</v>
      </c>
      <c r="D364" s="26"/>
      <c r="E364" s="28" t="s">
        <v>2</v>
      </c>
      <c r="F364" s="26"/>
      <c r="G364" s="28" t="s">
        <v>3</v>
      </c>
      <c r="H364" s="26"/>
      <c r="I364" s="28" t="s">
        <v>4</v>
      </c>
      <c r="J364" s="26"/>
      <c r="K364" s="27"/>
    </row>
    <row r="365" spans="1:11" ht="15.75" customHeight="1" x14ac:dyDescent="0.3">
      <c r="A365" s="4" t="s">
        <v>5</v>
      </c>
      <c r="B365" s="5" t="s">
        <v>6</v>
      </c>
      <c r="C365" s="6" t="s">
        <v>7</v>
      </c>
      <c r="D365" s="6" t="s">
        <v>8</v>
      </c>
      <c r="E365" s="6" t="s">
        <v>7</v>
      </c>
      <c r="F365" s="6" t="s">
        <v>8</v>
      </c>
      <c r="G365" s="6" t="s">
        <v>7</v>
      </c>
      <c r="H365" s="6" t="s">
        <v>8</v>
      </c>
      <c r="I365" s="6" t="s">
        <v>7</v>
      </c>
      <c r="J365" s="6" t="s">
        <v>8</v>
      </c>
      <c r="K365" s="29"/>
    </row>
    <row r="366" spans="1:11" ht="15.75" customHeight="1" x14ac:dyDescent="0.3">
      <c r="A366" s="7" t="s">
        <v>1189</v>
      </c>
      <c r="B366" s="8" t="s">
        <v>205</v>
      </c>
      <c r="C366" s="12">
        <v>6</v>
      </c>
      <c r="D366" s="13">
        <v>14</v>
      </c>
      <c r="E366" s="13">
        <v>4</v>
      </c>
      <c r="F366" s="13">
        <v>9</v>
      </c>
      <c r="G366" s="13">
        <v>0</v>
      </c>
      <c r="H366" s="13">
        <v>1</v>
      </c>
      <c r="I366" s="13">
        <v>6</v>
      </c>
      <c r="J366" s="13">
        <v>15</v>
      </c>
      <c r="K366" s="27"/>
    </row>
    <row r="367" spans="1:11" ht="15.75" customHeight="1" x14ac:dyDescent="0.3">
      <c r="A367" s="7" t="s">
        <v>1267</v>
      </c>
      <c r="B367" s="8" t="s">
        <v>390</v>
      </c>
      <c r="C367" s="12">
        <v>13</v>
      </c>
      <c r="D367" s="13">
        <v>9</v>
      </c>
      <c r="E367" s="13">
        <v>2</v>
      </c>
      <c r="F367" s="13">
        <v>7</v>
      </c>
      <c r="G367" s="13">
        <v>0</v>
      </c>
      <c r="H367" s="13">
        <v>1</v>
      </c>
      <c r="I367" s="13">
        <v>13</v>
      </c>
      <c r="J367" s="13">
        <v>10</v>
      </c>
    </row>
    <row r="368" spans="1:11" ht="15.75" customHeight="1" x14ac:dyDescent="0.3">
      <c r="A368" s="7" t="s">
        <v>1374</v>
      </c>
      <c r="B368" s="8" t="s">
        <v>390</v>
      </c>
      <c r="C368" s="12">
        <v>7</v>
      </c>
      <c r="D368" s="13">
        <v>14</v>
      </c>
      <c r="E368" s="13">
        <v>0</v>
      </c>
      <c r="F368" s="13">
        <v>9</v>
      </c>
      <c r="G368" s="13">
        <v>1</v>
      </c>
      <c r="H368" s="13">
        <v>1</v>
      </c>
      <c r="I368" s="13">
        <v>8</v>
      </c>
      <c r="J368" s="13">
        <v>15</v>
      </c>
    </row>
    <row r="369" spans="1:11" ht="15.75" customHeight="1" x14ac:dyDescent="0.3">
      <c r="A369" s="7" t="s">
        <v>1475</v>
      </c>
      <c r="B369" s="8" t="s">
        <v>390</v>
      </c>
      <c r="C369" s="12">
        <v>6</v>
      </c>
      <c r="D369" s="13">
        <v>16</v>
      </c>
      <c r="E369" s="13">
        <v>1</v>
      </c>
      <c r="F369" s="13">
        <v>8</v>
      </c>
      <c r="G369" s="13">
        <v>0</v>
      </c>
      <c r="H369" s="13">
        <v>1</v>
      </c>
      <c r="I369" s="13">
        <v>6</v>
      </c>
      <c r="J369" s="13">
        <v>17</v>
      </c>
    </row>
    <row r="370" spans="1:11" ht="15.75" customHeight="1" x14ac:dyDescent="0.3">
      <c r="A370" s="7" t="s">
        <v>1614</v>
      </c>
      <c r="B370" s="8" t="s">
        <v>390</v>
      </c>
      <c r="C370" s="12">
        <v>1</v>
      </c>
      <c r="D370" s="13">
        <v>21</v>
      </c>
      <c r="E370" s="13">
        <v>0</v>
      </c>
      <c r="F370" s="13">
        <v>9</v>
      </c>
      <c r="G370" s="13">
        <v>1</v>
      </c>
      <c r="H370" s="13">
        <v>1</v>
      </c>
      <c r="I370" s="13">
        <v>2</v>
      </c>
      <c r="J370" s="13">
        <v>22</v>
      </c>
    </row>
    <row r="371" spans="1:11" ht="15.75" customHeight="1" x14ac:dyDescent="0.3">
      <c r="A371" s="7" t="s">
        <v>1852</v>
      </c>
      <c r="B371" s="8" t="s">
        <v>390</v>
      </c>
      <c r="C371" s="12">
        <v>13</v>
      </c>
      <c r="D371" s="13">
        <v>9</v>
      </c>
      <c r="E371" s="13">
        <v>6</v>
      </c>
      <c r="F371" s="13">
        <v>3</v>
      </c>
      <c r="G371" s="13">
        <v>1</v>
      </c>
      <c r="H371" s="13">
        <v>1</v>
      </c>
      <c r="I371" s="13">
        <v>14</v>
      </c>
      <c r="J371" s="13">
        <v>10</v>
      </c>
    </row>
    <row r="372" spans="1:11" ht="15.75" customHeight="1" x14ac:dyDescent="0.3">
      <c r="A372" s="10" t="s">
        <v>12</v>
      </c>
      <c r="B372" s="11"/>
      <c r="C372" s="9">
        <f>SUM(C366:C371)</f>
        <v>46</v>
      </c>
      <c r="D372" s="9">
        <f t="shared" ref="D372:J372" si="22">SUM(D366:D371)</f>
        <v>83</v>
      </c>
      <c r="E372" s="9">
        <f t="shared" si="22"/>
        <v>13</v>
      </c>
      <c r="F372" s="9">
        <f t="shared" si="22"/>
        <v>45</v>
      </c>
      <c r="G372" s="9">
        <f t="shared" si="22"/>
        <v>3</v>
      </c>
      <c r="H372" s="9">
        <f t="shared" si="22"/>
        <v>6</v>
      </c>
      <c r="I372" s="9">
        <f t="shared" si="22"/>
        <v>49</v>
      </c>
      <c r="J372" s="9">
        <f t="shared" si="22"/>
        <v>89</v>
      </c>
      <c r="K372" s="29"/>
    </row>
    <row r="373" spans="1:11" ht="15.75" customHeight="1" x14ac:dyDescent="0.3"/>
    <row r="374" spans="1:11" ht="15.75" customHeight="1" x14ac:dyDescent="0.3"/>
    <row r="375" spans="1:11" ht="15.75" customHeight="1" x14ac:dyDescent="0.3">
      <c r="A375" s="24" t="s">
        <v>855</v>
      </c>
      <c r="B375" s="25"/>
      <c r="C375" s="25"/>
      <c r="D375" s="25"/>
      <c r="E375" s="25"/>
      <c r="F375" s="25"/>
      <c r="G375" s="25"/>
      <c r="H375" s="25"/>
      <c r="I375" s="25"/>
      <c r="J375" s="26"/>
      <c r="K375" s="27"/>
    </row>
    <row r="376" spans="1:11" ht="15.75" customHeight="1" x14ac:dyDescent="0.3">
      <c r="A376" s="2"/>
      <c r="B376" s="3"/>
      <c r="C376" s="28" t="s">
        <v>1</v>
      </c>
      <c r="D376" s="26"/>
      <c r="E376" s="28" t="s">
        <v>2</v>
      </c>
      <c r="F376" s="26"/>
      <c r="G376" s="28" t="s">
        <v>3</v>
      </c>
      <c r="H376" s="26"/>
      <c r="I376" s="28" t="s">
        <v>4</v>
      </c>
      <c r="J376" s="26"/>
      <c r="K376" s="27"/>
    </row>
    <row r="377" spans="1:11" ht="15.75" customHeight="1" x14ac:dyDescent="0.3">
      <c r="A377" s="4" t="s">
        <v>5</v>
      </c>
      <c r="B377" s="5" t="s">
        <v>6</v>
      </c>
      <c r="C377" s="6" t="s">
        <v>7</v>
      </c>
      <c r="D377" s="6" t="s">
        <v>8</v>
      </c>
      <c r="E377" s="6" t="s">
        <v>7</v>
      </c>
      <c r="F377" s="6" t="s">
        <v>8</v>
      </c>
      <c r="G377" s="6" t="s">
        <v>7</v>
      </c>
      <c r="H377" s="6" t="s">
        <v>8</v>
      </c>
      <c r="I377" s="6" t="s">
        <v>7</v>
      </c>
      <c r="J377" s="6" t="s">
        <v>8</v>
      </c>
      <c r="K377" s="29"/>
    </row>
    <row r="378" spans="1:11" ht="15.75" customHeight="1" x14ac:dyDescent="0.3">
      <c r="A378" s="7" t="s">
        <v>22</v>
      </c>
      <c r="B378" s="8" t="s">
        <v>149</v>
      </c>
      <c r="C378" s="12">
        <v>10</v>
      </c>
      <c r="D378" s="13">
        <v>12</v>
      </c>
      <c r="E378" s="13">
        <v>8</v>
      </c>
      <c r="F378" s="13">
        <v>7</v>
      </c>
      <c r="G378" s="13">
        <v>0</v>
      </c>
      <c r="H378" s="13">
        <v>2</v>
      </c>
      <c r="I378" s="13">
        <v>10</v>
      </c>
      <c r="J378" s="13">
        <v>14</v>
      </c>
      <c r="K378" s="27"/>
    </row>
    <row r="379" spans="1:11" ht="15.75" customHeight="1" x14ac:dyDescent="0.3">
      <c r="A379" s="7" t="s">
        <v>23</v>
      </c>
      <c r="B379" s="8" t="s">
        <v>1008</v>
      </c>
      <c r="C379" s="22"/>
      <c r="D379" s="14"/>
      <c r="E379" s="14"/>
      <c r="F379" s="14"/>
      <c r="G379" s="14"/>
      <c r="H379" s="14"/>
      <c r="I379" s="14"/>
      <c r="J379" s="14"/>
      <c r="K379" s="27"/>
    </row>
    <row r="380" spans="1:11" ht="15.75" customHeight="1" x14ac:dyDescent="0.3">
      <c r="A380" s="7" t="s">
        <v>42</v>
      </c>
      <c r="B380" s="8" t="s">
        <v>365</v>
      </c>
      <c r="C380" s="22">
        <v>15</v>
      </c>
      <c r="D380" s="14">
        <v>2</v>
      </c>
      <c r="E380" s="14">
        <v>8</v>
      </c>
      <c r="F380" s="14">
        <v>2</v>
      </c>
      <c r="G380" s="14">
        <v>5</v>
      </c>
      <c r="H380" s="14">
        <v>1</v>
      </c>
      <c r="I380" s="14">
        <v>20</v>
      </c>
      <c r="J380" s="14">
        <v>3</v>
      </c>
      <c r="K380" s="27"/>
    </row>
    <row r="381" spans="1:11" ht="15.75" customHeight="1" x14ac:dyDescent="0.3">
      <c r="A381" s="7" t="s">
        <v>24</v>
      </c>
      <c r="B381" s="8" t="s">
        <v>365</v>
      </c>
      <c r="C381" s="22">
        <v>17</v>
      </c>
      <c r="D381" s="14">
        <v>1</v>
      </c>
      <c r="E381" s="14">
        <v>10</v>
      </c>
      <c r="F381" s="14">
        <v>0</v>
      </c>
      <c r="G381" s="14">
        <v>6</v>
      </c>
      <c r="H381" s="14">
        <v>1</v>
      </c>
      <c r="I381" s="14">
        <v>23</v>
      </c>
      <c r="J381" s="14">
        <v>2</v>
      </c>
      <c r="K381" s="27"/>
    </row>
    <row r="382" spans="1:11" ht="15.75" customHeight="1" x14ac:dyDescent="0.3">
      <c r="A382" s="7" t="s">
        <v>46</v>
      </c>
      <c r="B382" s="8" t="s">
        <v>365</v>
      </c>
      <c r="C382" s="22">
        <v>14</v>
      </c>
      <c r="D382" s="14">
        <v>2</v>
      </c>
      <c r="E382" s="14">
        <v>9</v>
      </c>
      <c r="F382" s="14">
        <v>1</v>
      </c>
      <c r="G382" s="14">
        <v>4</v>
      </c>
      <c r="H382" s="14">
        <v>2</v>
      </c>
      <c r="I382" s="14">
        <v>18</v>
      </c>
      <c r="J382" s="14">
        <v>4</v>
      </c>
      <c r="K382" s="27"/>
    </row>
    <row r="383" spans="1:11" ht="15.75" customHeight="1" x14ac:dyDescent="0.3">
      <c r="A383" s="7" t="s">
        <v>55</v>
      </c>
      <c r="B383" s="8" t="s">
        <v>365</v>
      </c>
      <c r="C383" s="22">
        <v>15</v>
      </c>
      <c r="D383" s="14">
        <v>2</v>
      </c>
      <c r="E383" s="14">
        <v>8</v>
      </c>
      <c r="F383" s="14">
        <v>1</v>
      </c>
      <c r="G383" s="14">
        <v>6</v>
      </c>
      <c r="H383" s="14">
        <v>1</v>
      </c>
      <c r="I383" s="14">
        <v>21</v>
      </c>
      <c r="J383" s="14">
        <v>3</v>
      </c>
      <c r="K383" s="27"/>
    </row>
    <row r="384" spans="1:11" ht="15.75" customHeight="1" x14ac:dyDescent="0.3">
      <c r="A384" s="7" t="s">
        <v>56</v>
      </c>
      <c r="B384" s="8" t="s">
        <v>365</v>
      </c>
      <c r="C384" s="22">
        <v>14</v>
      </c>
      <c r="D384" s="14">
        <v>3</v>
      </c>
      <c r="E384" s="14">
        <v>7</v>
      </c>
      <c r="F384" s="14">
        <v>2</v>
      </c>
      <c r="G384" s="14">
        <v>5</v>
      </c>
      <c r="H384" s="14">
        <v>1</v>
      </c>
      <c r="I384" s="14">
        <v>19</v>
      </c>
      <c r="J384" s="14">
        <v>4</v>
      </c>
      <c r="K384" s="27"/>
    </row>
    <row r="385" spans="1:11" ht="15.75" customHeight="1" x14ac:dyDescent="0.3">
      <c r="A385" s="7" t="s">
        <v>57</v>
      </c>
      <c r="B385" s="8" t="s">
        <v>365</v>
      </c>
      <c r="C385" s="22">
        <v>11</v>
      </c>
      <c r="D385" s="14">
        <v>6</v>
      </c>
      <c r="E385" s="14">
        <v>5</v>
      </c>
      <c r="F385" s="14">
        <v>4</v>
      </c>
      <c r="G385" s="14">
        <v>3</v>
      </c>
      <c r="H385" s="14">
        <v>2</v>
      </c>
      <c r="I385" s="14">
        <v>14</v>
      </c>
      <c r="J385" s="14">
        <v>8</v>
      </c>
      <c r="K385" s="27"/>
    </row>
    <row r="386" spans="1:11" ht="15.75" customHeight="1" x14ac:dyDescent="0.3">
      <c r="A386" s="7" t="s">
        <v>63</v>
      </c>
      <c r="B386" s="8" t="s">
        <v>365</v>
      </c>
      <c r="C386" s="22">
        <v>7</v>
      </c>
      <c r="D386" s="14">
        <v>9</v>
      </c>
      <c r="E386" s="14">
        <v>4</v>
      </c>
      <c r="F386" s="14">
        <v>4</v>
      </c>
      <c r="G386" s="14">
        <v>2</v>
      </c>
      <c r="H386" s="14">
        <v>2</v>
      </c>
      <c r="I386" s="14">
        <v>9</v>
      </c>
      <c r="J386" s="14">
        <v>11</v>
      </c>
      <c r="K386" s="27"/>
    </row>
    <row r="387" spans="1:11" ht="15.75" customHeight="1" x14ac:dyDescent="0.3">
      <c r="A387" s="7" t="s">
        <v>64</v>
      </c>
      <c r="B387" s="8" t="s">
        <v>365</v>
      </c>
      <c r="C387" s="22">
        <v>11</v>
      </c>
      <c r="D387" s="14">
        <v>5</v>
      </c>
      <c r="E387" s="14">
        <v>5</v>
      </c>
      <c r="F387" s="14">
        <v>3</v>
      </c>
      <c r="G387" s="14">
        <v>1</v>
      </c>
      <c r="H387" s="14">
        <v>2</v>
      </c>
      <c r="I387" s="14">
        <v>12</v>
      </c>
      <c r="J387" s="14">
        <v>7</v>
      </c>
      <c r="K387" s="27"/>
    </row>
    <row r="388" spans="1:11" ht="15.75" customHeight="1" x14ac:dyDescent="0.3">
      <c r="A388" s="7" t="s">
        <v>66</v>
      </c>
      <c r="B388" s="8" t="s">
        <v>72</v>
      </c>
      <c r="C388" s="22">
        <v>14</v>
      </c>
      <c r="D388" s="14">
        <v>4</v>
      </c>
      <c r="E388" s="14">
        <v>5</v>
      </c>
      <c r="F388" s="14">
        <v>2</v>
      </c>
      <c r="G388" s="14">
        <v>0</v>
      </c>
      <c r="H388" s="14">
        <v>1</v>
      </c>
      <c r="I388" s="14">
        <v>14</v>
      </c>
      <c r="J388" s="14">
        <v>5</v>
      </c>
      <c r="K388" s="27"/>
    </row>
    <row r="389" spans="1:11" ht="15.75" customHeight="1" x14ac:dyDescent="0.3">
      <c r="A389" s="7" t="s">
        <v>67</v>
      </c>
      <c r="B389" s="8" t="s">
        <v>72</v>
      </c>
      <c r="C389" s="22">
        <v>9</v>
      </c>
      <c r="D389" s="14">
        <v>8</v>
      </c>
      <c r="E389" s="14">
        <v>8</v>
      </c>
      <c r="F389" s="14">
        <v>7</v>
      </c>
      <c r="G389" s="14">
        <v>0</v>
      </c>
      <c r="H389" s="14">
        <v>1</v>
      </c>
      <c r="I389" s="14">
        <v>9</v>
      </c>
      <c r="J389" s="14">
        <v>9</v>
      </c>
      <c r="K389" s="27"/>
    </row>
    <row r="390" spans="1:11" ht="15.75" customHeight="1" x14ac:dyDescent="0.3">
      <c r="A390" s="7" t="s">
        <v>68</v>
      </c>
      <c r="B390" s="8" t="s">
        <v>72</v>
      </c>
      <c r="C390" s="22">
        <v>12</v>
      </c>
      <c r="D390" s="14">
        <v>5</v>
      </c>
      <c r="E390" s="14">
        <v>11</v>
      </c>
      <c r="F390" s="14">
        <v>4</v>
      </c>
      <c r="G390" s="14">
        <v>1</v>
      </c>
      <c r="H390" s="14">
        <v>1</v>
      </c>
      <c r="I390" s="14">
        <v>13</v>
      </c>
      <c r="J390" s="14">
        <v>6</v>
      </c>
      <c r="K390" s="27"/>
    </row>
    <row r="391" spans="1:11" ht="15.75" customHeight="1" x14ac:dyDescent="0.3">
      <c r="A391" s="7" t="s">
        <v>69</v>
      </c>
      <c r="B391" s="8" t="s">
        <v>214</v>
      </c>
      <c r="C391" s="22">
        <v>0</v>
      </c>
      <c r="D391" s="14">
        <v>16</v>
      </c>
      <c r="E391" s="14">
        <v>0</v>
      </c>
      <c r="F391" s="14">
        <v>15</v>
      </c>
      <c r="G391" s="14">
        <v>0</v>
      </c>
      <c r="H391" s="14">
        <v>1</v>
      </c>
      <c r="I391" s="14">
        <v>0</v>
      </c>
      <c r="J391" s="14">
        <v>17</v>
      </c>
      <c r="K391" s="27"/>
    </row>
    <row r="392" spans="1:11" ht="15.75" customHeight="1" x14ac:dyDescent="0.3">
      <c r="A392" s="7" t="s">
        <v>102</v>
      </c>
      <c r="B392" s="8" t="s">
        <v>214</v>
      </c>
      <c r="C392" s="22">
        <v>6</v>
      </c>
      <c r="D392" s="14">
        <v>10</v>
      </c>
      <c r="E392" s="14">
        <v>3</v>
      </c>
      <c r="F392" s="14">
        <v>6</v>
      </c>
      <c r="G392" s="14">
        <v>0</v>
      </c>
      <c r="H392" s="14">
        <v>1</v>
      </c>
      <c r="I392" s="14">
        <v>6</v>
      </c>
      <c r="J392" s="14">
        <v>11</v>
      </c>
      <c r="K392" s="27"/>
    </row>
    <row r="393" spans="1:11" ht="15.75" customHeight="1" x14ac:dyDescent="0.3">
      <c r="A393" s="7" t="s">
        <v>103</v>
      </c>
      <c r="B393" s="8" t="s">
        <v>60</v>
      </c>
      <c r="C393" s="22">
        <v>4</v>
      </c>
      <c r="D393" s="14">
        <v>14</v>
      </c>
      <c r="E393" s="14">
        <v>3</v>
      </c>
      <c r="F393" s="14">
        <v>11</v>
      </c>
      <c r="G393" s="14">
        <v>0</v>
      </c>
      <c r="H393" s="14">
        <v>1</v>
      </c>
      <c r="I393" s="14">
        <v>4</v>
      </c>
      <c r="J393" s="14">
        <v>15</v>
      </c>
      <c r="K393" s="27"/>
    </row>
    <row r="394" spans="1:11" ht="15.75" customHeight="1" x14ac:dyDescent="0.3">
      <c r="A394" s="7" t="s">
        <v>104</v>
      </c>
      <c r="B394" s="8" t="s">
        <v>60</v>
      </c>
      <c r="C394" s="22">
        <v>6</v>
      </c>
      <c r="D394" s="14">
        <v>11</v>
      </c>
      <c r="E394" s="14">
        <v>5</v>
      </c>
      <c r="F394" s="14">
        <v>9</v>
      </c>
      <c r="G394" s="14">
        <v>1</v>
      </c>
      <c r="H394" s="14">
        <v>1</v>
      </c>
      <c r="I394" s="14">
        <v>7</v>
      </c>
      <c r="J394" s="14">
        <v>12</v>
      </c>
      <c r="K394" s="27"/>
    </row>
    <row r="395" spans="1:11" ht="15.75" customHeight="1" x14ac:dyDescent="0.3">
      <c r="A395" s="10" t="s">
        <v>12</v>
      </c>
      <c r="B395" s="11"/>
      <c r="C395" s="9">
        <f t="shared" ref="C395:J395" si="23">SUM(C378:C394)</f>
        <v>165</v>
      </c>
      <c r="D395" s="9">
        <f t="shared" si="23"/>
        <v>110</v>
      </c>
      <c r="E395" s="9">
        <f t="shared" si="23"/>
        <v>99</v>
      </c>
      <c r="F395" s="9">
        <f t="shared" si="23"/>
        <v>78</v>
      </c>
      <c r="G395" s="9">
        <f t="shared" si="23"/>
        <v>34</v>
      </c>
      <c r="H395" s="9">
        <f t="shared" si="23"/>
        <v>21</v>
      </c>
      <c r="I395" s="9">
        <f t="shared" si="23"/>
        <v>199</v>
      </c>
      <c r="J395" s="9">
        <f t="shared" si="23"/>
        <v>131</v>
      </c>
      <c r="K395" s="29"/>
    </row>
    <row r="396" spans="1:11" ht="15.75" customHeight="1" x14ac:dyDescent="0.3">
      <c r="A396" s="30"/>
      <c r="B396" s="30"/>
      <c r="C396" s="30"/>
      <c r="D396" s="30"/>
      <c r="E396" s="30"/>
    </row>
    <row r="397" spans="1:11" ht="15.75" customHeight="1" x14ac:dyDescent="0.3"/>
    <row r="398" spans="1:11" ht="15.75" customHeight="1" x14ac:dyDescent="0.3">
      <c r="A398" s="24" t="s">
        <v>1710</v>
      </c>
      <c r="B398" s="25"/>
      <c r="C398" s="25"/>
      <c r="D398" s="25"/>
      <c r="E398" s="25"/>
      <c r="F398" s="25"/>
      <c r="G398" s="25"/>
      <c r="H398" s="25"/>
      <c r="I398" s="25"/>
      <c r="J398" s="26"/>
      <c r="K398" s="27"/>
    </row>
    <row r="399" spans="1:11" ht="15.75" customHeight="1" x14ac:dyDescent="0.3">
      <c r="A399" s="2"/>
      <c r="B399" s="3"/>
      <c r="C399" s="28" t="s">
        <v>1</v>
      </c>
      <c r="D399" s="26"/>
      <c r="E399" s="28" t="s">
        <v>2</v>
      </c>
      <c r="F399" s="26"/>
      <c r="G399" s="28" t="s">
        <v>3</v>
      </c>
      <c r="H399" s="26"/>
      <c r="I399" s="28" t="s">
        <v>4</v>
      </c>
      <c r="J399" s="26"/>
      <c r="K399" s="27"/>
    </row>
    <row r="400" spans="1:11" ht="15.75" customHeight="1" x14ac:dyDescent="0.3">
      <c r="A400" s="4" t="s">
        <v>5</v>
      </c>
      <c r="B400" s="5" t="s">
        <v>6</v>
      </c>
      <c r="C400" s="6" t="s">
        <v>7</v>
      </c>
      <c r="D400" s="6" t="s">
        <v>8</v>
      </c>
      <c r="E400" s="6" t="s">
        <v>7</v>
      </c>
      <c r="F400" s="6" t="s">
        <v>8</v>
      </c>
      <c r="G400" s="6" t="s">
        <v>7</v>
      </c>
      <c r="H400" s="6" t="s">
        <v>8</v>
      </c>
      <c r="I400" s="6" t="s">
        <v>7</v>
      </c>
      <c r="J400" s="6" t="s">
        <v>8</v>
      </c>
      <c r="K400" s="29"/>
    </row>
    <row r="401" spans="1:11" ht="15.75" customHeight="1" x14ac:dyDescent="0.3">
      <c r="A401" s="7" t="s">
        <v>784</v>
      </c>
      <c r="B401" s="8" t="s">
        <v>93</v>
      </c>
      <c r="C401" s="12">
        <v>7</v>
      </c>
      <c r="D401" s="13">
        <v>7</v>
      </c>
      <c r="E401" s="13">
        <v>0</v>
      </c>
      <c r="F401" s="13">
        <v>0</v>
      </c>
      <c r="G401" s="13">
        <v>1</v>
      </c>
      <c r="H401" s="13">
        <v>1</v>
      </c>
      <c r="I401" s="13">
        <v>8</v>
      </c>
      <c r="J401" s="13">
        <v>8</v>
      </c>
      <c r="K401" s="27"/>
    </row>
    <row r="402" spans="1:11" ht="15.75" customHeight="1" x14ac:dyDescent="0.3">
      <c r="A402" s="7" t="s">
        <v>670</v>
      </c>
      <c r="B402" s="8" t="s">
        <v>93</v>
      </c>
      <c r="C402" s="22">
        <v>6</v>
      </c>
      <c r="D402" s="14">
        <v>3</v>
      </c>
      <c r="E402" s="14">
        <v>0</v>
      </c>
      <c r="F402" s="14">
        <v>0</v>
      </c>
      <c r="G402" s="14">
        <v>1</v>
      </c>
      <c r="H402" s="14">
        <v>1</v>
      </c>
      <c r="I402" s="14">
        <v>7</v>
      </c>
      <c r="J402" s="14">
        <v>4</v>
      </c>
      <c r="K402" s="27"/>
    </row>
    <row r="403" spans="1:11" ht="15.75" customHeight="1" x14ac:dyDescent="0.3">
      <c r="A403" s="10" t="s">
        <v>12</v>
      </c>
      <c r="B403" s="11"/>
      <c r="C403" s="9">
        <f>SUM(C401:C402)</f>
        <v>13</v>
      </c>
      <c r="D403" s="9">
        <f t="shared" ref="D403:J403" si="24">SUM(D401:D402)</f>
        <v>10</v>
      </c>
      <c r="E403" s="9">
        <f t="shared" si="24"/>
        <v>0</v>
      </c>
      <c r="F403" s="9">
        <f t="shared" si="24"/>
        <v>0</v>
      </c>
      <c r="G403" s="9">
        <f t="shared" si="24"/>
        <v>2</v>
      </c>
      <c r="H403" s="9">
        <f t="shared" si="24"/>
        <v>2</v>
      </c>
      <c r="I403" s="9">
        <f t="shared" si="24"/>
        <v>15</v>
      </c>
      <c r="J403" s="9">
        <f t="shared" si="24"/>
        <v>12</v>
      </c>
      <c r="K403" s="29"/>
    </row>
    <row r="404" spans="1:11" ht="15.75" customHeight="1" x14ac:dyDescent="0.3"/>
    <row r="405" spans="1:11" ht="15.75" customHeight="1" x14ac:dyDescent="0.3"/>
    <row r="406" spans="1:11" ht="15.75" customHeight="1" x14ac:dyDescent="0.3">
      <c r="A406" s="24" t="s">
        <v>2001</v>
      </c>
      <c r="B406" s="25"/>
      <c r="C406" s="25"/>
      <c r="D406" s="25"/>
      <c r="E406" s="25"/>
      <c r="F406" s="25"/>
      <c r="G406" s="25"/>
      <c r="H406" s="25"/>
      <c r="I406" s="25"/>
      <c r="J406" s="26"/>
      <c r="K406" s="27"/>
    </row>
    <row r="407" spans="1:11" ht="15.75" customHeight="1" x14ac:dyDescent="0.3">
      <c r="A407" s="2"/>
      <c r="B407" s="3"/>
      <c r="C407" s="28" t="s">
        <v>1</v>
      </c>
      <c r="D407" s="26"/>
      <c r="E407" s="28" t="s">
        <v>2</v>
      </c>
      <c r="F407" s="26"/>
      <c r="G407" s="28" t="s">
        <v>3</v>
      </c>
      <c r="H407" s="26"/>
      <c r="I407" s="28" t="s">
        <v>4</v>
      </c>
      <c r="J407" s="26"/>
      <c r="K407" s="27"/>
    </row>
    <row r="408" spans="1:11" ht="15.75" customHeight="1" x14ac:dyDescent="0.3">
      <c r="A408" s="4" t="s">
        <v>5</v>
      </c>
      <c r="B408" s="5" t="s">
        <v>6</v>
      </c>
      <c r="C408" s="6" t="s">
        <v>7</v>
      </c>
      <c r="D408" s="6" t="s">
        <v>8</v>
      </c>
      <c r="E408" s="6" t="s">
        <v>7</v>
      </c>
      <c r="F408" s="6" t="s">
        <v>8</v>
      </c>
      <c r="G408" s="6" t="s">
        <v>7</v>
      </c>
      <c r="H408" s="6" t="s">
        <v>8</v>
      </c>
      <c r="I408" s="6" t="s">
        <v>7</v>
      </c>
      <c r="J408" s="6" t="s">
        <v>8</v>
      </c>
      <c r="K408" s="29"/>
    </row>
    <row r="409" spans="1:11" ht="15.75" customHeight="1" x14ac:dyDescent="0.3">
      <c r="A409" s="7" t="s">
        <v>20</v>
      </c>
      <c r="B409" s="8" t="s">
        <v>268</v>
      </c>
      <c r="C409" s="12">
        <v>7</v>
      </c>
      <c r="D409" s="13">
        <v>9</v>
      </c>
      <c r="E409" s="13">
        <v>3</v>
      </c>
      <c r="F409" s="13">
        <v>4</v>
      </c>
      <c r="G409" s="13">
        <v>0</v>
      </c>
      <c r="H409" s="13">
        <v>1</v>
      </c>
      <c r="I409" s="13">
        <v>7</v>
      </c>
      <c r="J409" s="13">
        <v>10</v>
      </c>
      <c r="K409" s="27" t="s">
        <v>2002</v>
      </c>
    </row>
    <row r="410" spans="1:11" ht="15.75" customHeight="1" x14ac:dyDescent="0.3">
      <c r="A410" s="7" t="s">
        <v>20</v>
      </c>
      <c r="B410" s="8" t="s">
        <v>268</v>
      </c>
      <c r="C410" s="22"/>
      <c r="D410" s="14"/>
      <c r="E410" s="14">
        <v>3</v>
      </c>
      <c r="F410" s="14">
        <v>3</v>
      </c>
      <c r="G410" s="14"/>
      <c r="H410" s="14"/>
      <c r="I410" s="14"/>
      <c r="J410" s="14"/>
      <c r="K410" s="27" t="s">
        <v>2003</v>
      </c>
    </row>
    <row r="411" spans="1:11" ht="15.75" customHeight="1" x14ac:dyDescent="0.3">
      <c r="A411" s="7" t="s">
        <v>21</v>
      </c>
      <c r="B411" s="8" t="s">
        <v>268</v>
      </c>
      <c r="C411" s="22">
        <v>4</v>
      </c>
      <c r="D411" s="14">
        <v>10</v>
      </c>
      <c r="E411" s="14">
        <v>0</v>
      </c>
      <c r="F411" s="14">
        <v>7</v>
      </c>
      <c r="G411" s="14">
        <v>0</v>
      </c>
      <c r="H411" s="14">
        <v>1</v>
      </c>
      <c r="I411" s="14">
        <v>4</v>
      </c>
      <c r="J411" s="14">
        <v>11</v>
      </c>
      <c r="K411" s="27" t="s">
        <v>2002</v>
      </c>
    </row>
    <row r="412" spans="1:11" ht="15.75" customHeight="1" x14ac:dyDescent="0.3">
      <c r="A412" s="7" t="s">
        <v>21</v>
      </c>
      <c r="B412" s="8" t="s">
        <v>268</v>
      </c>
      <c r="C412" s="22"/>
      <c r="D412" s="14"/>
      <c r="E412" s="14">
        <v>3</v>
      </c>
      <c r="F412" s="14">
        <v>2</v>
      </c>
      <c r="G412" s="14"/>
      <c r="H412" s="14"/>
      <c r="I412" s="14"/>
      <c r="J412" s="14"/>
      <c r="K412" s="27" t="s">
        <v>2003</v>
      </c>
    </row>
    <row r="413" spans="1:11" ht="15.75" customHeight="1" x14ac:dyDescent="0.3">
      <c r="A413" s="7" t="s">
        <v>22</v>
      </c>
      <c r="B413" s="8" t="s">
        <v>268</v>
      </c>
      <c r="C413" s="22">
        <v>4</v>
      </c>
      <c r="D413" s="14">
        <v>8</v>
      </c>
      <c r="E413" s="14">
        <v>1</v>
      </c>
      <c r="F413" s="14">
        <v>6</v>
      </c>
      <c r="G413" s="14">
        <v>1</v>
      </c>
      <c r="H413" s="14">
        <v>1</v>
      </c>
      <c r="I413" s="14">
        <v>5</v>
      </c>
      <c r="J413" s="14">
        <v>9</v>
      </c>
      <c r="K413" s="27" t="s">
        <v>2002</v>
      </c>
    </row>
    <row r="414" spans="1:11" ht="15.75" customHeight="1" x14ac:dyDescent="0.3">
      <c r="A414" s="7" t="s">
        <v>22</v>
      </c>
      <c r="B414" s="8" t="s">
        <v>268</v>
      </c>
      <c r="C414" s="22"/>
      <c r="D414" s="14"/>
      <c r="E414" s="14">
        <v>2</v>
      </c>
      <c r="F414" s="14">
        <v>2</v>
      </c>
      <c r="G414" s="14"/>
      <c r="H414" s="14"/>
      <c r="I414" s="14"/>
      <c r="J414" s="14"/>
      <c r="K414" s="27" t="s">
        <v>2003</v>
      </c>
    </row>
    <row r="415" spans="1:11" ht="15.75" customHeight="1" x14ac:dyDescent="0.3">
      <c r="A415" s="10" t="s">
        <v>12</v>
      </c>
      <c r="B415" s="11"/>
      <c r="C415" s="9">
        <f>SUM(C409:C414)</f>
        <v>15</v>
      </c>
      <c r="D415" s="9">
        <f t="shared" ref="D415:J415" si="25">SUM(D409:D414)</f>
        <v>27</v>
      </c>
      <c r="E415" s="9">
        <f t="shared" si="25"/>
        <v>12</v>
      </c>
      <c r="F415" s="9">
        <f t="shared" si="25"/>
        <v>24</v>
      </c>
      <c r="G415" s="9">
        <f t="shared" si="25"/>
        <v>1</v>
      </c>
      <c r="H415" s="9">
        <f t="shared" si="25"/>
        <v>3</v>
      </c>
      <c r="I415" s="9">
        <f t="shared" si="25"/>
        <v>16</v>
      </c>
      <c r="J415" s="9">
        <f t="shared" si="25"/>
        <v>30</v>
      </c>
      <c r="K415" s="29"/>
    </row>
    <row r="416" spans="1:11" ht="15.75" customHeight="1" x14ac:dyDescent="0.3"/>
    <row r="417" spans="1:11" ht="15.75" customHeight="1" x14ac:dyDescent="0.3"/>
    <row r="418" spans="1:11" ht="15.75" customHeight="1" x14ac:dyDescent="0.3">
      <c r="A418" s="24" t="s">
        <v>1424</v>
      </c>
      <c r="B418" s="25"/>
      <c r="C418" s="25"/>
      <c r="D418" s="25"/>
      <c r="E418" s="25"/>
      <c r="F418" s="25"/>
      <c r="G418" s="25"/>
      <c r="H418" s="25"/>
      <c r="I418" s="25"/>
      <c r="J418" s="26"/>
      <c r="K418" s="27"/>
    </row>
    <row r="419" spans="1:11" ht="15.75" customHeight="1" x14ac:dyDescent="0.3">
      <c r="A419" s="2"/>
      <c r="B419" s="3"/>
      <c r="C419" s="28" t="s">
        <v>1</v>
      </c>
      <c r="D419" s="26"/>
      <c r="E419" s="28" t="s">
        <v>2</v>
      </c>
      <c r="F419" s="26"/>
      <c r="G419" s="28" t="s">
        <v>3</v>
      </c>
      <c r="H419" s="26"/>
      <c r="I419" s="28" t="s">
        <v>4</v>
      </c>
      <c r="J419" s="26"/>
      <c r="K419" s="27"/>
    </row>
    <row r="420" spans="1:11" ht="15.75" customHeight="1" x14ac:dyDescent="0.3">
      <c r="A420" s="4" t="s">
        <v>5</v>
      </c>
      <c r="B420" s="5" t="s">
        <v>6</v>
      </c>
      <c r="C420" s="6" t="s">
        <v>7</v>
      </c>
      <c r="D420" s="6" t="s">
        <v>8</v>
      </c>
      <c r="E420" s="6" t="s">
        <v>7</v>
      </c>
      <c r="F420" s="6" t="s">
        <v>8</v>
      </c>
      <c r="G420" s="6" t="s">
        <v>7</v>
      </c>
      <c r="H420" s="6" t="s">
        <v>8</v>
      </c>
      <c r="I420" s="6" t="s">
        <v>7</v>
      </c>
      <c r="J420" s="6" t="s">
        <v>8</v>
      </c>
      <c r="K420" s="29"/>
    </row>
    <row r="421" spans="1:11" ht="15.75" customHeight="1" x14ac:dyDescent="0.3">
      <c r="A421" s="7" t="s">
        <v>46</v>
      </c>
      <c r="B421" s="8" t="s">
        <v>1422</v>
      </c>
      <c r="C421" s="12"/>
      <c r="D421" s="13"/>
      <c r="E421" s="13"/>
      <c r="F421" s="13"/>
      <c r="G421" s="13"/>
      <c r="H421" s="13"/>
      <c r="I421" s="13">
        <v>18</v>
      </c>
      <c r="J421" s="13">
        <v>6</v>
      </c>
      <c r="K421" s="27"/>
    </row>
    <row r="422" spans="1:11" ht="15.75" customHeight="1" x14ac:dyDescent="0.3">
      <c r="A422" s="7" t="s">
        <v>55</v>
      </c>
      <c r="B422" s="8" t="s">
        <v>1422</v>
      </c>
      <c r="C422" s="12"/>
      <c r="D422" s="13"/>
      <c r="E422" s="13"/>
      <c r="F422" s="13"/>
      <c r="G422" s="13"/>
      <c r="H422" s="13"/>
      <c r="I422" s="13">
        <v>13</v>
      </c>
      <c r="J422" s="13">
        <v>9</v>
      </c>
      <c r="K422" s="27"/>
    </row>
    <row r="423" spans="1:11" ht="15.75" customHeight="1" x14ac:dyDescent="0.3">
      <c r="A423" s="7" t="s">
        <v>56</v>
      </c>
      <c r="B423" s="8" t="s">
        <v>1069</v>
      </c>
      <c r="C423" s="12"/>
      <c r="D423" s="13"/>
      <c r="E423" s="13"/>
      <c r="F423" s="13"/>
      <c r="G423" s="13"/>
      <c r="H423" s="13"/>
      <c r="I423" s="47"/>
      <c r="J423" s="47"/>
      <c r="K423" s="27"/>
    </row>
    <row r="424" spans="1:11" ht="15.75" customHeight="1" x14ac:dyDescent="0.3">
      <c r="A424" s="7" t="s">
        <v>57</v>
      </c>
      <c r="B424" s="8" t="s">
        <v>1069</v>
      </c>
      <c r="C424" s="12"/>
      <c r="D424" s="13"/>
      <c r="E424" s="13"/>
      <c r="F424" s="13"/>
      <c r="G424" s="13"/>
      <c r="H424" s="13"/>
      <c r="I424" s="47"/>
      <c r="J424" s="47"/>
      <c r="K424" s="27"/>
    </row>
    <row r="425" spans="1:11" ht="15.75" customHeight="1" x14ac:dyDescent="0.3">
      <c r="A425" s="7" t="s">
        <v>63</v>
      </c>
      <c r="B425" s="8" t="s">
        <v>1069</v>
      </c>
      <c r="C425" s="12"/>
      <c r="D425" s="13"/>
      <c r="E425" s="13"/>
      <c r="F425" s="13"/>
      <c r="G425" s="13"/>
      <c r="H425" s="13"/>
      <c r="I425" s="47"/>
      <c r="J425" s="47"/>
      <c r="K425" s="27"/>
    </row>
    <row r="426" spans="1:11" ht="15.75" customHeight="1" x14ac:dyDescent="0.3">
      <c r="A426" s="7" t="s">
        <v>64</v>
      </c>
      <c r="B426" s="8" t="s">
        <v>1069</v>
      </c>
      <c r="C426" s="12"/>
      <c r="D426" s="13"/>
      <c r="E426" s="13"/>
      <c r="F426" s="13"/>
      <c r="G426" s="13"/>
      <c r="H426" s="13"/>
      <c r="I426" s="47">
        <v>58</v>
      </c>
      <c r="J426" s="47">
        <v>29</v>
      </c>
      <c r="K426" s="27"/>
    </row>
    <row r="427" spans="1:11" ht="15.75" customHeight="1" x14ac:dyDescent="0.3">
      <c r="A427" s="7" t="s">
        <v>66</v>
      </c>
      <c r="B427" s="8" t="s">
        <v>190</v>
      </c>
      <c r="C427" s="12">
        <v>6</v>
      </c>
      <c r="D427" s="13">
        <v>12</v>
      </c>
      <c r="E427" s="13"/>
      <c r="F427" s="13"/>
      <c r="G427" s="13">
        <v>2</v>
      </c>
      <c r="H427" s="13">
        <v>1</v>
      </c>
      <c r="I427" s="13">
        <v>8</v>
      </c>
      <c r="J427" s="13">
        <v>13</v>
      </c>
      <c r="K427" s="27"/>
    </row>
    <row r="428" spans="1:11" ht="15.75" customHeight="1" x14ac:dyDescent="0.3">
      <c r="A428" s="7" t="s">
        <v>67</v>
      </c>
      <c r="B428" s="8" t="s">
        <v>1931</v>
      </c>
      <c r="C428" s="12"/>
      <c r="D428" s="13"/>
      <c r="E428" s="13"/>
      <c r="F428" s="13"/>
      <c r="G428" s="13"/>
      <c r="H428" s="13"/>
      <c r="I428" s="13">
        <v>6</v>
      </c>
      <c r="J428" s="13">
        <v>16</v>
      </c>
      <c r="K428" s="27"/>
    </row>
    <row r="429" spans="1:11" ht="15.75" customHeight="1" x14ac:dyDescent="0.3">
      <c r="A429" s="7" t="s">
        <v>68</v>
      </c>
      <c r="B429" s="8" t="s">
        <v>1931</v>
      </c>
      <c r="C429" s="12"/>
      <c r="D429" s="13"/>
      <c r="E429" s="13"/>
      <c r="F429" s="13"/>
      <c r="G429" s="13"/>
      <c r="H429" s="13"/>
      <c r="I429" s="13">
        <v>16</v>
      </c>
      <c r="J429" s="13">
        <v>6</v>
      </c>
      <c r="K429" s="27"/>
    </row>
    <row r="430" spans="1:11" ht="15.75" customHeight="1" x14ac:dyDescent="0.3">
      <c r="A430" s="7" t="s">
        <v>69</v>
      </c>
      <c r="B430" s="8" t="s">
        <v>1931</v>
      </c>
      <c r="C430" s="12"/>
      <c r="D430" s="13"/>
      <c r="E430" s="13"/>
      <c r="F430" s="13"/>
      <c r="G430" s="13"/>
      <c r="H430" s="13"/>
      <c r="I430" s="47"/>
      <c r="J430" s="47"/>
      <c r="K430" s="27"/>
    </row>
    <row r="431" spans="1:11" ht="15.75" customHeight="1" x14ac:dyDescent="0.3">
      <c r="A431" s="7" t="s">
        <v>102</v>
      </c>
      <c r="B431" s="8" t="s">
        <v>1931</v>
      </c>
      <c r="C431" s="12">
        <v>17</v>
      </c>
      <c r="D431" s="13">
        <v>4</v>
      </c>
      <c r="E431" s="13">
        <v>12</v>
      </c>
      <c r="F431" s="13">
        <v>0</v>
      </c>
      <c r="G431" s="13"/>
      <c r="H431" s="13"/>
      <c r="I431" s="47"/>
      <c r="J431" s="47"/>
      <c r="K431" s="27"/>
    </row>
    <row r="432" spans="1:11" ht="15.75" customHeight="1" x14ac:dyDescent="0.3">
      <c r="A432" s="7" t="s">
        <v>103</v>
      </c>
      <c r="B432" s="8" t="s">
        <v>1931</v>
      </c>
      <c r="C432" s="12"/>
      <c r="D432" s="13"/>
      <c r="E432" s="13"/>
      <c r="F432" s="13"/>
      <c r="G432" s="13"/>
      <c r="H432" s="13"/>
      <c r="I432" s="47">
        <f>92-SUM(I428:I431)</f>
        <v>70</v>
      </c>
      <c r="J432" s="47">
        <f>30-SUM(J428:J431)</f>
        <v>8</v>
      </c>
      <c r="K432" s="27"/>
    </row>
    <row r="433" spans="1:11" ht="15.75" customHeight="1" x14ac:dyDescent="0.3">
      <c r="A433" s="7" t="s">
        <v>104</v>
      </c>
      <c r="B433" s="8" t="s">
        <v>1023</v>
      </c>
      <c r="C433" s="12"/>
      <c r="D433" s="13"/>
      <c r="E433" s="13"/>
      <c r="F433" s="13"/>
      <c r="G433" s="13"/>
      <c r="H433" s="13"/>
      <c r="I433" s="13">
        <v>4</v>
      </c>
      <c r="J433" s="13">
        <v>16</v>
      </c>
      <c r="K433" s="27"/>
    </row>
    <row r="434" spans="1:11" ht="15.75" customHeight="1" x14ac:dyDescent="0.3">
      <c r="A434" s="7" t="s">
        <v>105</v>
      </c>
      <c r="B434" s="8" t="s">
        <v>1023</v>
      </c>
      <c r="C434" s="12"/>
      <c r="D434" s="13"/>
      <c r="E434" s="13"/>
      <c r="F434" s="13"/>
      <c r="G434" s="13"/>
      <c r="H434" s="13"/>
      <c r="I434" s="13">
        <v>8</v>
      </c>
      <c r="J434" s="13">
        <v>13</v>
      </c>
      <c r="K434" s="27"/>
    </row>
    <row r="435" spans="1:11" ht="15.75" customHeight="1" x14ac:dyDescent="0.3">
      <c r="A435" s="7" t="s">
        <v>25</v>
      </c>
      <c r="B435" s="8" t="s">
        <v>1023</v>
      </c>
      <c r="C435" s="12"/>
      <c r="D435" s="13"/>
      <c r="E435" s="13"/>
      <c r="F435" s="13"/>
      <c r="G435" s="13"/>
      <c r="H435" s="13"/>
      <c r="I435" s="13"/>
      <c r="J435" s="13"/>
      <c r="K435" s="27"/>
    </row>
    <row r="436" spans="1:11" ht="15.75" customHeight="1" x14ac:dyDescent="0.3">
      <c r="A436" s="7" t="s">
        <v>27</v>
      </c>
      <c r="B436" s="8" t="s">
        <v>1024</v>
      </c>
      <c r="C436" s="12"/>
      <c r="D436" s="13"/>
      <c r="E436" s="13"/>
      <c r="F436" s="13"/>
      <c r="G436" s="13"/>
      <c r="H436" s="13"/>
      <c r="I436" s="13">
        <v>9</v>
      </c>
      <c r="J436" s="13">
        <v>11</v>
      </c>
      <c r="K436" s="27"/>
    </row>
    <row r="437" spans="1:11" ht="15.75" customHeight="1" x14ac:dyDescent="0.3">
      <c r="A437" s="7" t="s">
        <v>28</v>
      </c>
      <c r="B437" s="8" t="s">
        <v>1024</v>
      </c>
      <c r="C437" s="12"/>
      <c r="D437" s="13"/>
      <c r="E437" s="13"/>
      <c r="F437" s="13"/>
      <c r="G437" s="13"/>
      <c r="H437" s="13"/>
      <c r="I437" s="13">
        <v>15</v>
      </c>
      <c r="J437" s="13">
        <v>5</v>
      </c>
      <c r="K437" s="27"/>
    </row>
    <row r="438" spans="1:11" ht="15.75" customHeight="1" x14ac:dyDescent="0.3">
      <c r="A438" s="7" t="s">
        <v>106</v>
      </c>
      <c r="B438" s="8" t="s">
        <v>1024</v>
      </c>
      <c r="C438" s="12"/>
      <c r="D438" s="13"/>
      <c r="E438" s="13"/>
      <c r="F438" s="13"/>
      <c r="G438" s="13"/>
      <c r="H438" s="13"/>
      <c r="I438" s="13"/>
      <c r="J438" s="13"/>
      <c r="K438" s="27"/>
    </row>
    <row r="439" spans="1:11" ht="15.75" customHeight="1" x14ac:dyDescent="0.3">
      <c r="A439" s="7" t="s">
        <v>30</v>
      </c>
      <c r="B439" s="8" t="s">
        <v>1024</v>
      </c>
      <c r="C439" s="12"/>
      <c r="D439" s="13"/>
      <c r="E439" s="13"/>
      <c r="F439" s="13"/>
      <c r="G439" s="13"/>
      <c r="H439" s="13"/>
      <c r="I439" s="13"/>
      <c r="J439" s="13"/>
      <c r="K439" s="27"/>
    </row>
    <row r="440" spans="1:11" ht="15.75" customHeight="1" x14ac:dyDescent="0.3">
      <c r="A440" s="7" t="s">
        <v>107</v>
      </c>
      <c r="B440" s="8" t="s">
        <v>1024</v>
      </c>
      <c r="C440" s="12"/>
      <c r="D440" s="13"/>
      <c r="E440" s="13"/>
      <c r="F440" s="13"/>
      <c r="G440" s="13"/>
      <c r="H440" s="13"/>
      <c r="I440" s="13"/>
      <c r="J440" s="13"/>
      <c r="K440" s="27"/>
    </row>
    <row r="441" spans="1:11" ht="15.75" customHeight="1" x14ac:dyDescent="0.3">
      <c r="A441" s="7" t="s">
        <v>109</v>
      </c>
      <c r="B441" s="8" t="s">
        <v>1024</v>
      </c>
      <c r="C441" s="12"/>
      <c r="D441" s="13"/>
      <c r="E441" s="13"/>
      <c r="F441" s="13"/>
      <c r="G441" s="13"/>
      <c r="H441" s="13"/>
      <c r="I441" s="13"/>
      <c r="J441" s="13"/>
      <c r="K441" s="27"/>
    </row>
    <row r="442" spans="1:11" ht="15.75" customHeight="1" x14ac:dyDescent="0.3">
      <c r="A442" s="7" t="s">
        <v>110</v>
      </c>
      <c r="B442" s="8" t="s">
        <v>1024</v>
      </c>
      <c r="C442" s="12"/>
      <c r="D442" s="13"/>
      <c r="E442" s="13"/>
      <c r="F442" s="13"/>
      <c r="G442" s="13"/>
      <c r="H442" s="13"/>
      <c r="I442" s="13"/>
      <c r="J442" s="13"/>
      <c r="K442" s="27"/>
    </row>
    <row r="443" spans="1:11" ht="15.75" customHeight="1" x14ac:dyDescent="0.3">
      <c r="A443" s="7" t="s">
        <v>112</v>
      </c>
      <c r="B443" s="8" t="s">
        <v>1024</v>
      </c>
      <c r="C443" s="12"/>
      <c r="D443" s="13"/>
      <c r="E443" s="13"/>
      <c r="F443" s="13"/>
      <c r="G443" s="13"/>
      <c r="H443" s="13"/>
      <c r="I443" s="13"/>
      <c r="J443" s="13"/>
      <c r="K443" s="27"/>
    </row>
    <row r="444" spans="1:11" ht="15.75" customHeight="1" x14ac:dyDescent="0.3">
      <c r="A444" s="7" t="s">
        <v>113</v>
      </c>
      <c r="B444" s="8" t="s">
        <v>700</v>
      </c>
      <c r="C444" s="12">
        <v>3</v>
      </c>
      <c r="D444" s="13">
        <v>17</v>
      </c>
      <c r="E444" s="13"/>
      <c r="F444" s="13"/>
      <c r="G444" s="13">
        <v>0</v>
      </c>
      <c r="H444" s="13">
        <v>1</v>
      </c>
      <c r="I444" s="13">
        <v>3</v>
      </c>
      <c r="J444" s="13">
        <v>18</v>
      </c>
      <c r="K444" s="27"/>
    </row>
    <row r="445" spans="1:11" ht="15.75" customHeight="1" x14ac:dyDescent="0.3">
      <c r="A445" s="7" t="s">
        <v>171</v>
      </c>
      <c r="B445" s="8" t="s">
        <v>700</v>
      </c>
      <c r="C445" s="12">
        <v>9</v>
      </c>
      <c r="D445" s="13">
        <v>11</v>
      </c>
      <c r="E445" s="13"/>
      <c r="F445" s="13"/>
      <c r="G445" s="13">
        <v>0</v>
      </c>
      <c r="H445" s="13">
        <v>1</v>
      </c>
      <c r="I445" s="13">
        <v>9</v>
      </c>
      <c r="J445" s="13">
        <v>12</v>
      </c>
      <c r="K445" s="27"/>
    </row>
    <row r="446" spans="1:11" ht="15.75" customHeight="1" x14ac:dyDescent="0.3">
      <c r="A446" s="7" t="s">
        <v>32</v>
      </c>
      <c r="B446" s="8" t="s">
        <v>580</v>
      </c>
      <c r="C446" s="12">
        <v>11</v>
      </c>
      <c r="D446" s="13">
        <v>9</v>
      </c>
      <c r="E446" s="13">
        <v>5</v>
      </c>
      <c r="F446" s="13">
        <v>1</v>
      </c>
      <c r="G446" s="13">
        <v>1</v>
      </c>
      <c r="H446" s="13">
        <v>1</v>
      </c>
      <c r="I446" s="13">
        <v>12</v>
      </c>
      <c r="J446" s="13">
        <v>10</v>
      </c>
      <c r="K446" s="27"/>
    </row>
    <row r="447" spans="1:11" ht="15.75" customHeight="1" x14ac:dyDescent="0.3">
      <c r="A447" s="7" t="s">
        <v>33</v>
      </c>
      <c r="B447" s="8" t="s">
        <v>580</v>
      </c>
      <c r="C447" s="12">
        <v>9</v>
      </c>
      <c r="D447" s="13">
        <v>11</v>
      </c>
      <c r="E447" s="13">
        <v>8</v>
      </c>
      <c r="F447" s="13">
        <v>2</v>
      </c>
      <c r="G447" s="13">
        <v>0</v>
      </c>
      <c r="H447" s="13">
        <v>1</v>
      </c>
      <c r="I447" s="13">
        <v>9</v>
      </c>
      <c r="J447" s="13">
        <v>12</v>
      </c>
      <c r="K447" s="27"/>
    </row>
    <row r="448" spans="1:11" ht="15.75" customHeight="1" x14ac:dyDescent="0.3">
      <c r="A448" s="7" t="s">
        <v>34</v>
      </c>
      <c r="B448" s="8" t="s">
        <v>580</v>
      </c>
      <c r="C448" s="12">
        <v>10</v>
      </c>
      <c r="D448" s="13">
        <v>10</v>
      </c>
      <c r="E448" s="13">
        <v>6</v>
      </c>
      <c r="F448" s="13">
        <v>2</v>
      </c>
      <c r="G448" s="13">
        <v>0</v>
      </c>
      <c r="H448" s="13">
        <v>1</v>
      </c>
      <c r="I448" s="13">
        <v>10</v>
      </c>
      <c r="J448" s="13">
        <v>11</v>
      </c>
      <c r="K448" s="27"/>
    </row>
    <row r="449" spans="1:11" ht="15.75" customHeight="1" x14ac:dyDescent="0.3">
      <c r="A449" s="7" t="s">
        <v>35</v>
      </c>
      <c r="B449" s="8" t="s">
        <v>65</v>
      </c>
      <c r="C449" s="12">
        <v>4</v>
      </c>
      <c r="D449" s="13">
        <v>16</v>
      </c>
      <c r="E449" s="13">
        <v>1</v>
      </c>
      <c r="F449" s="13">
        <v>11</v>
      </c>
      <c r="G449" s="13">
        <v>0</v>
      </c>
      <c r="H449" s="13">
        <v>1</v>
      </c>
      <c r="I449" s="13">
        <v>4</v>
      </c>
      <c r="J449" s="13">
        <v>17</v>
      </c>
      <c r="K449" s="27"/>
    </row>
    <row r="450" spans="1:11" ht="15.75" customHeight="1" x14ac:dyDescent="0.3">
      <c r="A450" s="7" t="s">
        <v>36</v>
      </c>
      <c r="B450" s="8" t="s">
        <v>65</v>
      </c>
      <c r="C450" s="22">
        <v>0</v>
      </c>
      <c r="D450" s="14">
        <v>20</v>
      </c>
      <c r="E450" s="14">
        <v>0</v>
      </c>
      <c r="F450" s="14">
        <v>12</v>
      </c>
      <c r="G450" s="14">
        <v>0</v>
      </c>
      <c r="H450" s="14">
        <v>1</v>
      </c>
      <c r="I450" s="14">
        <v>0</v>
      </c>
      <c r="J450" s="14">
        <v>21</v>
      </c>
      <c r="K450" s="27"/>
    </row>
    <row r="451" spans="1:11" ht="15.75" customHeight="1" x14ac:dyDescent="0.3">
      <c r="A451" s="7" t="s">
        <v>37</v>
      </c>
      <c r="B451" s="8" t="s">
        <v>139</v>
      </c>
      <c r="C451" s="22"/>
      <c r="D451" s="14"/>
      <c r="E451" s="14"/>
      <c r="F451" s="14"/>
      <c r="G451" s="14"/>
      <c r="H451" s="14"/>
      <c r="I451" s="14"/>
      <c r="J451" s="14"/>
      <c r="K451" s="27"/>
    </row>
    <row r="452" spans="1:11" ht="15.75" customHeight="1" x14ac:dyDescent="0.3">
      <c r="A452" s="7" t="s">
        <v>38</v>
      </c>
      <c r="B452" s="8" t="s">
        <v>139</v>
      </c>
      <c r="C452" s="22"/>
      <c r="D452" s="14"/>
      <c r="E452" s="14"/>
      <c r="F452" s="14"/>
      <c r="G452" s="14"/>
      <c r="H452" s="14"/>
      <c r="I452" s="14"/>
      <c r="J452" s="14"/>
      <c r="K452" s="27"/>
    </row>
    <row r="453" spans="1:11" ht="15.75" customHeight="1" x14ac:dyDescent="0.3">
      <c r="A453" s="7" t="s">
        <v>81</v>
      </c>
      <c r="B453" s="8" t="s">
        <v>1025</v>
      </c>
      <c r="C453" s="22">
        <v>6</v>
      </c>
      <c r="D453" s="14">
        <v>14</v>
      </c>
      <c r="E453" s="14">
        <v>4</v>
      </c>
      <c r="F453" s="14">
        <v>8</v>
      </c>
      <c r="G453" s="14">
        <v>0</v>
      </c>
      <c r="H453" s="14">
        <v>1</v>
      </c>
      <c r="I453" s="14">
        <v>6</v>
      </c>
      <c r="J453" s="14">
        <v>15</v>
      </c>
      <c r="K453" s="27"/>
    </row>
    <row r="454" spans="1:11" ht="15.75" customHeight="1" x14ac:dyDescent="0.3">
      <c r="A454" s="7" t="s">
        <v>82</v>
      </c>
      <c r="B454" s="8" t="s">
        <v>1025</v>
      </c>
      <c r="C454" s="22">
        <v>1</v>
      </c>
      <c r="D454" s="14">
        <v>19</v>
      </c>
      <c r="E454" s="14">
        <v>1</v>
      </c>
      <c r="F454" s="14">
        <v>11</v>
      </c>
      <c r="G454" s="14">
        <v>0</v>
      </c>
      <c r="H454" s="14">
        <v>1</v>
      </c>
      <c r="I454" s="14">
        <v>1</v>
      </c>
      <c r="J454" s="14">
        <v>20</v>
      </c>
      <c r="K454" s="27"/>
    </row>
    <row r="455" spans="1:11" ht="15.75" customHeight="1" x14ac:dyDescent="0.3">
      <c r="A455" s="7" t="s">
        <v>83</v>
      </c>
      <c r="B455" s="8"/>
      <c r="C455" s="22"/>
      <c r="D455" s="14"/>
      <c r="E455" s="14"/>
      <c r="F455" s="14"/>
      <c r="G455" s="14"/>
      <c r="H455" s="14"/>
      <c r="I455" s="14"/>
      <c r="J455" s="14"/>
      <c r="K455" s="27"/>
    </row>
    <row r="456" spans="1:11" ht="15.75" customHeight="1" x14ac:dyDescent="0.3">
      <c r="A456" s="7" t="s">
        <v>84</v>
      </c>
      <c r="B456" s="8"/>
      <c r="C456" s="22"/>
      <c r="D456" s="14"/>
      <c r="E456" s="14"/>
      <c r="F456" s="14"/>
      <c r="G456" s="14"/>
      <c r="H456" s="14"/>
      <c r="I456" s="14"/>
      <c r="J456" s="14"/>
      <c r="K456" s="27"/>
    </row>
    <row r="457" spans="1:11" ht="15.75" customHeight="1" x14ac:dyDescent="0.3">
      <c r="A457" s="7" t="s">
        <v>85</v>
      </c>
      <c r="B457" s="8"/>
      <c r="C457" s="22"/>
      <c r="D457" s="14"/>
      <c r="E457" s="14"/>
      <c r="F457" s="14"/>
      <c r="G457" s="14"/>
      <c r="H457" s="14"/>
      <c r="I457" s="14"/>
      <c r="J457" s="14"/>
      <c r="K457" s="27"/>
    </row>
    <row r="458" spans="1:11" ht="15.75" customHeight="1" x14ac:dyDescent="0.3">
      <c r="A458" s="7" t="s">
        <v>86</v>
      </c>
      <c r="B458" s="8"/>
      <c r="C458" s="22"/>
      <c r="D458" s="14"/>
      <c r="E458" s="14"/>
      <c r="F458" s="14"/>
      <c r="G458" s="14"/>
      <c r="H458" s="14"/>
      <c r="I458" s="14"/>
      <c r="J458" s="14"/>
      <c r="K458" s="27"/>
    </row>
    <row r="459" spans="1:11" ht="15.75" customHeight="1" x14ac:dyDescent="0.3">
      <c r="A459" s="7" t="s">
        <v>71</v>
      </c>
      <c r="B459" s="8" t="s">
        <v>162</v>
      </c>
      <c r="C459" s="12">
        <v>6</v>
      </c>
      <c r="D459" s="13">
        <v>13</v>
      </c>
      <c r="E459" s="13">
        <v>0</v>
      </c>
      <c r="F459" s="13">
        <v>0</v>
      </c>
      <c r="G459" s="13">
        <v>0</v>
      </c>
      <c r="H459" s="13">
        <v>1</v>
      </c>
      <c r="I459" s="13">
        <v>6</v>
      </c>
      <c r="J459" s="13">
        <v>14</v>
      </c>
      <c r="K459" s="27"/>
    </row>
    <row r="460" spans="1:11" ht="15.75" customHeight="1" x14ac:dyDescent="0.3">
      <c r="A460" s="7" t="s">
        <v>87</v>
      </c>
      <c r="B460" s="8" t="s">
        <v>162</v>
      </c>
      <c r="C460" s="22">
        <v>4</v>
      </c>
      <c r="D460" s="14">
        <v>16</v>
      </c>
      <c r="E460" s="14">
        <v>0</v>
      </c>
      <c r="F460" s="14">
        <v>0</v>
      </c>
      <c r="G460" s="14">
        <v>1</v>
      </c>
      <c r="H460" s="14">
        <v>1</v>
      </c>
      <c r="I460" s="14">
        <v>5</v>
      </c>
      <c r="J460" s="14">
        <v>17</v>
      </c>
      <c r="K460" s="27"/>
    </row>
    <row r="461" spans="1:11" ht="15.75" customHeight="1" x14ac:dyDescent="0.3">
      <c r="A461" s="7" t="s">
        <v>729</v>
      </c>
      <c r="B461" s="8" t="s">
        <v>1423</v>
      </c>
      <c r="C461" s="22"/>
      <c r="D461" s="14"/>
      <c r="E461" s="14"/>
      <c r="F461" s="14"/>
      <c r="G461" s="14"/>
      <c r="H461" s="14"/>
      <c r="I461" s="14"/>
      <c r="J461" s="14"/>
      <c r="K461" s="27"/>
    </row>
    <row r="462" spans="1:11" ht="15.75" customHeight="1" x14ac:dyDescent="0.3">
      <c r="A462" s="10" t="s">
        <v>12</v>
      </c>
      <c r="B462" s="11"/>
      <c r="C462" s="9">
        <f t="shared" ref="C462:J462" si="26">SUM(C421:C461)</f>
        <v>86</v>
      </c>
      <c r="D462" s="9">
        <f t="shared" si="26"/>
        <v>172</v>
      </c>
      <c r="E462" s="9">
        <f t="shared" si="26"/>
        <v>37</v>
      </c>
      <c r="F462" s="9">
        <f t="shared" si="26"/>
        <v>47</v>
      </c>
      <c r="G462" s="9">
        <f t="shared" si="26"/>
        <v>4</v>
      </c>
      <c r="H462" s="9">
        <f t="shared" si="26"/>
        <v>12</v>
      </c>
      <c r="I462" s="9">
        <f t="shared" si="26"/>
        <v>290</v>
      </c>
      <c r="J462" s="9">
        <f t="shared" si="26"/>
        <v>299</v>
      </c>
      <c r="K462" s="29"/>
    </row>
    <row r="463" spans="1:11" ht="15.75" customHeight="1" x14ac:dyDescent="0.3">
      <c r="A463" s="30" t="s">
        <v>1930</v>
      </c>
      <c r="B463" s="30"/>
      <c r="C463" s="30"/>
      <c r="D463" s="30"/>
      <c r="E463" s="30"/>
    </row>
    <row r="464" spans="1:11" ht="15.75" customHeight="1" x14ac:dyDescent="0.3"/>
    <row r="465" spans="1:11" ht="15.75" customHeight="1" x14ac:dyDescent="0.3">
      <c r="A465" s="24" t="s">
        <v>1079</v>
      </c>
      <c r="B465" s="25"/>
      <c r="C465" s="25"/>
      <c r="D465" s="25"/>
      <c r="E465" s="25"/>
      <c r="F465" s="25"/>
      <c r="G465" s="25"/>
      <c r="H465" s="25"/>
      <c r="I465" s="25"/>
      <c r="J465" s="26"/>
      <c r="K465" s="27"/>
    </row>
    <row r="466" spans="1:11" ht="15.75" customHeight="1" x14ac:dyDescent="0.3">
      <c r="A466" s="2"/>
      <c r="B466" s="3"/>
      <c r="C466" s="28" t="s">
        <v>1</v>
      </c>
      <c r="D466" s="26"/>
      <c r="E466" s="28" t="s">
        <v>2</v>
      </c>
      <c r="F466" s="26"/>
      <c r="G466" s="28" t="s">
        <v>3</v>
      </c>
      <c r="H466" s="26"/>
      <c r="I466" s="28" t="s">
        <v>4</v>
      </c>
      <c r="J466" s="26"/>
      <c r="K466" s="27"/>
    </row>
    <row r="467" spans="1:11" ht="15.75" customHeight="1" x14ac:dyDescent="0.3">
      <c r="A467" s="4" t="s">
        <v>5</v>
      </c>
      <c r="B467" s="5" t="s">
        <v>6</v>
      </c>
      <c r="C467" s="6" t="s">
        <v>7</v>
      </c>
      <c r="D467" s="6" t="s">
        <v>8</v>
      </c>
      <c r="E467" s="6" t="s">
        <v>7</v>
      </c>
      <c r="F467" s="6" t="s">
        <v>8</v>
      </c>
      <c r="G467" s="6" t="s">
        <v>7</v>
      </c>
      <c r="H467" s="6" t="s">
        <v>8</v>
      </c>
      <c r="I467" s="6" t="s">
        <v>7</v>
      </c>
      <c r="J467" s="6" t="s">
        <v>8</v>
      </c>
      <c r="K467" s="29"/>
    </row>
    <row r="468" spans="1:11" ht="15.75" customHeight="1" x14ac:dyDescent="0.3">
      <c r="A468" s="7" t="s">
        <v>67</v>
      </c>
      <c r="B468" s="8" t="s">
        <v>562</v>
      </c>
      <c r="C468" s="9"/>
      <c r="D468" s="9"/>
      <c r="E468" s="9"/>
      <c r="F468" s="9"/>
      <c r="G468" s="9"/>
      <c r="H468" s="9"/>
      <c r="I468" s="9"/>
      <c r="J468" s="9"/>
      <c r="K468" s="29"/>
    </row>
    <row r="469" spans="1:11" ht="15.75" customHeight="1" x14ac:dyDescent="0.3">
      <c r="A469" s="7" t="s">
        <v>68</v>
      </c>
      <c r="B469" s="8" t="s">
        <v>562</v>
      </c>
      <c r="C469" s="9"/>
      <c r="D469" s="9"/>
      <c r="E469" s="9"/>
      <c r="F469" s="9"/>
      <c r="G469" s="9"/>
      <c r="H469" s="9"/>
      <c r="I469" s="9">
        <v>13</v>
      </c>
      <c r="J469" s="9">
        <v>5</v>
      </c>
      <c r="K469" s="29"/>
    </row>
    <row r="470" spans="1:11" ht="15.75" customHeight="1" x14ac:dyDescent="0.3">
      <c r="A470" s="7" t="s">
        <v>69</v>
      </c>
      <c r="B470" s="8" t="s">
        <v>1080</v>
      </c>
      <c r="C470" s="9"/>
      <c r="D470" s="9"/>
      <c r="E470" s="9"/>
      <c r="F470" s="9"/>
      <c r="G470" s="9"/>
      <c r="H470" s="9"/>
      <c r="I470" s="9">
        <v>17</v>
      </c>
      <c r="J470" s="9">
        <v>4</v>
      </c>
      <c r="K470" s="29"/>
    </row>
    <row r="471" spans="1:11" ht="15.75" customHeight="1" x14ac:dyDescent="0.3">
      <c r="A471" s="7" t="s">
        <v>102</v>
      </c>
      <c r="B471" s="8" t="s">
        <v>1080</v>
      </c>
      <c r="C471" s="9"/>
      <c r="D471" s="9"/>
      <c r="E471" s="9"/>
      <c r="F471" s="9"/>
      <c r="G471" s="9"/>
      <c r="H471" s="9"/>
      <c r="I471" s="9">
        <v>8</v>
      </c>
      <c r="J471" s="9">
        <v>12</v>
      </c>
      <c r="K471" s="29"/>
    </row>
    <row r="472" spans="1:11" ht="15.75" customHeight="1" x14ac:dyDescent="0.3">
      <c r="A472" s="7" t="s">
        <v>103</v>
      </c>
      <c r="B472" s="8" t="s">
        <v>1080</v>
      </c>
      <c r="C472" s="9"/>
      <c r="D472" s="9"/>
      <c r="E472" s="9"/>
      <c r="F472" s="9"/>
      <c r="G472" s="9"/>
      <c r="H472" s="9"/>
      <c r="I472" s="9">
        <v>10</v>
      </c>
      <c r="J472" s="9">
        <v>8</v>
      </c>
      <c r="K472" s="29"/>
    </row>
    <row r="473" spans="1:11" ht="15.75" customHeight="1" x14ac:dyDescent="0.3">
      <c r="A473" s="7" t="s">
        <v>104</v>
      </c>
      <c r="B473" s="8" t="s">
        <v>657</v>
      </c>
      <c r="C473" s="9">
        <v>15</v>
      </c>
      <c r="D473" s="9">
        <v>3</v>
      </c>
      <c r="E473" s="9">
        <v>11</v>
      </c>
      <c r="F473" s="9">
        <v>1</v>
      </c>
      <c r="G473" s="9">
        <v>3</v>
      </c>
      <c r="H473" s="9">
        <v>1</v>
      </c>
      <c r="I473" s="9">
        <v>18</v>
      </c>
      <c r="J473" s="9">
        <v>4</v>
      </c>
      <c r="K473" s="29"/>
    </row>
    <row r="474" spans="1:11" ht="15.75" customHeight="1" x14ac:dyDescent="0.3">
      <c r="A474" s="7" t="s">
        <v>105</v>
      </c>
      <c r="B474" s="8" t="s">
        <v>657</v>
      </c>
      <c r="C474" s="9">
        <v>17</v>
      </c>
      <c r="D474" s="9">
        <v>1</v>
      </c>
      <c r="E474" s="9">
        <v>11</v>
      </c>
      <c r="F474" s="9">
        <v>1</v>
      </c>
      <c r="G474" s="9">
        <v>0</v>
      </c>
      <c r="H474" s="9">
        <v>1</v>
      </c>
      <c r="I474" s="9">
        <v>17</v>
      </c>
      <c r="J474" s="9">
        <v>2</v>
      </c>
      <c r="K474" s="29"/>
    </row>
    <row r="475" spans="1:11" ht="15.75" customHeight="1" x14ac:dyDescent="0.3">
      <c r="A475" s="7" t="s">
        <v>25</v>
      </c>
      <c r="B475" s="8" t="s">
        <v>657</v>
      </c>
      <c r="C475" s="9">
        <v>15</v>
      </c>
      <c r="D475" s="9">
        <v>3</v>
      </c>
      <c r="E475" s="9">
        <v>11</v>
      </c>
      <c r="F475" s="9">
        <v>1</v>
      </c>
      <c r="G475" s="9">
        <v>3</v>
      </c>
      <c r="H475" s="9">
        <v>1</v>
      </c>
      <c r="I475" s="9">
        <v>18</v>
      </c>
      <c r="J475" s="9">
        <v>4</v>
      </c>
      <c r="K475" s="29"/>
    </row>
    <row r="476" spans="1:11" ht="15.75" customHeight="1" x14ac:dyDescent="0.3">
      <c r="A476" s="7" t="s">
        <v>27</v>
      </c>
      <c r="B476" s="8" t="s">
        <v>657</v>
      </c>
      <c r="C476" s="9">
        <v>14</v>
      </c>
      <c r="D476" s="9">
        <v>3</v>
      </c>
      <c r="E476" s="9">
        <v>11</v>
      </c>
      <c r="F476" s="9">
        <v>1</v>
      </c>
      <c r="G476" s="9">
        <v>3</v>
      </c>
      <c r="H476" s="9">
        <v>1</v>
      </c>
      <c r="I476" s="9">
        <v>17</v>
      </c>
      <c r="J476" s="9">
        <v>4</v>
      </c>
      <c r="K476" s="29"/>
    </row>
    <row r="477" spans="1:11" ht="15.75" customHeight="1" x14ac:dyDescent="0.3">
      <c r="A477" s="7" t="s">
        <v>28</v>
      </c>
      <c r="B477" s="8"/>
      <c r="C477" s="9"/>
      <c r="D477" s="9"/>
      <c r="E477" s="9"/>
      <c r="F477" s="9"/>
      <c r="G477" s="9"/>
      <c r="H477" s="9"/>
      <c r="I477" s="9"/>
      <c r="J477" s="9"/>
      <c r="K477" s="29"/>
    </row>
    <row r="478" spans="1:11" ht="15.75" customHeight="1" x14ac:dyDescent="0.3">
      <c r="A478" s="7" t="s">
        <v>106</v>
      </c>
      <c r="B478" s="8" t="s">
        <v>372</v>
      </c>
      <c r="C478" s="9">
        <v>11</v>
      </c>
      <c r="D478" s="9">
        <v>7</v>
      </c>
      <c r="E478" s="9">
        <v>9</v>
      </c>
      <c r="F478" s="9">
        <v>5</v>
      </c>
      <c r="G478" s="9">
        <v>0</v>
      </c>
      <c r="H478" s="9">
        <v>1</v>
      </c>
      <c r="I478" s="9">
        <v>11</v>
      </c>
      <c r="J478" s="9">
        <v>8</v>
      </c>
      <c r="K478" s="29"/>
    </row>
    <row r="479" spans="1:11" ht="15.75" customHeight="1" x14ac:dyDescent="0.3">
      <c r="A479" s="7" t="s">
        <v>30</v>
      </c>
      <c r="B479" s="8" t="s">
        <v>372</v>
      </c>
      <c r="C479" s="9">
        <v>12</v>
      </c>
      <c r="D479" s="9">
        <v>6</v>
      </c>
      <c r="E479" s="9">
        <v>8</v>
      </c>
      <c r="F479" s="9">
        <v>6</v>
      </c>
      <c r="G479" s="9">
        <v>1</v>
      </c>
      <c r="H479" s="9">
        <v>1</v>
      </c>
      <c r="I479" s="9">
        <v>13</v>
      </c>
      <c r="J479" s="9">
        <v>7</v>
      </c>
      <c r="K479" s="29"/>
    </row>
    <row r="480" spans="1:11" ht="15.75" customHeight="1" x14ac:dyDescent="0.3">
      <c r="A480" s="7" t="s">
        <v>107</v>
      </c>
      <c r="B480" s="8" t="s">
        <v>372</v>
      </c>
      <c r="C480" s="9">
        <v>9</v>
      </c>
      <c r="D480" s="9">
        <v>9</v>
      </c>
      <c r="E480" s="9">
        <v>7</v>
      </c>
      <c r="F480" s="9">
        <v>7</v>
      </c>
      <c r="G480" s="9">
        <v>1</v>
      </c>
      <c r="H480" s="9">
        <v>1</v>
      </c>
      <c r="I480" s="9">
        <v>10</v>
      </c>
      <c r="J480" s="9">
        <v>10</v>
      </c>
      <c r="K480" s="29"/>
    </row>
    <row r="481" spans="1:11" ht="15.75" customHeight="1" x14ac:dyDescent="0.3">
      <c r="A481" s="10" t="s">
        <v>12</v>
      </c>
      <c r="B481" s="11"/>
      <c r="C481" s="9">
        <f t="shared" ref="C481:J481" si="27">SUM(C468:C480)</f>
        <v>93</v>
      </c>
      <c r="D481" s="9">
        <f t="shared" si="27"/>
        <v>32</v>
      </c>
      <c r="E481" s="9">
        <f t="shared" si="27"/>
        <v>68</v>
      </c>
      <c r="F481" s="9">
        <f t="shared" si="27"/>
        <v>22</v>
      </c>
      <c r="G481" s="9">
        <f t="shared" si="27"/>
        <v>11</v>
      </c>
      <c r="H481" s="9">
        <f t="shared" si="27"/>
        <v>7</v>
      </c>
      <c r="I481" s="9">
        <f t="shared" si="27"/>
        <v>152</v>
      </c>
      <c r="J481" s="9">
        <f t="shared" si="27"/>
        <v>68</v>
      </c>
      <c r="K481" s="29"/>
    </row>
    <row r="482" spans="1:11" ht="15.75" customHeight="1" x14ac:dyDescent="0.3">
      <c r="A482" s="30"/>
      <c r="B482" s="30"/>
      <c r="C482" s="30"/>
    </row>
    <row r="483" spans="1:11" ht="15.75" customHeight="1" x14ac:dyDescent="0.3"/>
    <row r="484" spans="1:11" ht="15.75" customHeight="1" x14ac:dyDescent="0.3">
      <c r="A484" s="24" t="s">
        <v>1198</v>
      </c>
      <c r="B484" s="25"/>
      <c r="C484" s="25"/>
      <c r="D484" s="25"/>
      <c r="E484" s="25"/>
      <c r="F484" s="25"/>
      <c r="G484" s="25"/>
      <c r="H484" s="25"/>
      <c r="I484" s="25"/>
      <c r="J484" s="26"/>
      <c r="K484" s="27"/>
    </row>
    <row r="485" spans="1:11" ht="15.75" customHeight="1" x14ac:dyDescent="0.3">
      <c r="A485" s="2"/>
      <c r="B485" s="3"/>
      <c r="C485" s="28" t="s">
        <v>1</v>
      </c>
      <c r="D485" s="26"/>
      <c r="E485" s="28" t="s">
        <v>2</v>
      </c>
      <c r="F485" s="26"/>
      <c r="G485" s="28" t="s">
        <v>3</v>
      </c>
      <c r="H485" s="26"/>
      <c r="I485" s="28" t="s">
        <v>4</v>
      </c>
      <c r="J485" s="26"/>
      <c r="K485" s="27"/>
    </row>
    <row r="486" spans="1:11" ht="15.75" customHeight="1" x14ac:dyDescent="0.3">
      <c r="A486" s="4" t="s">
        <v>5</v>
      </c>
      <c r="B486" s="5" t="s">
        <v>6</v>
      </c>
      <c r="C486" s="6" t="s">
        <v>7</v>
      </c>
      <c r="D486" s="6" t="s">
        <v>8</v>
      </c>
      <c r="E486" s="6" t="s">
        <v>7</v>
      </c>
      <c r="F486" s="6" t="s">
        <v>8</v>
      </c>
      <c r="G486" s="6" t="s">
        <v>7</v>
      </c>
      <c r="H486" s="6" t="s">
        <v>8</v>
      </c>
      <c r="I486" s="6" t="s">
        <v>7</v>
      </c>
      <c r="J486" s="6" t="s">
        <v>8</v>
      </c>
      <c r="K486" s="29"/>
    </row>
    <row r="487" spans="1:11" ht="15.75" customHeight="1" x14ac:dyDescent="0.3">
      <c r="A487" s="7" t="s">
        <v>56</v>
      </c>
      <c r="B487" s="8" t="s">
        <v>197</v>
      </c>
      <c r="C487" s="9">
        <v>3</v>
      </c>
      <c r="D487" s="9">
        <v>15</v>
      </c>
      <c r="E487" s="9">
        <v>3</v>
      </c>
      <c r="F487" s="9">
        <v>10</v>
      </c>
      <c r="G487" s="9">
        <v>1</v>
      </c>
      <c r="H487" s="9">
        <v>2</v>
      </c>
      <c r="I487" s="9">
        <v>4</v>
      </c>
      <c r="J487" s="9">
        <v>17</v>
      </c>
      <c r="K487" s="46" t="s">
        <v>1199</v>
      </c>
    </row>
    <row r="488" spans="1:11" ht="15.75" customHeight="1" x14ac:dyDescent="0.3">
      <c r="A488" s="10" t="s">
        <v>12</v>
      </c>
      <c r="B488" s="11"/>
      <c r="C488" s="9">
        <f t="shared" ref="C488:J488" si="28">SUM(C487:C487)</f>
        <v>3</v>
      </c>
      <c r="D488" s="9">
        <f t="shared" si="28"/>
        <v>15</v>
      </c>
      <c r="E488" s="9">
        <f t="shared" si="28"/>
        <v>3</v>
      </c>
      <c r="F488" s="9">
        <f t="shared" si="28"/>
        <v>10</v>
      </c>
      <c r="G488" s="9">
        <f t="shared" si="28"/>
        <v>1</v>
      </c>
      <c r="H488" s="9">
        <f t="shared" si="28"/>
        <v>2</v>
      </c>
      <c r="I488" s="9">
        <f t="shared" si="28"/>
        <v>4</v>
      </c>
      <c r="J488" s="9">
        <f t="shared" si="28"/>
        <v>17</v>
      </c>
      <c r="K488" s="29"/>
    </row>
    <row r="489" spans="1:11" ht="15.75" customHeight="1" x14ac:dyDescent="0.3">
      <c r="A489" s="30"/>
      <c r="B489" s="30"/>
      <c r="C489" s="30"/>
    </row>
    <row r="490" spans="1:11" ht="15.75" customHeight="1" x14ac:dyDescent="0.3"/>
    <row r="491" spans="1:11" ht="15.75" customHeight="1" x14ac:dyDescent="0.3">
      <c r="A491" s="24" t="s">
        <v>1019</v>
      </c>
      <c r="B491" s="25"/>
      <c r="C491" s="25"/>
      <c r="D491" s="25"/>
      <c r="E491" s="25"/>
      <c r="F491" s="25"/>
      <c r="G491" s="25"/>
      <c r="H491" s="25"/>
      <c r="I491" s="25"/>
      <c r="J491" s="26"/>
      <c r="K491" s="27"/>
    </row>
    <row r="492" spans="1:11" ht="15.75" customHeight="1" x14ac:dyDescent="0.3">
      <c r="A492" s="2"/>
      <c r="B492" s="3"/>
      <c r="C492" s="28" t="s">
        <v>1</v>
      </c>
      <c r="D492" s="26"/>
      <c r="E492" s="28" t="s">
        <v>2</v>
      </c>
      <c r="F492" s="26"/>
      <c r="G492" s="28" t="s">
        <v>3</v>
      </c>
      <c r="H492" s="26"/>
      <c r="I492" s="28" t="s">
        <v>4</v>
      </c>
      <c r="J492" s="26"/>
      <c r="K492" s="27"/>
    </row>
    <row r="493" spans="1:11" ht="15.75" customHeight="1" x14ac:dyDescent="0.3">
      <c r="A493" s="4" t="s">
        <v>5</v>
      </c>
      <c r="B493" s="5" t="s">
        <v>6</v>
      </c>
      <c r="C493" s="6" t="s">
        <v>7</v>
      </c>
      <c r="D493" s="6" t="s">
        <v>8</v>
      </c>
      <c r="E493" s="6" t="s">
        <v>7</v>
      </c>
      <c r="F493" s="6" t="s">
        <v>8</v>
      </c>
      <c r="G493" s="6" t="s">
        <v>7</v>
      </c>
      <c r="H493" s="6" t="s">
        <v>8</v>
      </c>
      <c r="I493" s="6" t="s">
        <v>7</v>
      </c>
      <c r="J493" s="6" t="s">
        <v>8</v>
      </c>
      <c r="K493" s="29"/>
    </row>
    <row r="494" spans="1:11" ht="15.75" customHeight="1" x14ac:dyDescent="0.3">
      <c r="A494" s="7" t="s">
        <v>37</v>
      </c>
      <c r="B494" s="8" t="s">
        <v>65</v>
      </c>
      <c r="C494" s="9">
        <v>5</v>
      </c>
      <c r="D494" s="9">
        <v>15</v>
      </c>
      <c r="E494" s="9">
        <v>3</v>
      </c>
      <c r="F494" s="9">
        <v>9</v>
      </c>
      <c r="G494" s="9">
        <v>0</v>
      </c>
      <c r="H494" s="9">
        <v>1</v>
      </c>
      <c r="I494" s="9">
        <v>5</v>
      </c>
      <c r="J494" s="9">
        <v>16</v>
      </c>
      <c r="K494" s="29"/>
    </row>
    <row r="495" spans="1:11" ht="15.75" customHeight="1" x14ac:dyDescent="0.3">
      <c r="A495" s="7" t="s">
        <v>38</v>
      </c>
      <c r="B495" s="8" t="s">
        <v>65</v>
      </c>
      <c r="C495" s="9">
        <v>8</v>
      </c>
      <c r="D495" s="9">
        <v>12</v>
      </c>
      <c r="E495" s="9">
        <v>3</v>
      </c>
      <c r="F495" s="9">
        <v>7</v>
      </c>
      <c r="G495" s="9">
        <v>0</v>
      </c>
      <c r="H495" s="9">
        <v>1</v>
      </c>
      <c r="I495" s="9">
        <v>8</v>
      </c>
      <c r="J495" s="9">
        <v>13</v>
      </c>
      <c r="K495" s="29"/>
    </row>
    <row r="496" spans="1:11" ht="15.75" customHeight="1" x14ac:dyDescent="0.3">
      <c r="A496" s="10" t="s">
        <v>12</v>
      </c>
      <c r="B496" s="11"/>
      <c r="C496" s="9">
        <f t="shared" ref="C496:J496" si="29">SUM(C494:C495)</f>
        <v>13</v>
      </c>
      <c r="D496" s="9">
        <f t="shared" si="29"/>
        <v>27</v>
      </c>
      <c r="E496" s="9">
        <f t="shared" si="29"/>
        <v>6</v>
      </c>
      <c r="F496" s="9">
        <f t="shared" si="29"/>
        <v>16</v>
      </c>
      <c r="G496" s="9">
        <f t="shared" si="29"/>
        <v>0</v>
      </c>
      <c r="H496" s="9">
        <f t="shared" si="29"/>
        <v>2</v>
      </c>
      <c r="I496" s="9">
        <f t="shared" si="29"/>
        <v>13</v>
      </c>
      <c r="J496" s="9">
        <f t="shared" si="29"/>
        <v>29</v>
      </c>
      <c r="K496" s="29"/>
    </row>
    <row r="497" spans="1:11" ht="15.75" customHeight="1" x14ac:dyDescent="0.3">
      <c r="A497" s="30"/>
      <c r="B497" s="30"/>
      <c r="C497" s="30"/>
    </row>
    <row r="498" spans="1:11" ht="15.75" customHeight="1" x14ac:dyDescent="0.3"/>
    <row r="499" spans="1:11" ht="15.75" customHeight="1" x14ac:dyDescent="0.3">
      <c r="A499" s="24" t="s">
        <v>950</v>
      </c>
      <c r="B499" s="25"/>
      <c r="C499" s="25"/>
      <c r="D499" s="25"/>
      <c r="E499" s="25"/>
      <c r="F499" s="25"/>
      <c r="G499" s="25"/>
      <c r="H499" s="25"/>
      <c r="I499" s="25"/>
      <c r="J499" s="26"/>
      <c r="K499" s="27"/>
    </row>
    <row r="500" spans="1:11" ht="15.75" customHeight="1" x14ac:dyDescent="0.3">
      <c r="A500" s="2"/>
      <c r="B500" s="3"/>
      <c r="C500" s="28" t="s">
        <v>1</v>
      </c>
      <c r="D500" s="26"/>
      <c r="E500" s="28" t="s">
        <v>2</v>
      </c>
      <c r="F500" s="26"/>
      <c r="G500" s="28" t="s">
        <v>3</v>
      </c>
      <c r="H500" s="26"/>
      <c r="I500" s="28" t="s">
        <v>4</v>
      </c>
      <c r="J500" s="26"/>
      <c r="K500" s="27"/>
    </row>
    <row r="501" spans="1:11" ht="15.75" customHeight="1" x14ac:dyDescent="0.3">
      <c r="A501" s="4" t="s">
        <v>5</v>
      </c>
      <c r="B501" s="5" t="s">
        <v>6</v>
      </c>
      <c r="C501" s="6" t="s">
        <v>7</v>
      </c>
      <c r="D501" s="6" t="s">
        <v>8</v>
      </c>
      <c r="E501" s="6" t="s">
        <v>7</v>
      </c>
      <c r="F501" s="6" t="s">
        <v>8</v>
      </c>
      <c r="G501" s="6" t="s">
        <v>7</v>
      </c>
      <c r="H501" s="6" t="s">
        <v>8</v>
      </c>
      <c r="I501" s="6" t="s">
        <v>7</v>
      </c>
      <c r="J501" s="6" t="s">
        <v>8</v>
      </c>
      <c r="K501" s="29"/>
    </row>
    <row r="502" spans="1:11" ht="15.75" customHeight="1" x14ac:dyDescent="0.3">
      <c r="A502" s="7" t="s">
        <v>25</v>
      </c>
      <c r="B502" s="8" t="s">
        <v>72</v>
      </c>
      <c r="C502" s="12">
        <v>9</v>
      </c>
      <c r="D502" s="13">
        <v>9</v>
      </c>
      <c r="E502" s="13">
        <v>4</v>
      </c>
      <c r="F502" s="13">
        <v>5</v>
      </c>
      <c r="G502" s="13">
        <v>1</v>
      </c>
      <c r="H502" s="13">
        <v>1</v>
      </c>
      <c r="I502" s="13">
        <v>10</v>
      </c>
      <c r="J502" s="13">
        <v>10</v>
      </c>
    </row>
    <row r="503" spans="1:11" ht="15.75" customHeight="1" x14ac:dyDescent="0.3">
      <c r="A503" s="7" t="s">
        <v>27</v>
      </c>
      <c r="B503" s="8" t="s">
        <v>72</v>
      </c>
      <c r="C503" s="12">
        <v>12</v>
      </c>
      <c r="D503" s="13">
        <v>6</v>
      </c>
      <c r="E503" s="13">
        <v>6</v>
      </c>
      <c r="F503" s="13">
        <v>3</v>
      </c>
      <c r="G503" s="13">
        <v>1</v>
      </c>
      <c r="H503" s="13">
        <v>1</v>
      </c>
      <c r="I503" s="13">
        <v>13</v>
      </c>
      <c r="J503" s="13">
        <v>7</v>
      </c>
    </row>
    <row r="504" spans="1:11" ht="15.75" customHeight="1" x14ac:dyDescent="0.3">
      <c r="A504" s="7" t="s">
        <v>28</v>
      </c>
      <c r="B504" s="8" t="s">
        <v>72</v>
      </c>
      <c r="C504" s="12">
        <v>5</v>
      </c>
      <c r="D504" s="13">
        <v>13</v>
      </c>
      <c r="E504" s="13">
        <v>3</v>
      </c>
      <c r="F504" s="13">
        <v>6</v>
      </c>
      <c r="G504" s="13">
        <v>0</v>
      </c>
      <c r="H504" s="13">
        <v>1</v>
      </c>
      <c r="I504" s="13">
        <v>5</v>
      </c>
      <c r="J504" s="13">
        <v>14</v>
      </c>
      <c r="K504" s="27"/>
    </row>
    <row r="505" spans="1:11" ht="15.75" customHeight="1" x14ac:dyDescent="0.3">
      <c r="A505" s="10" t="s">
        <v>12</v>
      </c>
      <c r="B505" s="11"/>
      <c r="C505" s="9">
        <f>SUM(C502:C504)</f>
        <v>26</v>
      </c>
      <c r="D505" s="9">
        <f t="shared" ref="D505:J505" si="30">SUM(D502:D504)</f>
        <v>28</v>
      </c>
      <c r="E505" s="9">
        <f t="shared" si="30"/>
        <v>13</v>
      </c>
      <c r="F505" s="9">
        <f t="shared" si="30"/>
        <v>14</v>
      </c>
      <c r="G505" s="9">
        <f t="shared" si="30"/>
        <v>2</v>
      </c>
      <c r="H505" s="9">
        <f t="shared" si="30"/>
        <v>3</v>
      </c>
      <c r="I505" s="9">
        <f t="shared" si="30"/>
        <v>28</v>
      </c>
      <c r="J505" s="9">
        <f t="shared" si="30"/>
        <v>31</v>
      </c>
      <c r="K505" s="29"/>
    </row>
    <row r="506" spans="1:11" ht="15.75" customHeight="1" x14ac:dyDescent="0.3"/>
    <row r="507" spans="1:11" ht="15.75" customHeight="1" x14ac:dyDescent="0.3"/>
    <row r="508" spans="1:11" ht="15.75" customHeight="1" x14ac:dyDescent="0.3">
      <c r="A508" s="24" t="s">
        <v>2090</v>
      </c>
      <c r="B508" s="25"/>
      <c r="C508" s="25"/>
      <c r="D508" s="25"/>
      <c r="E508" s="25"/>
      <c r="F508" s="25"/>
      <c r="G508" s="25"/>
      <c r="H508" s="25"/>
      <c r="I508" s="25"/>
      <c r="J508" s="26"/>
      <c r="K508" s="27"/>
    </row>
    <row r="509" spans="1:11" ht="15.75" customHeight="1" x14ac:dyDescent="0.3">
      <c r="A509" s="2"/>
      <c r="B509" s="3"/>
      <c r="C509" s="28" t="s">
        <v>1</v>
      </c>
      <c r="D509" s="26"/>
      <c r="E509" s="28" t="s">
        <v>2</v>
      </c>
      <c r="F509" s="26"/>
      <c r="G509" s="28" t="s">
        <v>3</v>
      </c>
      <c r="H509" s="26"/>
      <c r="I509" s="28" t="s">
        <v>4</v>
      </c>
      <c r="J509" s="26"/>
      <c r="K509" s="27"/>
    </row>
    <row r="510" spans="1:11" ht="15.75" customHeight="1" x14ac:dyDescent="0.3">
      <c r="A510" s="4" t="s">
        <v>5</v>
      </c>
      <c r="B510" s="5" t="s">
        <v>6</v>
      </c>
      <c r="C510" s="6" t="s">
        <v>7</v>
      </c>
      <c r="D510" s="6" t="s">
        <v>8</v>
      </c>
      <c r="E510" s="6" t="s">
        <v>7</v>
      </c>
      <c r="F510" s="6" t="s">
        <v>8</v>
      </c>
      <c r="G510" s="6" t="s">
        <v>7</v>
      </c>
      <c r="H510" s="6" t="s">
        <v>8</v>
      </c>
      <c r="I510" s="6" t="s">
        <v>7</v>
      </c>
      <c r="J510" s="6" t="s">
        <v>8</v>
      </c>
      <c r="K510" s="29"/>
    </row>
    <row r="511" spans="1:11" ht="15.75" customHeight="1" x14ac:dyDescent="0.3">
      <c r="A511" s="7" t="s">
        <v>2081</v>
      </c>
      <c r="B511" s="8" t="s">
        <v>72</v>
      </c>
      <c r="C511" s="12">
        <v>3</v>
      </c>
      <c r="D511" s="13">
        <v>19</v>
      </c>
      <c r="E511" s="13">
        <v>1</v>
      </c>
      <c r="F511" s="13">
        <v>8</v>
      </c>
      <c r="G511" s="13">
        <v>1</v>
      </c>
      <c r="H511" s="13">
        <v>1</v>
      </c>
      <c r="I511" s="13">
        <v>4</v>
      </c>
      <c r="J511" s="13">
        <v>20</v>
      </c>
    </row>
    <row r="512" spans="1:11" ht="15.75" customHeight="1" x14ac:dyDescent="0.3">
      <c r="A512" s="10" t="s">
        <v>12</v>
      </c>
      <c r="B512" s="11"/>
      <c r="C512" s="9">
        <f>SUM(C511:C511)</f>
        <v>3</v>
      </c>
      <c r="D512" s="9">
        <f>SUM(D511:D511)</f>
        <v>19</v>
      </c>
      <c r="E512" s="9">
        <f>SUM(E511:E511)</f>
        <v>1</v>
      </c>
      <c r="F512" s="9">
        <f>SUM(F511:F511)</f>
        <v>8</v>
      </c>
      <c r="G512" s="9">
        <f>SUM(G511:G511)</f>
        <v>1</v>
      </c>
      <c r="H512" s="9">
        <f>SUM(H511:H511)</f>
        <v>1</v>
      </c>
      <c r="I512" s="9">
        <f>SUM(I511:I511)</f>
        <v>4</v>
      </c>
      <c r="J512" s="9">
        <f>SUM(J511:J511)</f>
        <v>20</v>
      </c>
      <c r="K512" s="29"/>
    </row>
    <row r="513" spans="1:11" ht="15.75" customHeight="1" x14ac:dyDescent="0.3"/>
    <row r="514" spans="1:11" ht="15.75" customHeight="1" x14ac:dyDescent="0.3"/>
    <row r="515" spans="1:11" ht="15.75" customHeight="1" x14ac:dyDescent="0.3">
      <c r="A515" s="24" t="s">
        <v>449</v>
      </c>
      <c r="B515" s="25"/>
      <c r="C515" s="25"/>
      <c r="D515" s="25"/>
      <c r="E515" s="25"/>
      <c r="F515" s="25"/>
      <c r="G515" s="25"/>
      <c r="H515" s="25"/>
      <c r="I515" s="25"/>
      <c r="J515" s="26"/>
      <c r="K515" s="27"/>
    </row>
    <row r="516" spans="1:11" ht="15.75" customHeight="1" x14ac:dyDescent="0.3">
      <c r="A516" s="2"/>
      <c r="B516" s="3"/>
      <c r="C516" s="28" t="s">
        <v>1</v>
      </c>
      <c r="D516" s="26"/>
      <c r="E516" s="28" t="s">
        <v>2</v>
      </c>
      <c r="F516" s="26"/>
      <c r="G516" s="28" t="s">
        <v>3</v>
      </c>
      <c r="H516" s="26"/>
      <c r="I516" s="28" t="s">
        <v>4</v>
      </c>
      <c r="J516" s="26"/>
      <c r="K516" s="27"/>
    </row>
    <row r="517" spans="1:11" ht="15.75" customHeight="1" x14ac:dyDescent="0.3">
      <c r="A517" s="4" t="s">
        <v>5</v>
      </c>
      <c r="B517" s="5" t="s">
        <v>6</v>
      </c>
      <c r="C517" s="6" t="s">
        <v>7</v>
      </c>
      <c r="D517" s="6" t="s">
        <v>8</v>
      </c>
      <c r="E517" s="6" t="s">
        <v>7</v>
      </c>
      <c r="F517" s="6" t="s">
        <v>8</v>
      </c>
      <c r="G517" s="6" t="s">
        <v>7</v>
      </c>
      <c r="H517" s="6" t="s">
        <v>8</v>
      </c>
      <c r="I517" s="6" t="s">
        <v>7</v>
      </c>
      <c r="J517" s="6" t="s">
        <v>8</v>
      </c>
      <c r="K517" s="29"/>
    </row>
    <row r="518" spans="1:11" ht="15.75" customHeight="1" x14ac:dyDescent="0.3">
      <c r="A518" s="7" t="s">
        <v>21</v>
      </c>
      <c r="B518" s="8" t="s">
        <v>93</v>
      </c>
      <c r="C518" s="12">
        <v>5</v>
      </c>
      <c r="D518" s="13">
        <v>11</v>
      </c>
      <c r="E518" s="13">
        <v>2</v>
      </c>
      <c r="F518" s="13">
        <v>5</v>
      </c>
      <c r="G518" s="13">
        <v>0</v>
      </c>
      <c r="H518" s="13">
        <v>1</v>
      </c>
      <c r="I518" s="13">
        <v>5</v>
      </c>
      <c r="J518" s="13">
        <v>12</v>
      </c>
      <c r="K518" s="27"/>
    </row>
    <row r="519" spans="1:11" ht="15.75" customHeight="1" x14ac:dyDescent="0.3">
      <c r="A519" s="10" t="s">
        <v>12</v>
      </c>
      <c r="B519" s="11"/>
      <c r="C519" s="9">
        <v>5</v>
      </c>
      <c r="D519" s="9">
        <v>11</v>
      </c>
      <c r="E519" s="9">
        <v>2</v>
      </c>
      <c r="F519" s="9">
        <v>5</v>
      </c>
      <c r="G519" s="9">
        <v>0</v>
      </c>
      <c r="H519" s="9">
        <v>1</v>
      </c>
      <c r="I519" s="9">
        <v>5</v>
      </c>
      <c r="J519" s="9">
        <v>12</v>
      </c>
      <c r="K519" s="29"/>
    </row>
    <row r="520" spans="1:11" ht="15.75" customHeight="1" x14ac:dyDescent="0.3"/>
    <row r="521" spans="1:11" ht="15.75" customHeight="1" x14ac:dyDescent="0.3"/>
    <row r="522" spans="1:11" ht="15.75" customHeight="1" x14ac:dyDescent="0.3">
      <c r="A522" s="24" t="s">
        <v>450</v>
      </c>
      <c r="B522" s="25"/>
      <c r="C522" s="25"/>
      <c r="D522" s="25"/>
      <c r="E522" s="25"/>
      <c r="F522" s="25"/>
      <c r="G522" s="25"/>
      <c r="H522" s="25"/>
      <c r="I522" s="25"/>
      <c r="J522" s="26"/>
      <c r="K522" s="27"/>
    </row>
    <row r="523" spans="1:11" ht="15.75" customHeight="1" x14ac:dyDescent="0.3">
      <c r="A523" s="2"/>
      <c r="B523" s="3"/>
      <c r="C523" s="28" t="s">
        <v>1</v>
      </c>
      <c r="D523" s="26"/>
      <c r="E523" s="28" t="s">
        <v>2</v>
      </c>
      <c r="F523" s="26"/>
      <c r="G523" s="28" t="s">
        <v>3</v>
      </c>
      <c r="H523" s="26"/>
      <c r="I523" s="28" t="s">
        <v>4</v>
      </c>
      <c r="J523" s="26"/>
      <c r="K523" s="27"/>
    </row>
    <row r="524" spans="1:11" ht="15.75" customHeight="1" x14ac:dyDescent="0.3">
      <c r="A524" s="4" t="s">
        <v>5</v>
      </c>
      <c r="B524" s="5" t="s">
        <v>6</v>
      </c>
      <c r="C524" s="6" t="s">
        <v>7</v>
      </c>
      <c r="D524" s="6" t="s">
        <v>8</v>
      </c>
      <c r="E524" s="6" t="s">
        <v>7</v>
      </c>
      <c r="F524" s="6" t="s">
        <v>8</v>
      </c>
      <c r="G524" s="6" t="s">
        <v>7</v>
      </c>
      <c r="H524" s="6" t="s">
        <v>8</v>
      </c>
      <c r="I524" s="6" t="s">
        <v>7</v>
      </c>
      <c r="J524" s="6" t="s">
        <v>8</v>
      </c>
      <c r="K524" s="29"/>
    </row>
    <row r="525" spans="1:11" ht="15.75" customHeight="1" x14ac:dyDescent="0.3">
      <c r="A525" s="7" t="s">
        <v>57</v>
      </c>
      <c r="B525" s="8" t="s">
        <v>165</v>
      </c>
      <c r="C525" s="12">
        <v>9</v>
      </c>
      <c r="D525" s="13">
        <v>4</v>
      </c>
      <c r="E525" s="13">
        <v>7</v>
      </c>
      <c r="F525" s="13">
        <v>2</v>
      </c>
      <c r="G525" s="13">
        <v>2</v>
      </c>
      <c r="H525" s="13">
        <v>2</v>
      </c>
      <c r="I525" s="13">
        <v>11</v>
      </c>
      <c r="J525" s="13">
        <v>6</v>
      </c>
      <c r="K525" s="27"/>
    </row>
    <row r="526" spans="1:11" ht="15.75" customHeight="1" x14ac:dyDescent="0.3">
      <c r="A526" s="10" t="s">
        <v>12</v>
      </c>
      <c r="B526" s="11"/>
      <c r="C526" s="9">
        <v>9</v>
      </c>
      <c r="D526" s="9">
        <v>4</v>
      </c>
      <c r="E526" s="9">
        <v>7</v>
      </c>
      <c r="F526" s="9">
        <v>2</v>
      </c>
      <c r="G526" s="9">
        <v>2</v>
      </c>
      <c r="H526" s="9">
        <v>2</v>
      </c>
      <c r="I526" s="9">
        <v>11</v>
      </c>
      <c r="J526" s="9">
        <v>6</v>
      </c>
      <c r="K526" s="29"/>
    </row>
    <row r="527" spans="1:11" ht="15.75" customHeight="1" x14ac:dyDescent="0.3">
      <c r="A527" s="30" t="s">
        <v>451</v>
      </c>
      <c r="B527" s="30"/>
      <c r="C527" s="30"/>
      <c r="D527" s="30"/>
      <c r="E527" s="30"/>
    </row>
    <row r="528" spans="1:11" ht="15.75" customHeight="1" x14ac:dyDescent="0.3"/>
    <row r="529" spans="1:11" ht="15.75" customHeight="1" x14ac:dyDescent="0.3">
      <c r="A529" s="24" t="s">
        <v>452</v>
      </c>
      <c r="B529" s="25"/>
      <c r="C529" s="25"/>
      <c r="D529" s="25"/>
      <c r="E529" s="25"/>
      <c r="F529" s="25"/>
      <c r="G529" s="25"/>
      <c r="H529" s="25"/>
      <c r="I529" s="25"/>
      <c r="J529" s="26"/>
      <c r="K529" s="27"/>
    </row>
    <row r="530" spans="1:11" ht="15.75" customHeight="1" x14ac:dyDescent="0.3">
      <c r="A530" s="2"/>
      <c r="B530" s="3"/>
      <c r="C530" s="28" t="s">
        <v>1</v>
      </c>
      <c r="D530" s="26"/>
      <c r="E530" s="28" t="s">
        <v>2</v>
      </c>
      <c r="F530" s="26"/>
      <c r="G530" s="28" t="s">
        <v>3</v>
      </c>
      <c r="H530" s="26"/>
      <c r="I530" s="28" t="s">
        <v>4</v>
      </c>
      <c r="J530" s="26"/>
      <c r="K530" s="27"/>
    </row>
    <row r="531" spans="1:11" ht="15.75" customHeight="1" x14ac:dyDescent="0.3">
      <c r="A531" s="4" t="s">
        <v>5</v>
      </c>
      <c r="B531" s="5" t="s">
        <v>6</v>
      </c>
      <c r="C531" s="6" t="s">
        <v>7</v>
      </c>
      <c r="D531" s="6" t="s">
        <v>8</v>
      </c>
      <c r="E531" s="6" t="s">
        <v>7</v>
      </c>
      <c r="F531" s="6" t="s">
        <v>8</v>
      </c>
      <c r="G531" s="6" t="s">
        <v>7</v>
      </c>
      <c r="H531" s="6" t="s">
        <v>8</v>
      </c>
      <c r="I531" s="6" t="s">
        <v>7</v>
      </c>
      <c r="J531" s="6" t="s">
        <v>8</v>
      </c>
      <c r="K531" s="29"/>
    </row>
    <row r="532" spans="1:11" ht="15.75" customHeight="1" x14ac:dyDescent="0.3">
      <c r="A532" s="7" t="s">
        <v>42</v>
      </c>
      <c r="B532" s="8" t="s">
        <v>59</v>
      </c>
      <c r="C532" s="12">
        <v>12</v>
      </c>
      <c r="D532" s="13">
        <v>4</v>
      </c>
      <c r="E532" s="13">
        <v>10</v>
      </c>
      <c r="F532" s="13">
        <v>2</v>
      </c>
      <c r="G532" s="13">
        <v>2</v>
      </c>
      <c r="H532" s="13">
        <v>2</v>
      </c>
      <c r="I532" s="13">
        <v>14</v>
      </c>
      <c r="J532" s="13">
        <v>6</v>
      </c>
      <c r="K532" s="27"/>
    </row>
    <row r="533" spans="1:11" ht="15.75" customHeight="1" x14ac:dyDescent="0.3">
      <c r="A533" s="10" t="s">
        <v>12</v>
      </c>
      <c r="B533" s="11"/>
      <c r="C533" s="9">
        <v>12</v>
      </c>
      <c r="D533" s="9">
        <v>4</v>
      </c>
      <c r="E533" s="9">
        <v>10</v>
      </c>
      <c r="F533" s="9">
        <v>2</v>
      </c>
      <c r="G533" s="9">
        <v>2</v>
      </c>
      <c r="H533" s="9">
        <v>2</v>
      </c>
      <c r="I533" s="9">
        <v>14</v>
      </c>
      <c r="J533" s="9">
        <v>6</v>
      </c>
      <c r="K533" s="29"/>
    </row>
    <row r="534" spans="1:11" ht="15.75" customHeight="1" x14ac:dyDescent="0.3"/>
    <row r="535" spans="1:11" ht="15.75" customHeight="1" x14ac:dyDescent="0.3"/>
    <row r="536" spans="1:11" ht="15.75" customHeight="1" x14ac:dyDescent="0.3">
      <c r="A536" s="24" t="s">
        <v>1969</v>
      </c>
      <c r="B536" s="25"/>
      <c r="C536" s="25"/>
      <c r="D536" s="25"/>
      <c r="E536" s="25"/>
      <c r="F536" s="25"/>
      <c r="G536" s="25"/>
      <c r="H536" s="25"/>
      <c r="I536" s="25"/>
      <c r="J536" s="26"/>
      <c r="K536" s="27"/>
    </row>
    <row r="537" spans="1:11" ht="15.75" customHeight="1" x14ac:dyDescent="0.3">
      <c r="A537" s="2"/>
      <c r="B537" s="3"/>
      <c r="C537" s="28" t="s">
        <v>1</v>
      </c>
      <c r="D537" s="26"/>
      <c r="E537" s="28" t="s">
        <v>2</v>
      </c>
      <c r="F537" s="26"/>
      <c r="G537" s="28" t="s">
        <v>3</v>
      </c>
      <c r="H537" s="26"/>
      <c r="I537" s="28" t="s">
        <v>4</v>
      </c>
      <c r="J537" s="26"/>
      <c r="K537" s="27"/>
    </row>
    <row r="538" spans="1:11" ht="15.75" customHeight="1" x14ac:dyDescent="0.3">
      <c r="A538" s="4" t="s">
        <v>5</v>
      </c>
      <c r="B538" s="5" t="s">
        <v>6</v>
      </c>
      <c r="C538" s="6" t="s">
        <v>7</v>
      </c>
      <c r="D538" s="6" t="s">
        <v>8</v>
      </c>
      <c r="E538" s="6" t="s">
        <v>7</v>
      </c>
      <c r="F538" s="6" t="s">
        <v>8</v>
      </c>
      <c r="G538" s="6" t="s">
        <v>7</v>
      </c>
      <c r="H538" s="6" t="s">
        <v>8</v>
      </c>
      <c r="I538" s="6" t="s">
        <v>7</v>
      </c>
      <c r="J538" s="6" t="s">
        <v>8</v>
      </c>
      <c r="K538" s="29"/>
    </row>
    <row r="539" spans="1:11" ht="15.75" customHeight="1" x14ac:dyDescent="0.3">
      <c r="A539" s="7" t="s">
        <v>984</v>
      </c>
      <c r="B539" s="8" t="s">
        <v>353</v>
      </c>
      <c r="C539" s="12">
        <v>0</v>
      </c>
      <c r="D539" s="13">
        <v>20</v>
      </c>
      <c r="E539" s="13">
        <v>0</v>
      </c>
      <c r="F539" s="13">
        <v>0</v>
      </c>
      <c r="G539" s="13">
        <v>0</v>
      </c>
      <c r="H539" s="13">
        <v>1</v>
      </c>
      <c r="I539" s="13">
        <v>0</v>
      </c>
      <c r="J539" s="13">
        <v>21</v>
      </c>
      <c r="K539" s="27"/>
    </row>
    <row r="540" spans="1:11" ht="15.75" customHeight="1" x14ac:dyDescent="0.3">
      <c r="A540" s="7" t="s">
        <v>1189</v>
      </c>
      <c r="B540" s="8" t="s">
        <v>353</v>
      </c>
      <c r="C540" s="12">
        <v>2</v>
      </c>
      <c r="D540" s="13">
        <v>18</v>
      </c>
      <c r="E540" s="13">
        <v>0</v>
      </c>
      <c r="F540" s="13">
        <v>0</v>
      </c>
      <c r="G540" s="13">
        <v>0</v>
      </c>
      <c r="H540" s="13">
        <v>1</v>
      </c>
      <c r="I540" s="13">
        <v>2</v>
      </c>
      <c r="J540" s="13">
        <v>19</v>
      </c>
    </row>
    <row r="541" spans="1:11" ht="15.75" customHeight="1" x14ac:dyDescent="0.3">
      <c r="A541" s="7" t="s">
        <v>1267</v>
      </c>
      <c r="B541" s="8" t="s">
        <v>353</v>
      </c>
      <c r="C541" s="12">
        <v>1</v>
      </c>
      <c r="D541" s="13">
        <v>22</v>
      </c>
      <c r="E541" s="13">
        <v>0</v>
      </c>
      <c r="F541" s="13">
        <v>0</v>
      </c>
      <c r="G541" s="13">
        <v>0</v>
      </c>
      <c r="H541" s="13">
        <v>0</v>
      </c>
      <c r="I541" s="13">
        <v>1</v>
      </c>
      <c r="J541" s="13">
        <v>22</v>
      </c>
    </row>
    <row r="542" spans="1:11" ht="15.75" customHeight="1" x14ac:dyDescent="0.3">
      <c r="A542" s="7" t="s">
        <v>1374</v>
      </c>
      <c r="B542" s="8" t="s">
        <v>353</v>
      </c>
      <c r="C542" s="12">
        <v>5</v>
      </c>
      <c r="D542" s="13">
        <v>13</v>
      </c>
      <c r="E542" s="13">
        <v>0</v>
      </c>
      <c r="F542" s="13">
        <v>0</v>
      </c>
      <c r="G542" s="13">
        <v>1</v>
      </c>
      <c r="H542" s="13">
        <v>1</v>
      </c>
      <c r="I542" s="13">
        <v>6</v>
      </c>
      <c r="J542" s="13">
        <v>14</v>
      </c>
    </row>
    <row r="543" spans="1:11" ht="15.75" customHeight="1" x14ac:dyDescent="0.3">
      <c r="A543" s="7" t="s">
        <v>1965</v>
      </c>
      <c r="B543" s="8" t="s">
        <v>239</v>
      </c>
      <c r="C543" s="12">
        <v>9</v>
      </c>
      <c r="D543" s="13">
        <v>13</v>
      </c>
      <c r="E543" s="13">
        <v>4</v>
      </c>
      <c r="F543" s="13">
        <v>10</v>
      </c>
      <c r="G543" s="13">
        <v>1</v>
      </c>
      <c r="H543" s="13">
        <v>1</v>
      </c>
      <c r="I543" s="13">
        <v>10</v>
      </c>
      <c r="J543" s="13">
        <v>14</v>
      </c>
    </row>
    <row r="544" spans="1:11" ht="15.75" customHeight="1" x14ac:dyDescent="0.3">
      <c r="A544" s="7" t="s">
        <v>2031</v>
      </c>
      <c r="B544" s="8" t="s">
        <v>239</v>
      </c>
      <c r="C544" s="12">
        <v>5</v>
      </c>
      <c r="D544" s="13">
        <v>17</v>
      </c>
      <c r="E544" s="13">
        <v>3</v>
      </c>
      <c r="F544" s="13">
        <v>11</v>
      </c>
      <c r="G544" s="13">
        <v>1</v>
      </c>
      <c r="H544" s="13">
        <v>1</v>
      </c>
      <c r="I544" s="13">
        <v>6</v>
      </c>
      <c r="J544" s="13">
        <v>18</v>
      </c>
    </row>
    <row r="545" spans="1:11" ht="15.75" customHeight="1" x14ac:dyDescent="0.3">
      <c r="A545" s="7" t="s">
        <v>2043</v>
      </c>
      <c r="B545" s="8" t="s">
        <v>239</v>
      </c>
      <c r="C545" s="12">
        <v>8</v>
      </c>
      <c r="D545" s="13">
        <v>14</v>
      </c>
      <c r="E545" s="13">
        <v>4</v>
      </c>
      <c r="F545" s="13">
        <v>10</v>
      </c>
      <c r="G545" s="13">
        <v>1</v>
      </c>
      <c r="H545" s="13">
        <v>1</v>
      </c>
      <c r="I545" s="13">
        <v>9</v>
      </c>
      <c r="J545" s="13">
        <v>15</v>
      </c>
    </row>
    <row r="546" spans="1:11" ht="15.75" customHeight="1" x14ac:dyDescent="0.3">
      <c r="A546" s="10" t="s">
        <v>12</v>
      </c>
      <c r="B546" s="11"/>
      <c r="C546" s="9">
        <f>SUM(C539:C545)</f>
        <v>30</v>
      </c>
      <c r="D546" s="9">
        <f t="shared" ref="D546:J546" si="31">SUM(D539:D545)</f>
        <v>117</v>
      </c>
      <c r="E546" s="9">
        <f t="shared" si="31"/>
        <v>11</v>
      </c>
      <c r="F546" s="9">
        <f t="shared" si="31"/>
        <v>31</v>
      </c>
      <c r="G546" s="9">
        <f t="shared" si="31"/>
        <v>4</v>
      </c>
      <c r="H546" s="9">
        <f t="shared" si="31"/>
        <v>6</v>
      </c>
      <c r="I546" s="9">
        <f t="shared" si="31"/>
        <v>34</v>
      </c>
      <c r="J546" s="9">
        <f t="shared" si="31"/>
        <v>123</v>
      </c>
      <c r="K546" s="29"/>
    </row>
    <row r="547" spans="1:11" ht="15.75" customHeight="1" x14ac:dyDescent="0.3">
      <c r="A547" s="1" t="s">
        <v>1376</v>
      </c>
    </row>
    <row r="548" spans="1:11" ht="15.75" customHeight="1" x14ac:dyDescent="0.3"/>
    <row r="549" spans="1:11" ht="15.75" customHeight="1" x14ac:dyDescent="0.3">
      <c r="A549" s="24" t="s">
        <v>774</v>
      </c>
      <c r="B549" s="25"/>
      <c r="C549" s="25"/>
      <c r="D549" s="25"/>
      <c r="E549" s="25"/>
      <c r="F549" s="25"/>
      <c r="G549" s="25"/>
      <c r="H549" s="25"/>
      <c r="I549" s="25"/>
      <c r="J549" s="26"/>
      <c r="K549" s="27"/>
    </row>
    <row r="550" spans="1:11" ht="15.75" customHeight="1" x14ac:dyDescent="0.3">
      <c r="A550" s="2"/>
      <c r="B550" s="3"/>
      <c r="C550" s="28" t="s">
        <v>1</v>
      </c>
      <c r="D550" s="26"/>
      <c r="E550" s="28" t="s">
        <v>2</v>
      </c>
      <c r="F550" s="26"/>
      <c r="G550" s="28" t="s">
        <v>3</v>
      </c>
      <c r="H550" s="26"/>
      <c r="I550" s="28" t="s">
        <v>4</v>
      </c>
      <c r="J550" s="26"/>
      <c r="K550" s="27"/>
    </row>
    <row r="551" spans="1:11" ht="15.75" customHeight="1" x14ac:dyDescent="0.3">
      <c r="A551" s="4" t="s">
        <v>5</v>
      </c>
      <c r="B551" s="5" t="s">
        <v>6</v>
      </c>
      <c r="C551" s="6" t="s">
        <v>7</v>
      </c>
      <c r="D551" s="6" t="s">
        <v>8</v>
      </c>
      <c r="E551" s="6" t="s">
        <v>7</v>
      </c>
      <c r="F551" s="6" t="s">
        <v>8</v>
      </c>
      <c r="G551" s="6" t="s">
        <v>7</v>
      </c>
      <c r="H551" s="6" t="s">
        <v>8</v>
      </c>
      <c r="I551" s="6" t="s">
        <v>7</v>
      </c>
      <c r="J551" s="6" t="s">
        <v>8</v>
      </c>
      <c r="K551" s="29"/>
    </row>
    <row r="552" spans="1:11" ht="15.75" customHeight="1" x14ac:dyDescent="0.3">
      <c r="A552" s="7" t="s">
        <v>775</v>
      </c>
      <c r="B552" s="8" t="s">
        <v>262</v>
      </c>
      <c r="C552" s="12"/>
      <c r="D552" s="13"/>
      <c r="E552" s="13"/>
      <c r="F552" s="13"/>
      <c r="G552" s="13"/>
      <c r="H552" s="13"/>
      <c r="I552" s="13">
        <v>2</v>
      </c>
      <c r="J552" s="13">
        <v>3</v>
      </c>
      <c r="K552" s="27"/>
    </row>
    <row r="553" spans="1:11" ht="15.75" customHeight="1" x14ac:dyDescent="0.3">
      <c r="A553" s="7" t="s">
        <v>776</v>
      </c>
      <c r="B553" s="8" t="s">
        <v>262</v>
      </c>
      <c r="C553" s="22"/>
      <c r="D553" s="14"/>
      <c r="E553" s="14"/>
      <c r="F553" s="14"/>
      <c r="G553" s="14"/>
      <c r="H553" s="14"/>
      <c r="I553" s="14">
        <v>7</v>
      </c>
      <c r="J553" s="14">
        <v>7</v>
      </c>
      <c r="K553" s="27"/>
    </row>
    <row r="554" spans="1:11" ht="15.75" customHeight="1" x14ac:dyDescent="0.3">
      <c r="A554" s="7" t="s">
        <v>777</v>
      </c>
      <c r="B554" s="8" t="s">
        <v>262</v>
      </c>
      <c r="C554" s="22"/>
      <c r="D554" s="14"/>
      <c r="E554" s="14"/>
      <c r="F554" s="14"/>
      <c r="G554" s="14"/>
      <c r="H554" s="14"/>
      <c r="I554" s="14">
        <v>2</v>
      </c>
      <c r="J554" s="14">
        <v>5</v>
      </c>
      <c r="K554" s="27"/>
    </row>
    <row r="555" spans="1:11" ht="15.75" customHeight="1" x14ac:dyDescent="0.3">
      <c r="A555" s="10" t="s">
        <v>12</v>
      </c>
      <c r="B555" s="11"/>
      <c r="C555" s="9">
        <f t="shared" ref="C555:H555" si="32">SUM(C552:C554)</f>
        <v>0</v>
      </c>
      <c r="D555" s="9">
        <f t="shared" si="32"/>
        <v>0</v>
      </c>
      <c r="E555" s="9">
        <f t="shared" si="32"/>
        <v>0</v>
      </c>
      <c r="F555" s="9">
        <f t="shared" si="32"/>
        <v>0</v>
      </c>
      <c r="G555" s="9">
        <f t="shared" si="32"/>
        <v>0</v>
      </c>
      <c r="H555" s="9">
        <f t="shared" si="32"/>
        <v>0</v>
      </c>
      <c r="I555" s="9">
        <f>SUM(I552:I554)</f>
        <v>11</v>
      </c>
      <c r="J555" s="9">
        <f>SUM(J552:J554)</f>
        <v>15</v>
      </c>
      <c r="K555" s="29"/>
    </row>
    <row r="556" spans="1:11" ht="15.75" customHeight="1" x14ac:dyDescent="0.3"/>
    <row r="557" spans="1:11" ht="15.75" customHeight="1" x14ac:dyDescent="0.3"/>
    <row r="558" spans="1:11" ht="15.75" customHeight="1" x14ac:dyDescent="0.3">
      <c r="A558" s="24" t="s">
        <v>453</v>
      </c>
      <c r="B558" s="25"/>
      <c r="C558" s="25"/>
      <c r="D558" s="25"/>
      <c r="E558" s="25"/>
      <c r="F558" s="25"/>
      <c r="G558" s="25"/>
      <c r="H558" s="25"/>
      <c r="I558" s="25"/>
      <c r="J558" s="26"/>
      <c r="K558" s="27"/>
    </row>
    <row r="559" spans="1:11" ht="15.75" customHeight="1" x14ac:dyDescent="0.3">
      <c r="A559" s="2"/>
      <c r="B559" s="3"/>
      <c r="C559" s="28" t="s">
        <v>1</v>
      </c>
      <c r="D559" s="26"/>
      <c r="E559" s="28" t="s">
        <v>2</v>
      </c>
      <c r="F559" s="26"/>
      <c r="G559" s="28" t="s">
        <v>3</v>
      </c>
      <c r="H559" s="26"/>
      <c r="I559" s="28" t="s">
        <v>4</v>
      </c>
      <c r="J559" s="26"/>
      <c r="K559" s="27"/>
    </row>
    <row r="560" spans="1:11" ht="15.75" customHeight="1" x14ac:dyDescent="0.3">
      <c r="A560" s="4" t="s">
        <v>5</v>
      </c>
      <c r="B560" s="5" t="s">
        <v>6</v>
      </c>
      <c r="C560" s="6" t="s">
        <v>7</v>
      </c>
      <c r="D560" s="6" t="s">
        <v>8</v>
      </c>
      <c r="E560" s="6" t="s">
        <v>7</v>
      </c>
      <c r="F560" s="6" t="s">
        <v>8</v>
      </c>
      <c r="G560" s="6" t="s">
        <v>7</v>
      </c>
      <c r="H560" s="6" t="s">
        <v>8</v>
      </c>
      <c r="I560" s="6" t="s">
        <v>7</v>
      </c>
      <c r="J560" s="6" t="s">
        <v>8</v>
      </c>
      <c r="K560" s="29"/>
    </row>
    <row r="561" spans="1:11" ht="15.75" customHeight="1" x14ac:dyDescent="0.3">
      <c r="A561" s="7" t="s">
        <v>153</v>
      </c>
      <c r="B561" s="8" t="s">
        <v>50</v>
      </c>
      <c r="C561" s="12">
        <v>4</v>
      </c>
      <c r="D561" s="13">
        <v>8</v>
      </c>
      <c r="E561" s="13">
        <v>3</v>
      </c>
      <c r="F561" s="13">
        <v>6</v>
      </c>
      <c r="G561" s="13">
        <v>0</v>
      </c>
      <c r="H561" s="13">
        <v>2</v>
      </c>
      <c r="I561" s="13">
        <v>4</v>
      </c>
      <c r="J561" s="13">
        <v>10</v>
      </c>
      <c r="K561" s="27"/>
    </row>
    <row r="562" spans="1:11" ht="15.75" customHeight="1" x14ac:dyDescent="0.3">
      <c r="A562" s="10" t="s">
        <v>12</v>
      </c>
      <c r="B562" s="11"/>
      <c r="C562" s="9">
        <v>4</v>
      </c>
      <c r="D562" s="9">
        <v>8</v>
      </c>
      <c r="E562" s="9">
        <v>3</v>
      </c>
      <c r="F562" s="9">
        <v>6</v>
      </c>
      <c r="G562" s="9">
        <v>0</v>
      </c>
      <c r="H562" s="9">
        <v>2</v>
      </c>
      <c r="I562" s="9">
        <v>4</v>
      </c>
      <c r="J562" s="9">
        <v>10</v>
      </c>
      <c r="K562" s="29"/>
    </row>
    <row r="563" spans="1:11" ht="15.75" customHeight="1" x14ac:dyDescent="0.3"/>
    <row r="564" spans="1:11" ht="15.75" customHeight="1" x14ac:dyDescent="0.3"/>
    <row r="565" spans="1:11" ht="15.75" customHeight="1" x14ac:dyDescent="0.3">
      <c r="A565" s="24" t="s">
        <v>1083</v>
      </c>
      <c r="B565" s="25"/>
      <c r="C565" s="25"/>
      <c r="D565" s="25"/>
      <c r="E565" s="25"/>
      <c r="F565" s="25"/>
      <c r="G565" s="25"/>
      <c r="H565" s="25"/>
      <c r="I565" s="25"/>
      <c r="J565" s="26"/>
      <c r="K565" s="27"/>
    </row>
    <row r="566" spans="1:11" ht="15.75" customHeight="1" x14ac:dyDescent="0.3">
      <c r="A566" s="2"/>
      <c r="B566" s="3"/>
      <c r="C566" s="28" t="s">
        <v>1</v>
      </c>
      <c r="D566" s="26"/>
      <c r="E566" s="28" t="s">
        <v>2</v>
      </c>
      <c r="F566" s="26"/>
      <c r="G566" s="28" t="s">
        <v>3</v>
      </c>
      <c r="H566" s="26"/>
      <c r="I566" s="28" t="s">
        <v>4</v>
      </c>
      <c r="J566" s="26"/>
      <c r="K566" s="27"/>
    </row>
    <row r="567" spans="1:11" ht="15.75" customHeight="1" x14ac:dyDescent="0.3">
      <c r="A567" s="4" t="s">
        <v>5</v>
      </c>
      <c r="B567" s="5" t="s">
        <v>6</v>
      </c>
      <c r="C567" s="6" t="s">
        <v>7</v>
      </c>
      <c r="D567" s="6" t="s">
        <v>8</v>
      </c>
      <c r="E567" s="6" t="s">
        <v>7</v>
      </c>
      <c r="F567" s="6" t="s">
        <v>8</v>
      </c>
      <c r="G567" s="6" t="s">
        <v>7</v>
      </c>
      <c r="H567" s="6" t="s">
        <v>8</v>
      </c>
      <c r="I567" s="6" t="s">
        <v>7</v>
      </c>
      <c r="J567" s="6" t="s">
        <v>8</v>
      </c>
      <c r="K567" s="29"/>
    </row>
    <row r="568" spans="1:11" ht="15.75" customHeight="1" x14ac:dyDescent="0.3">
      <c r="A568" s="7" t="s">
        <v>18</v>
      </c>
      <c r="B568" s="8" t="s">
        <v>239</v>
      </c>
      <c r="C568" s="12">
        <v>6</v>
      </c>
      <c r="D568" s="13">
        <v>11</v>
      </c>
      <c r="E568" s="13">
        <v>5</v>
      </c>
      <c r="F568" s="13">
        <v>9</v>
      </c>
      <c r="G568" s="13">
        <v>0</v>
      </c>
      <c r="H568" s="13">
        <v>1</v>
      </c>
      <c r="I568" s="13">
        <v>6</v>
      </c>
      <c r="J568" s="13">
        <v>12</v>
      </c>
      <c r="K568" s="27"/>
    </row>
    <row r="569" spans="1:11" ht="15.75" customHeight="1" x14ac:dyDescent="0.3">
      <c r="A569" s="7" t="s">
        <v>19</v>
      </c>
      <c r="B569" s="8" t="s">
        <v>239</v>
      </c>
      <c r="C569" s="12">
        <v>8</v>
      </c>
      <c r="D569" s="13">
        <v>11</v>
      </c>
      <c r="E569" s="13">
        <v>7</v>
      </c>
      <c r="F569" s="13">
        <v>7</v>
      </c>
      <c r="G569" s="13">
        <v>0</v>
      </c>
      <c r="H569" s="13">
        <v>1</v>
      </c>
      <c r="I569" s="13">
        <v>8</v>
      </c>
      <c r="J569" s="13">
        <v>12</v>
      </c>
      <c r="K569" s="27"/>
    </row>
    <row r="570" spans="1:11" ht="15.75" customHeight="1" x14ac:dyDescent="0.3">
      <c r="A570" s="10" t="s">
        <v>12</v>
      </c>
      <c r="B570" s="11"/>
      <c r="C570" s="9">
        <f>SUM(C568:C569)</f>
        <v>14</v>
      </c>
      <c r="D570" s="9">
        <f t="shared" ref="D570:J570" si="33">SUM(D568:D569)</f>
        <v>22</v>
      </c>
      <c r="E570" s="9">
        <f t="shared" si="33"/>
        <v>12</v>
      </c>
      <c r="F570" s="9">
        <f t="shared" si="33"/>
        <v>16</v>
      </c>
      <c r="G570" s="9">
        <f t="shared" si="33"/>
        <v>0</v>
      </c>
      <c r="H570" s="9">
        <f t="shared" si="33"/>
        <v>2</v>
      </c>
      <c r="I570" s="9">
        <f t="shared" si="33"/>
        <v>14</v>
      </c>
      <c r="J570" s="9">
        <f t="shared" si="33"/>
        <v>24</v>
      </c>
      <c r="K570" s="29"/>
    </row>
    <row r="571" spans="1:11" ht="15.75" customHeight="1" x14ac:dyDescent="0.3"/>
    <row r="572" spans="1:11" ht="15.75" customHeight="1" x14ac:dyDescent="0.3"/>
    <row r="573" spans="1:11" ht="15.75" customHeight="1" x14ac:dyDescent="0.3">
      <c r="A573" s="24" t="s">
        <v>454</v>
      </c>
      <c r="B573" s="25"/>
      <c r="C573" s="25"/>
      <c r="D573" s="25"/>
      <c r="E573" s="25"/>
      <c r="F573" s="25"/>
      <c r="G573" s="25"/>
      <c r="H573" s="25"/>
      <c r="I573" s="25"/>
      <c r="J573" s="26"/>
      <c r="K573" s="27"/>
    </row>
    <row r="574" spans="1:11" ht="15.75" customHeight="1" x14ac:dyDescent="0.3">
      <c r="A574" s="2"/>
      <c r="B574" s="3"/>
      <c r="C574" s="28" t="s">
        <v>1</v>
      </c>
      <c r="D574" s="26"/>
      <c r="E574" s="28" t="s">
        <v>2</v>
      </c>
      <c r="F574" s="26"/>
      <c r="G574" s="28" t="s">
        <v>3</v>
      </c>
      <c r="H574" s="26"/>
      <c r="I574" s="28" t="s">
        <v>4</v>
      </c>
      <c r="J574" s="26"/>
      <c r="K574" s="27"/>
    </row>
    <row r="575" spans="1:11" ht="15.75" customHeight="1" x14ac:dyDescent="0.3">
      <c r="A575" s="4" t="s">
        <v>5</v>
      </c>
      <c r="B575" s="5" t="s">
        <v>6</v>
      </c>
      <c r="C575" s="6" t="s">
        <v>7</v>
      </c>
      <c r="D575" s="6" t="s">
        <v>8</v>
      </c>
      <c r="E575" s="6" t="s">
        <v>7</v>
      </c>
      <c r="F575" s="6" t="s">
        <v>8</v>
      </c>
      <c r="G575" s="6" t="s">
        <v>7</v>
      </c>
      <c r="H575" s="6" t="s">
        <v>8</v>
      </c>
      <c r="I575" s="6" t="s">
        <v>7</v>
      </c>
      <c r="J575" s="6" t="s">
        <v>8</v>
      </c>
      <c r="K575" s="29"/>
    </row>
    <row r="576" spans="1:11" ht="15.75" customHeight="1" x14ac:dyDescent="0.3">
      <c r="A576" s="7" t="s">
        <v>55</v>
      </c>
      <c r="B576" s="8" t="s">
        <v>31</v>
      </c>
      <c r="C576" s="12">
        <v>17</v>
      </c>
      <c r="D576" s="13">
        <v>1</v>
      </c>
      <c r="E576" s="13">
        <v>0</v>
      </c>
      <c r="F576" s="13">
        <v>0</v>
      </c>
      <c r="G576" s="13">
        <v>4</v>
      </c>
      <c r="H576" s="13">
        <v>1</v>
      </c>
      <c r="I576" s="13">
        <v>21</v>
      </c>
      <c r="J576" s="13">
        <v>2</v>
      </c>
      <c r="K576" s="27"/>
    </row>
    <row r="577" spans="1:11" ht="15.75" customHeight="1" x14ac:dyDescent="0.3">
      <c r="A577" s="10" t="s">
        <v>12</v>
      </c>
      <c r="B577" s="11"/>
      <c r="C577" s="9">
        <v>17</v>
      </c>
      <c r="D577" s="9">
        <v>1</v>
      </c>
      <c r="E577" s="9">
        <v>0</v>
      </c>
      <c r="F577" s="9">
        <v>0</v>
      </c>
      <c r="G577" s="9">
        <v>4</v>
      </c>
      <c r="H577" s="9">
        <v>1</v>
      </c>
      <c r="I577" s="9">
        <v>21</v>
      </c>
      <c r="J577" s="9">
        <v>2</v>
      </c>
      <c r="K577" s="29"/>
    </row>
    <row r="578" spans="1:11" ht="15.75" customHeight="1" x14ac:dyDescent="0.3"/>
    <row r="579" spans="1:11" ht="15.75" customHeight="1" x14ac:dyDescent="0.3"/>
    <row r="580" spans="1:11" ht="15.75" customHeight="1" x14ac:dyDescent="0.3">
      <c r="A580" s="24" t="s">
        <v>1506</v>
      </c>
      <c r="B580" s="25"/>
      <c r="C580" s="25"/>
      <c r="D580" s="25"/>
      <c r="E580" s="25"/>
      <c r="F580" s="25"/>
      <c r="G580" s="25"/>
      <c r="H580" s="25"/>
      <c r="I580" s="25"/>
      <c r="J580" s="26"/>
      <c r="K580" s="27"/>
    </row>
    <row r="581" spans="1:11" ht="15.75" customHeight="1" x14ac:dyDescent="0.3">
      <c r="A581" s="2"/>
      <c r="B581" s="3"/>
      <c r="C581" s="28" t="s">
        <v>1</v>
      </c>
      <c r="D581" s="26"/>
      <c r="E581" s="28" t="s">
        <v>2</v>
      </c>
      <c r="F581" s="26"/>
      <c r="G581" s="28" t="s">
        <v>3</v>
      </c>
      <c r="H581" s="26"/>
      <c r="I581" s="28" t="s">
        <v>4</v>
      </c>
      <c r="J581" s="26"/>
      <c r="K581" s="27"/>
    </row>
    <row r="582" spans="1:11" ht="15.75" customHeight="1" x14ac:dyDescent="0.3">
      <c r="A582" s="4" t="s">
        <v>5</v>
      </c>
      <c r="B582" s="5" t="s">
        <v>6</v>
      </c>
      <c r="C582" s="6" t="s">
        <v>7</v>
      </c>
      <c r="D582" s="6" t="s">
        <v>8</v>
      </c>
      <c r="E582" s="6" t="s">
        <v>7</v>
      </c>
      <c r="F582" s="6" t="s">
        <v>8</v>
      </c>
      <c r="G582" s="6" t="s">
        <v>7</v>
      </c>
      <c r="H582" s="6" t="s">
        <v>8</v>
      </c>
      <c r="I582" s="6" t="s">
        <v>7</v>
      </c>
      <c r="J582" s="6" t="s">
        <v>8</v>
      </c>
      <c r="K582" s="29"/>
    </row>
    <row r="583" spans="1:11" ht="15.75" customHeight="1" x14ac:dyDescent="0.3">
      <c r="A583" s="7" t="s">
        <v>90</v>
      </c>
      <c r="B583" s="8" t="s">
        <v>206</v>
      </c>
      <c r="C583" s="12">
        <v>5</v>
      </c>
      <c r="D583" s="13">
        <v>15</v>
      </c>
      <c r="E583" s="13">
        <v>0</v>
      </c>
      <c r="F583" s="13">
        <v>0</v>
      </c>
      <c r="G583" s="13">
        <v>0</v>
      </c>
      <c r="H583" s="13">
        <v>1</v>
      </c>
      <c r="I583" s="13">
        <v>5</v>
      </c>
      <c r="J583" s="13">
        <v>16</v>
      </c>
      <c r="K583" s="27"/>
    </row>
    <row r="584" spans="1:11" ht="15.75" customHeight="1" x14ac:dyDescent="0.3">
      <c r="A584" s="7" t="s">
        <v>73</v>
      </c>
      <c r="B584" s="8" t="s">
        <v>206</v>
      </c>
      <c r="C584" s="22">
        <v>10</v>
      </c>
      <c r="D584" s="14">
        <v>10</v>
      </c>
      <c r="E584" s="14">
        <v>0</v>
      </c>
      <c r="F584" s="14">
        <v>0</v>
      </c>
      <c r="G584" s="14">
        <v>0</v>
      </c>
      <c r="H584" s="14">
        <v>1</v>
      </c>
      <c r="I584" s="14">
        <v>10</v>
      </c>
      <c r="J584" s="14">
        <v>11</v>
      </c>
      <c r="K584" s="27"/>
    </row>
    <row r="585" spans="1:11" ht="15.75" customHeight="1" x14ac:dyDescent="0.3">
      <c r="A585" s="10" t="s">
        <v>12</v>
      </c>
      <c r="B585" s="11"/>
      <c r="C585" s="9">
        <f>SUM(C583:C584)</f>
        <v>15</v>
      </c>
      <c r="D585" s="9">
        <f t="shared" ref="D585:J585" si="34">SUM(D583:D584)</f>
        <v>25</v>
      </c>
      <c r="E585" s="9">
        <f t="shared" si="34"/>
        <v>0</v>
      </c>
      <c r="F585" s="9">
        <f t="shared" si="34"/>
        <v>0</v>
      </c>
      <c r="G585" s="9">
        <f t="shared" si="34"/>
        <v>0</v>
      </c>
      <c r="H585" s="9">
        <f t="shared" si="34"/>
        <v>2</v>
      </c>
      <c r="I585" s="9">
        <f t="shared" si="34"/>
        <v>15</v>
      </c>
      <c r="J585" s="9">
        <f t="shared" si="34"/>
        <v>27</v>
      </c>
      <c r="K585" s="29"/>
    </row>
    <row r="586" spans="1:11" ht="15.75" customHeight="1" x14ac:dyDescent="0.3"/>
    <row r="587" spans="1:11" ht="15.75" customHeight="1" x14ac:dyDescent="0.3"/>
    <row r="588" spans="1:11" ht="15.75" customHeight="1" x14ac:dyDescent="0.3">
      <c r="A588" s="24" t="s">
        <v>1788</v>
      </c>
      <c r="B588" s="25"/>
      <c r="C588" s="25"/>
      <c r="D588" s="25"/>
      <c r="E588" s="25"/>
      <c r="F588" s="25"/>
      <c r="G588" s="25"/>
      <c r="H588" s="25"/>
      <c r="I588" s="25"/>
      <c r="J588" s="26"/>
      <c r="K588" s="27"/>
    </row>
    <row r="589" spans="1:11" ht="15.75" customHeight="1" x14ac:dyDescent="0.3">
      <c r="A589" s="2"/>
      <c r="B589" s="3"/>
      <c r="C589" s="28" t="s">
        <v>1</v>
      </c>
      <c r="D589" s="26"/>
      <c r="E589" s="28" t="s">
        <v>2</v>
      </c>
      <c r="F589" s="26"/>
      <c r="G589" s="28" t="s">
        <v>3</v>
      </c>
      <c r="H589" s="26"/>
      <c r="I589" s="28" t="s">
        <v>4</v>
      </c>
      <c r="J589" s="26"/>
      <c r="K589" s="27"/>
    </row>
    <row r="590" spans="1:11" ht="15.75" customHeight="1" x14ac:dyDescent="0.3">
      <c r="A590" s="4" t="s">
        <v>5</v>
      </c>
      <c r="B590" s="5" t="s">
        <v>6</v>
      </c>
      <c r="C590" s="6" t="s">
        <v>7</v>
      </c>
      <c r="D590" s="6" t="s">
        <v>8</v>
      </c>
      <c r="E590" s="6" t="s">
        <v>7</v>
      </c>
      <c r="F590" s="6" t="s">
        <v>8</v>
      </c>
      <c r="G590" s="6" t="s">
        <v>7</v>
      </c>
      <c r="H590" s="6" t="s">
        <v>8</v>
      </c>
      <c r="I590" s="6" t="s">
        <v>7</v>
      </c>
      <c r="J590" s="6" t="s">
        <v>8</v>
      </c>
      <c r="K590" s="29"/>
    </row>
    <row r="591" spans="1:11" ht="15.75" customHeight="1" x14ac:dyDescent="0.3">
      <c r="A591" s="7" t="s">
        <v>160</v>
      </c>
      <c r="B591" s="8" t="s">
        <v>1047</v>
      </c>
      <c r="C591" s="12">
        <v>4</v>
      </c>
      <c r="D591" s="13">
        <v>13</v>
      </c>
      <c r="E591" s="13"/>
      <c r="F591" s="13"/>
      <c r="G591" s="13">
        <v>1</v>
      </c>
      <c r="H591" s="13">
        <v>2</v>
      </c>
      <c r="I591" s="13">
        <v>5</v>
      </c>
      <c r="J591" s="13">
        <v>15</v>
      </c>
      <c r="K591" s="27"/>
    </row>
    <row r="592" spans="1:11" ht="15.75" customHeight="1" x14ac:dyDescent="0.3">
      <c r="A592" s="7" t="s">
        <v>21</v>
      </c>
      <c r="B592" s="8" t="s">
        <v>1047</v>
      </c>
      <c r="C592" s="12">
        <v>2</v>
      </c>
      <c r="D592" s="13">
        <v>15</v>
      </c>
      <c r="E592" s="13">
        <v>0</v>
      </c>
      <c r="F592" s="13">
        <v>4</v>
      </c>
      <c r="G592" s="13">
        <v>0</v>
      </c>
      <c r="H592" s="13">
        <v>1</v>
      </c>
      <c r="I592" s="13">
        <v>2</v>
      </c>
      <c r="J592" s="13">
        <v>16</v>
      </c>
    </row>
    <row r="593" spans="1:11" ht="15.75" customHeight="1" x14ac:dyDescent="0.3">
      <c r="A593" s="7" t="s">
        <v>22</v>
      </c>
      <c r="B593" s="8" t="s">
        <v>1047</v>
      </c>
      <c r="C593" s="12">
        <v>5</v>
      </c>
      <c r="D593" s="13">
        <v>11</v>
      </c>
      <c r="E593" s="13">
        <v>1</v>
      </c>
      <c r="F593" s="13">
        <v>4</v>
      </c>
      <c r="G593" s="13">
        <v>0</v>
      </c>
      <c r="H593" s="13">
        <v>1</v>
      </c>
      <c r="I593" s="13">
        <v>5</v>
      </c>
      <c r="J593" s="13">
        <v>12</v>
      </c>
    </row>
    <row r="594" spans="1:11" ht="15.75" customHeight="1" x14ac:dyDescent="0.3">
      <c r="A594" s="10" t="s">
        <v>12</v>
      </c>
      <c r="B594" s="11"/>
      <c r="C594" s="9">
        <f>SUM(C591:C593)</f>
        <v>11</v>
      </c>
      <c r="D594" s="9">
        <f t="shared" ref="D594:J594" si="35">SUM(D591:D593)</f>
        <v>39</v>
      </c>
      <c r="E594" s="9">
        <f t="shared" si="35"/>
        <v>1</v>
      </c>
      <c r="F594" s="9">
        <f t="shared" si="35"/>
        <v>8</v>
      </c>
      <c r="G594" s="9">
        <f t="shared" si="35"/>
        <v>1</v>
      </c>
      <c r="H594" s="9">
        <f t="shared" si="35"/>
        <v>4</v>
      </c>
      <c r="I594" s="9">
        <f t="shared" si="35"/>
        <v>12</v>
      </c>
      <c r="J594" s="9">
        <f t="shared" si="35"/>
        <v>43</v>
      </c>
      <c r="K594" s="29"/>
    </row>
    <row r="595" spans="1:11" ht="15.75" customHeight="1" x14ac:dyDescent="0.3"/>
    <row r="596" spans="1:11" ht="15.75" customHeight="1" x14ac:dyDescent="0.3"/>
    <row r="597" spans="1:11" ht="15.75" customHeight="1" x14ac:dyDescent="0.3">
      <c r="A597" s="24" t="s">
        <v>856</v>
      </c>
      <c r="B597" s="25"/>
      <c r="C597" s="25"/>
      <c r="D597" s="25"/>
      <c r="E597" s="25"/>
      <c r="F597" s="25"/>
      <c r="G597" s="25"/>
      <c r="H597" s="25"/>
      <c r="I597" s="25"/>
      <c r="J597" s="26"/>
      <c r="K597" s="27"/>
    </row>
    <row r="598" spans="1:11" ht="15.75" customHeight="1" x14ac:dyDescent="0.3">
      <c r="A598" s="2"/>
      <c r="B598" s="3"/>
      <c r="C598" s="28" t="s">
        <v>1</v>
      </c>
      <c r="D598" s="26"/>
      <c r="E598" s="28" t="s">
        <v>2</v>
      </c>
      <c r="F598" s="26"/>
      <c r="G598" s="28" t="s">
        <v>3</v>
      </c>
      <c r="H598" s="26"/>
      <c r="I598" s="28" t="s">
        <v>4</v>
      </c>
      <c r="J598" s="26"/>
      <c r="K598" s="27"/>
    </row>
    <row r="599" spans="1:11" ht="15.75" customHeight="1" x14ac:dyDescent="0.3">
      <c r="A599" s="4" t="s">
        <v>5</v>
      </c>
      <c r="B599" s="5" t="s">
        <v>6</v>
      </c>
      <c r="C599" s="6" t="s">
        <v>7</v>
      </c>
      <c r="D599" s="6" t="s">
        <v>8</v>
      </c>
      <c r="E599" s="6" t="s">
        <v>7</v>
      </c>
      <c r="F599" s="6" t="s">
        <v>8</v>
      </c>
      <c r="G599" s="6" t="s">
        <v>7</v>
      </c>
      <c r="H599" s="6" t="s">
        <v>8</v>
      </c>
      <c r="I599" s="6" t="s">
        <v>7</v>
      </c>
      <c r="J599" s="6" t="s">
        <v>8</v>
      </c>
      <c r="K599" s="29"/>
    </row>
    <row r="600" spans="1:11" ht="15.75" customHeight="1" x14ac:dyDescent="0.3">
      <c r="A600" s="7" t="s">
        <v>90</v>
      </c>
      <c r="B600" s="8" t="s">
        <v>205</v>
      </c>
      <c r="C600" s="12">
        <v>2</v>
      </c>
      <c r="D600" s="13">
        <v>18</v>
      </c>
      <c r="E600" s="13">
        <v>2</v>
      </c>
      <c r="F600" s="13">
        <v>12</v>
      </c>
      <c r="G600" s="13">
        <v>0</v>
      </c>
      <c r="H600" s="13">
        <v>1</v>
      </c>
      <c r="I600" s="13">
        <v>2</v>
      </c>
      <c r="J600" s="13">
        <v>19</v>
      </c>
      <c r="K600" s="27"/>
    </row>
    <row r="601" spans="1:11" ht="15.75" customHeight="1" x14ac:dyDescent="0.3">
      <c r="A601" s="7" t="s">
        <v>73</v>
      </c>
      <c r="B601" s="8" t="s">
        <v>205</v>
      </c>
      <c r="C601" s="22">
        <v>6</v>
      </c>
      <c r="D601" s="14">
        <v>14</v>
      </c>
      <c r="E601" s="14">
        <v>3</v>
      </c>
      <c r="F601" s="14">
        <v>9</v>
      </c>
      <c r="G601" s="14">
        <v>0</v>
      </c>
      <c r="H601" s="14">
        <v>1</v>
      </c>
      <c r="I601" s="14">
        <v>6</v>
      </c>
      <c r="J601" s="14">
        <v>15</v>
      </c>
      <c r="K601" s="27"/>
    </row>
    <row r="602" spans="1:11" ht="15.75" customHeight="1" x14ac:dyDescent="0.3">
      <c r="A602" s="7" t="s">
        <v>75</v>
      </c>
      <c r="B602" s="8" t="s">
        <v>205</v>
      </c>
      <c r="C602" s="22">
        <v>6</v>
      </c>
      <c r="D602" s="14">
        <v>14</v>
      </c>
      <c r="E602" s="14">
        <v>2</v>
      </c>
      <c r="F602" s="14">
        <v>10</v>
      </c>
      <c r="G602" s="14">
        <v>1</v>
      </c>
      <c r="H602" s="14">
        <v>1</v>
      </c>
      <c r="I602" s="14">
        <v>7</v>
      </c>
      <c r="J602" s="14">
        <v>15</v>
      </c>
      <c r="K602" s="27"/>
    </row>
    <row r="603" spans="1:11" ht="15.75" customHeight="1" x14ac:dyDescent="0.3">
      <c r="A603" s="7" t="s">
        <v>76</v>
      </c>
      <c r="B603" s="8" t="s">
        <v>205</v>
      </c>
      <c r="C603" s="22">
        <v>7</v>
      </c>
      <c r="D603" s="14">
        <v>13</v>
      </c>
      <c r="E603" s="14">
        <v>4</v>
      </c>
      <c r="F603" s="14">
        <v>8</v>
      </c>
      <c r="G603" s="14">
        <v>0</v>
      </c>
      <c r="H603" s="14">
        <v>1</v>
      </c>
      <c r="I603" s="14">
        <v>7</v>
      </c>
      <c r="J603" s="14">
        <v>14</v>
      </c>
      <c r="K603" s="27"/>
    </row>
    <row r="604" spans="1:11" ht="15.75" customHeight="1" x14ac:dyDescent="0.3">
      <c r="A604" s="7" t="s">
        <v>77</v>
      </c>
      <c r="B604" s="8" t="s">
        <v>205</v>
      </c>
      <c r="C604" s="22">
        <v>7</v>
      </c>
      <c r="D604" s="14">
        <v>13</v>
      </c>
      <c r="E604" s="14">
        <v>5</v>
      </c>
      <c r="F604" s="14">
        <v>9</v>
      </c>
      <c r="G604" s="14">
        <v>0</v>
      </c>
      <c r="H604" s="14">
        <v>1</v>
      </c>
      <c r="I604" s="14">
        <v>7</v>
      </c>
      <c r="J604" s="14">
        <v>14</v>
      </c>
      <c r="K604" s="27"/>
    </row>
    <row r="605" spans="1:11" ht="15.75" customHeight="1" x14ac:dyDescent="0.3">
      <c r="A605" s="7" t="s">
        <v>11</v>
      </c>
      <c r="B605" s="8" t="s">
        <v>111</v>
      </c>
      <c r="C605" s="22">
        <v>3</v>
      </c>
      <c r="D605" s="14">
        <v>17</v>
      </c>
      <c r="E605" s="14">
        <v>3</v>
      </c>
      <c r="F605" s="14">
        <v>11</v>
      </c>
      <c r="G605" s="14">
        <v>1</v>
      </c>
      <c r="H605" s="14">
        <v>1</v>
      </c>
      <c r="I605" s="14">
        <v>4</v>
      </c>
      <c r="J605" s="14">
        <v>18</v>
      </c>
      <c r="K605" s="27"/>
    </row>
    <row r="606" spans="1:11" ht="15.75" customHeight="1" x14ac:dyDescent="0.3">
      <c r="A606" s="7" t="s">
        <v>630</v>
      </c>
      <c r="B606" s="8" t="s">
        <v>111</v>
      </c>
      <c r="C606" s="22">
        <v>4</v>
      </c>
      <c r="D606" s="14">
        <v>16</v>
      </c>
      <c r="E606" s="14">
        <v>3</v>
      </c>
      <c r="F606" s="14">
        <v>11</v>
      </c>
      <c r="G606" s="14">
        <v>0</v>
      </c>
      <c r="H606" s="14">
        <v>1</v>
      </c>
      <c r="I606" s="14">
        <v>4</v>
      </c>
      <c r="J606" s="14">
        <v>17</v>
      </c>
      <c r="K606" s="27"/>
    </row>
    <row r="607" spans="1:11" ht="15.75" customHeight="1" x14ac:dyDescent="0.3">
      <c r="A607" s="10" t="s">
        <v>12</v>
      </c>
      <c r="B607" s="11"/>
      <c r="C607" s="9">
        <f t="shared" ref="C607:J607" si="36">SUM(C600:C606)</f>
        <v>35</v>
      </c>
      <c r="D607" s="9">
        <f t="shared" si="36"/>
        <v>105</v>
      </c>
      <c r="E607" s="9">
        <f t="shared" si="36"/>
        <v>22</v>
      </c>
      <c r="F607" s="9">
        <f t="shared" si="36"/>
        <v>70</v>
      </c>
      <c r="G607" s="9">
        <f t="shared" si="36"/>
        <v>2</v>
      </c>
      <c r="H607" s="9">
        <f t="shared" si="36"/>
        <v>7</v>
      </c>
      <c r="I607" s="9">
        <f t="shared" si="36"/>
        <v>37</v>
      </c>
      <c r="J607" s="9">
        <f t="shared" si="36"/>
        <v>112</v>
      </c>
      <c r="K607" s="29"/>
    </row>
    <row r="608" spans="1:11" ht="15.75" customHeight="1" x14ac:dyDescent="0.3"/>
    <row r="609" spans="1:11" ht="15.75" customHeight="1" x14ac:dyDescent="0.3"/>
    <row r="610" spans="1:11" ht="15.75" customHeight="1" x14ac:dyDescent="0.3">
      <c r="A610" s="24" t="s">
        <v>977</v>
      </c>
      <c r="B610" s="25"/>
      <c r="C610" s="25"/>
      <c r="D610" s="25"/>
      <c r="E610" s="25"/>
      <c r="F610" s="25"/>
      <c r="G610" s="25"/>
      <c r="H610" s="25"/>
      <c r="I610" s="25"/>
      <c r="J610" s="26"/>
      <c r="K610" s="27"/>
    </row>
    <row r="611" spans="1:11" ht="15.75" customHeight="1" x14ac:dyDescent="0.3">
      <c r="A611" s="2"/>
      <c r="B611" s="3"/>
      <c r="C611" s="28" t="s">
        <v>1</v>
      </c>
      <c r="D611" s="26"/>
      <c r="E611" s="28" t="s">
        <v>2</v>
      </c>
      <c r="F611" s="26"/>
      <c r="G611" s="28" t="s">
        <v>3</v>
      </c>
      <c r="H611" s="26"/>
      <c r="I611" s="28" t="s">
        <v>4</v>
      </c>
      <c r="J611" s="26"/>
      <c r="K611" s="27"/>
    </row>
    <row r="612" spans="1:11" ht="15.75" customHeight="1" x14ac:dyDescent="0.3">
      <c r="A612" s="4" t="s">
        <v>5</v>
      </c>
      <c r="B612" s="5" t="s">
        <v>6</v>
      </c>
      <c r="C612" s="6" t="s">
        <v>7</v>
      </c>
      <c r="D612" s="6" t="s">
        <v>8</v>
      </c>
      <c r="E612" s="6" t="s">
        <v>7</v>
      </c>
      <c r="F612" s="6" t="s">
        <v>8</v>
      </c>
      <c r="G612" s="6" t="s">
        <v>7</v>
      </c>
      <c r="H612" s="6" t="s">
        <v>8</v>
      </c>
      <c r="I612" s="6" t="s">
        <v>7</v>
      </c>
      <c r="J612" s="6" t="s">
        <v>8</v>
      </c>
      <c r="K612" s="29"/>
    </row>
    <row r="613" spans="1:11" ht="15.75" customHeight="1" x14ac:dyDescent="0.3">
      <c r="A613" s="7" t="s">
        <v>729</v>
      </c>
      <c r="B613" s="8" t="s">
        <v>10</v>
      </c>
      <c r="C613" s="12">
        <v>3</v>
      </c>
      <c r="D613" s="13">
        <v>17</v>
      </c>
      <c r="E613" s="13">
        <v>2</v>
      </c>
      <c r="F613" s="13">
        <v>9</v>
      </c>
      <c r="G613" s="13">
        <v>0</v>
      </c>
      <c r="H613" s="13">
        <v>1</v>
      </c>
      <c r="I613" s="13">
        <v>3</v>
      </c>
      <c r="J613" s="13">
        <v>18</v>
      </c>
    </row>
    <row r="614" spans="1:11" ht="15.75" customHeight="1" x14ac:dyDescent="0.3">
      <c r="A614" s="7" t="s">
        <v>984</v>
      </c>
      <c r="B614" s="8" t="s">
        <v>10</v>
      </c>
      <c r="C614" s="12">
        <v>7</v>
      </c>
      <c r="D614" s="13">
        <v>13</v>
      </c>
      <c r="E614" s="13">
        <v>5</v>
      </c>
      <c r="F614" s="13">
        <v>6</v>
      </c>
      <c r="G614" s="13">
        <v>1</v>
      </c>
      <c r="H614" s="13">
        <v>1</v>
      </c>
      <c r="I614" s="13">
        <v>8</v>
      </c>
      <c r="J614" s="13">
        <v>14</v>
      </c>
    </row>
    <row r="615" spans="1:11" ht="15.75" customHeight="1" x14ac:dyDescent="0.3">
      <c r="A615" s="7" t="s">
        <v>1947</v>
      </c>
      <c r="B615" s="8" t="s">
        <v>488</v>
      </c>
      <c r="C615" s="12">
        <v>2</v>
      </c>
      <c r="D615" s="13">
        <v>20</v>
      </c>
      <c r="E615" s="13">
        <v>1</v>
      </c>
      <c r="F615" s="13">
        <v>13</v>
      </c>
      <c r="G615" s="13">
        <v>0</v>
      </c>
      <c r="H615" s="13">
        <v>1</v>
      </c>
      <c r="I615" s="13">
        <v>2</v>
      </c>
      <c r="J615" s="13">
        <v>21</v>
      </c>
    </row>
    <row r="616" spans="1:11" ht="15.75" customHeight="1" x14ac:dyDescent="0.3">
      <c r="A616" s="7" t="s">
        <v>1965</v>
      </c>
      <c r="B616" s="8" t="s">
        <v>488</v>
      </c>
      <c r="C616" s="12">
        <v>1</v>
      </c>
      <c r="D616" s="13">
        <v>21</v>
      </c>
      <c r="E616" s="13">
        <v>1</v>
      </c>
      <c r="F616" s="13">
        <v>15</v>
      </c>
      <c r="G616" s="13">
        <v>0</v>
      </c>
      <c r="H616" s="13">
        <v>1</v>
      </c>
      <c r="I616" s="13">
        <v>1</v>
      </c>
      <c r="J616" s="13">
        <v>22</v>
      </c>
    </row>
    <row r="617" spans="1:11" ht="15.75" customHeight="1" x14ac:dyDescent="0.3">
      <c r="A617" s="7" t="s">
        <v>2031</v>
      </c>
      <c r="B617" s="8" t="s">
        <v>488</v>
      </c>
      <c r="C617" s="12">
        <v>4</v>
      </c>
      <c r="D617" s="13">
        <v>18</v>
      </c>
      <c r="E617" s="13">
        <v>2</v>
      </c>
      <c r="F617" s="13">
        <v>14</v>
      </c>
      <c r="G617" s="13">
        <v>1</v>
      </c>
      <c r="H617" s="13">
        <v>1</v>
      </c>
      <c r="I617" s="13">
        <v>5</v>
      </c>
      <c r="J617" s="13">
        <v>19</v>
      </c>
      <c r="K617" s="27"/>
    </row>
    <row r="618" spans="1:11" ht="15.75" customHeight="1" x14ac:dyDescent="0.3">
      <c r="A618" s="10" t="s">
        <v>12</v>
      </c>
      <c r="B618" s="11"/>
      <c r="C618" s="9">
        <f>SUM(C613:C617)</f>
        <v>17</v>
      </c>
      <c r="D618" s="9">
        <f t="shared" ref="D618:J618" si="37">SUM(D613:D617)</f>
        <v>89</v>
      </c>
      <c r="E618" s="9">
        <f t="shared" si="37"/>
        <v>11</v>
      </c>
      <c r="F618" s="9">
        <f t="shared" si="37"/>
        <v>57</v>
      </c>
      <c r="G618" s="9">
        <f t="shared" si="37"/>
        <v>2</v>
      </c>
      <c r="H618" s="9">
        <f t="shared" si="37"/>
        <v>5</v>
      </c>
      <c r="I618" s="9">
        <f t="shared" si="37"/>
        <v>19</v>
      </c>
      <c r="J618" s="9">
        <f t="shared" si="37"/>
        <v>94</v>
      </c>
      <c r="K618" s="29"/>
    </row>
    <row r="619" spans="1:11" ht="15.75" customHeight="1" x14ac:dyDescent="0.3"/>
    <row r="620" spans="1:11" ht="15.75" customHeight="1" x14ac:dyDescent="0.3"/>
    <row r="621" spans="1:11" ht="15.75" customHeight="1" x14ac:dyDescent="0.3">
      <c r="A621" s="24" t="s">
        <v>1988</v>
      </c>
      <c r="B621" s="25"/>
      <c r="C621" s="25"/>
      <c r="D621" s="25"/>
      <c r="E621" s="25"/>
      <c r="F621" s="25"/>
      <c r="G621" s="25"/>
      <c r="H621" s="25"/>
      <c r="I621" s="25"/>
      <c r="J621" s="26"/>
      <c r="K621" s="27"/>
    </row>
    <row r="622" spans="1:11" ht="15.75" customHeight="1" x14ac:dyDescent="0.3">
      <c r="A622" s="2"/>
      <c r="B622" s="3"/>
      <c r="C622" s="28" t="s">
        <v>1</v>
      </c>
      <c r="D622" s="26"/>
      <c r="E622" s="28" t="s">
        <v>2</v>
      </c>
      <c r="F622" s="26"/>
      <c r="G622" s="28" t="s">
        <v>3</v>
      </c>
      <c r="H622" s="26"/>
      <c r="I622" s="28" t="s">
        <v>4</v>
      </c>
      <c r="J622" s="26"/>
      <c r="K622" s="27"/>
    </row>
    <row r="623" spans="1:11" ht="15.75" customHeight="1" x14ac:dyDescent="0.3">
      <c r="A623" s="4" t="s">
        <v>5</v>
      </c>
      <c r="B623" s="5" t="s">
        <v>6</v>
      </c>
      <c r="C623" s="6" t="s">
        <v>7</v>
      </c>
      <c r="D623" s="6" t="s">
        <v>8</v>
      </c>
      <c r="E623" s="6" t="s">
        <v>7</v>
      </c>
      <c r="F623" s="6" t="s">
        <v>8</v>
      </c>
      <c r="G623" s="6" t="s">
        <v>7</v>
      </c>
      <c r="H623" s="6" t="s">
        <v>8</v>
      </c>
      <c r="I623" s="6" t="s">
        <v>7</v>
      </c>
      <c r="J623" s="6" t="s">
        <v>8</v>
      </c>
      <c r="K623" s="29"/>
    </row>
    <row r="624" spans="1:11" ht="15.75" customHeight="1" x14ac:dyDescent="0.3">
      <c r="A624" s="7" t="s">
        <v>24</v>
      </c>
      <c r="B624" s="8" t="s">
        <v>273</v>
      </c>
      <c r="C624" s="12">
        <v>11</v>
      </c>
      <c r="D624" s="13">
        <v>7</v>
      </c>
      <c r="E624" s="13">
        <v>10</v>
      </c>
      <c r="F624" s="13">
        <v>4</v>
      </c>
      <c r="G624" s="13">
        <v>1</v>
      </c>
      <c r="H624" s="13">
        <v>1</v>
      </c>
      <c r="I624" s="13">
        <v>12</v>
      </c>
      <c r="J624" s="13">
        <v>8</v>
      </c>
      <c r="K624" s="27"/>
    </row>
    <row r="625" spans="1:11" ht="15.75" customHeight="1" x14ac:dyDescent="0.3">
      <c r="A625" s="7" t="s">
        <v>46</v>
      </c>
      <c r="B625" s="8" t="s">
        <v>273</v>
      </c>
      <c r="C625" s="22">
        <v>16</v>
      </c>
      <c r="D625" s="14">
        <v>2</v>
      </c>
      <c r="E625" s="14">
        <v>13</v>
      </c>
      <c r="F625" s="14">
        <v>1</v>
      </c>
      <c r="G625" s="14">
        <v>2</v>
      </c>
      <c r="H625" s="14">
        <v>1</v>
      </c>
      <c r="I625" s="14">
        <v>18</v>
      </c>
      <c r="J625" s="14">
        <v>3</v>
      </c>
      <c r="K625" s="27"/>
    </row>
    <row r="626" spans="1:11" ht="15.75" customHeight="1" x14ac:dyDescent="0.3">
      <c r="A626" s="7" t="s">
        <v>55</v>
      </c>
      <c r="B626" s="8" t="s">
        <v>273</v>
      </c>
      <c r="C626" s="22">
        <v>15</v>
      </c>
      <c r="D626" s="14">
        <v>3</v>
      </c>
      <c r="E626" s="14">
        <v>11</v>
      </c>
      <c r="F626" s="14">
        <v>1</v>
      </c>
      <c r="G626" s="14">
        <v>1</v>
      </c>
      <c r="H626" s="14">
        <v>1</v>
      </c>
      <c r="I626" s="14">
        <v>16</v>
      </c>
      <c r="J626" s="14">
        <v>4</v>
      </c>
      <c r="K626" s="27"/>
    </row>
    <row r="627" spans="1:11" ht="15.75" customHeight="1" x14ac:dyDescent="0.3">
      <c r="A627" s="10" t="s">
        <v>12</v>
      </c>
      <c r="B627" s="11"/>
      <c r="C627" s="9">
        <f t="shared" ref="C627:J627" si="38">SUM(C624:C626)</f>
        <v>42</v>
      </c>
      <c r="D627" s="9">
        <f t="shared" si="38"/>
        <v>12</v>
      </c>
      <c r="E627" s="9">
        <f t="shared" si="38"/>
        <v>34</v>
      </c>
      <c r="F627" s="9">
        <f t="shared" si="38"/>
        <v>6</v>
      </c>
      <c r="G627" s="9">
        <f t="shared" si="38"/>
        <v>4</v>
      </c>
      <c r="H627" s="9">
        <f t="shared" si="38"/>
        <v>3</v>
      </c>
      <c r="I627" s="9">
        <f t="shared" si="38"/>
        <v>46</v>
      </c>
      <c r="J627" s="9">
        <f t="shared" si="38"/>
        <v>15</v>
      </c>
      <c r="K627" s="29"/>
    </row>
    <row r="628" spans="1:11" ht="15.75" customHeight="1" x14ac:dyDescent="0.3"/>
    <row r="629" spans="1:11" ht="15.75" customHeight="1" x14ac:dyDescent="0.3"/>
    <row r="630" spans="1:11" ht="15.75" customHeight="1" x14ac:dyDescent="0.3">
      <c r="A630" s="24" t="s">
        <v>1575</v>
      </c>
      <c r="B630" s="25"/>
      <c r="C630" s="25"/>
      <c r="D630" s="25"/>
      <c r="E630" s="25"/>
      <c r="F630" s="25"/>
      <c r="G630" s="25"/>
      <c r="H630" s="25"/>
      <c r="I630" s="25"/>
      <c r="J630" s="26"/>
      <c r="K630" s="27"/>
    </row>
    <row r="631" spans="1:11" ht="15.75" customHeight="1" x14ac:dyDescent="0.3">
      <c r="A631" s="2"/>
      <c r="B631" s="3"/>
      <c r="C631" s="28" t="s">
        <v>1</v>
      </c>
      <c r="D631" s="26"/>
      <c r="E631" s="28" t="s">
        <v>2</v>
      </c>
      <c r="F631" s="26"/>
      <c r="G631" s="28" t="s">
        <v>3</v>
      </c>
      <c r="H631" s="26"/>
      <c r="I631" s="28" t="s">
        <v>4</v>
      </c>
      <c r="J631" s="26"/>
      <c r="K631" s="27"/>
    </row>
    <row r="632" spans="1:11" ht="15.75" customHeight="1" x14ac:dyDescent="0.3">
      <c r="A632" s="4" t="s">
        <v>5</v>
      </c>
      <c r="B632" s="5" t="s">
        <v>6</v>
      </c>
      <c r="C632" s="6" t="s">
        <v>7</v>
      </c>
      <c r="D632" s="6" t="s">
        <v>8</v>
      </c>
      <c r="E632" s="6" t="s">
        <v>7</v>
      </c>
      <c r="F632" s="6" t="s">
        <v>8</v>
      </c>
      <c r="G632" s="6" t="s">
        <v>7</v>
      </c>
      <c r="H632" s="6" t="s">
        <v>8</v>
      </c>
      <c r="I632" s="6" t="s">
        <v>7</v>
      </c>
      <c r="J632" s="6" t="s">
        <v>8</v>
      </c>
      <c r="K632" s="29"/>
    </row>
    <row r="633" spans="1:11" ht="15.75" customHeight="1" x14ac:dyDescent="0.3">
      <c r="A633" s="7" t="s">
        <v>15</v>
      </c>
      <c r="B633" s="8" t="s">
        <v>10</v>
      </c>
      <c r="C633" s="12">
        <v>11</v>
      </c>
      <c r="D633" s="13">
        <v>6</v>
      </c>
      <c r="E633" s="13"/>
      <c r="F633" s="13"/>
      <c r="G633" s="13">
        <v>4</v>
      </c>
      <c r="H633" s="13">
        <v>2</v>
      </c>
      <c r="I633" s="13">
        <v>15</v>
      </c>
      <c r="J633" s="13">
        <v>8</v>
      </c>
      <c r="K633" s="27"/>
    </row>
    <row r="634" spans="1:11" ht="15.75" customHeight="1" x14ac:dyDescent="0.3">
      <c r="A634" s="10" t="s">
        <v>12</v>
      </c>
      <c r="B634" s="11"/>
      <c r="C634" s="9">
        <f>SUM(C633)</f>
        <v>11</v>
      </c>
      <c r="D634" s="9">
        <f t="shared" ref="D634:J634" si="39">SUM(D633)</f>
        <v>6</v>
      </c>
      <c r="E634" s="9">
        <f t="shared" si="39"/>
        <v>0</v>
      </c>
      <c r="F634" s="9">
        <f t="shared" si="39"/>
        <v>0</v>
      </c>
      <c r="G634" s="9">
        <f t="shared" si="39"/>
        <v>4</v>
      </c>
      <c r="H634" s="9">
        <f t="shared" si="39"/>
        <v>2</v>
      </c>
      <c r="I634" s="9">
        <f t="shared" si="39"/>
        <v>15</v>
      </c>
      <c r="J634" s="9">
        <f t="shared" si="39"/>
        <v>8</v>
      </c>
      <c r="K634" s="29"/>
    </row>
    <row r="635" spans="1:11" ht="15.75" customHeight="1" x14ac:dyDescent="0.3"/>
    <row r="636" spans="1:11" ht="15.75" customHeight="1" x14ac:dyDescent="0.3"/>
    <row r="637" spans="1:11" ht="15.75" customHeight="1" x14ac:dyDescent="0.3">
      <c r="A637" s="24" t="s">
        <v>1994</v>
      </c>
      <c r="B637" s="25"/>
      <c r="C637" s="25"/>
      <c r="D637" s="25"/>
      <c r="E637" s="25"/>
      <c r="F637" s="25"/>
      <c r="G637" s="25"/>
      <c r="H637" s="25"/>
      <c r="I637" s="25"/>
      <c r="J637" s="26"/>
      <c r="K637" s="27"/>
    </row>
    <row r="638" spans="1:11" ht="15.75" customHeight="1" x14ac:dyDescent="0.3">
      <c r="A638" s="2"/>
      <c r="B638" s="3"/>
      <c r="C638" s="28" t="s">
        <v>1</v>
      </c>
      <c r="D638" s="26"/>
      <c r="E638" s="28" t="s">
        <v>2</v>
      </c>
      <c r="F638" s="26"/>
      <c r="G638" s="28" t="s">
        <v>3</v>
      </c>
      <c r="H638" s="26"/>
      <c r="I638" s="28" t="s">
        <v>4</v>
      </c>
      <c r="J638" s="26"/>
      <c r="K638" s="27"/>
    </row>
    <row r="639" spans="1:11" ht="15.75" customHeight="1" x14ac:dyDescent="0.3">
      <c r="A639" s="4" t="s">
        <v>5</v>
      </c>
      <c r="B639" s="5" t="s">
        <v>6</v>
      </c>
      <c r="C639" s="6" t="s">
        <v>7</v>
      </c>
      <c r="D639" s="6" t="s">
        <v>8</v>
      </c>
      <c r="E639" s="6" t="s">
        <v>7</v>
      </c>
      <c r="F639" s="6" t="s">
        <v>8</v>
      </c>
      <c r="G639" s="6" t="s">
        <v>7</v>
      </c>
      <c r="H639" s="6" t="s">
        <v>8</v>
      </c>
      <c r="I639" s="6" t="s">
        <v>7</v>
      </c>
      <c r="J639" s="6" t="s">
        <v>8</v>
      </c>
      <c r="K639" s="29"/>
    </row>
    <row r="640" spans="1:11" ht="15.75" customHeight="1" x14ac:dyDescent="0.3">
      <c r="A640" s="7" t="s">
        <v>19</v>
      </c>
      <c r="B640" s="8" t="s">
        <v>304</v>
      </c>
      <c r="C640" s="12">
        <v>7</v>
      </c>
      <c r="D640" s="13">
        <v>9</v>
      </c>
      <c r="E640" s="13">
        <v>2</v>
      </c>
      <c r="F640" s="13">
        <v>7</v>
      </c>
      <c r="G640" s="13">
        <v>0</v>
      </c>
      <c r="H640" s="13">
        <v>1</v>
      </c>
      <c r="I640" s="13">
        <v>7</v>
      </c>
      <c r="J640" s="13">
        <v>10</v>
      </c>
      <c r="K640" s="27"/>
    </row>
    <row r="641" spans="1:11" ht="15.75" customHeight="1" x14ac:dyDescent="0.3">
      <c r="A641" s="7" t="s">
        <v>20</v>
      </c>
      <c r="B641" s="8" t="s">
        <v>304</v>
      </c>
      <c r="C641" s="22">
        <v>2</v>
      </c>
      <c r="D641" s="14">
        <v>15</v>
      </c>
      <c r="E641" s="14">
        <v>2</v>
      </c>
      <c r="F641" s="14">
        <v>13</v>
      </c>
      <c r="G641" s="14">
        <v>0</v>
      </c>
      <c r="H641" s="14">
        <v>2</v>
      </c>
      <c r="I641" s="14">
        <v>2</v>
      </c>
      <c r="J641" s="14">
        <v>17</v>
      </c>
      <c r="K641" s="27"/>
    </row>
    <row r="642" spans="1:11" ht="15.75" customHeight="1" x14ac:dyDescent="0.3">
      <c r="A642" s="7" t="s">
        <v>21</v>
      </c>
      <c r="B642" s="8" t="s">
        <v>304</v>
      </c>
      <c r="C642" s="22">
        <v>3</v>
      </c>
      <c r="D642" s="14">
        <v>17</v>
      </c>
      <c r="E642" s="14">
        <v>3</v>
      </c>
      <c r="F642" s="14">
        <v>12</v>
      </c>
      <c r="G642" s="14">
        <v>2</v>
      </c>
      <c r="H642" s="14">
        <v>2</v>
      </c>
      <c r="I642" s="14">
        <v>5</v>
      </c>
      <c r="J642" s="14">
        <v>19</v>
      </c>
      <c r="K642" s="27"/>
    </row>
    <row r="643" spans="1:11" ht="15.75" customHeight="1" x14ac:dyDescent="0.3">
      <c r="A643" s="7" t="s">
        <v>22</v>
      </c>
      <c r="B643" s="8" t="s">
        <v>419</v>
      </c>
      <c r="C643" s="22">
        <v>5</v>
      </c>
      <c r="D643" s="14">
        <v>14</v>
      </c>
      <c r="E643" s="14">
        <v>2</v>
      </c>
      <c r="F643" s="14">
        <v>12</v>
      </c>
      <c r="G643" s="14">
        <v>0</v>
      </c>
      <c r="H643" s="14">
        <v>1</v>
      </c>
      <c r="I643" s="14">
        <v>5</v>
      </c>
      <c r="J643" s="14">
        <v>15</v>
      </c>
      <c r="K643" s="27"/>
    </row>
    <row r="644" spans="1:11" ht="15.75" customHeight="1" x14ac:dyDescent="0.3">
      <c r="A644" s="7" t="s">
        <v>23</v>
      </c>
      <c r="B644" s="8" t="s">
        <v>419</v>
      </c>
      <c r="C644" s="22">
        <v>13</v>
      </c>
      <c r="D644" s="14">
        <v>7</v>
      </c>
      <c r="E644" s="14">
        <v>9</v>
      </c>
      <c r="F644" s="14">
        <v>5</v>
      </c>
      <c r="G644" s="14">
        <v>1</v>
      </c>
      <c r="H644" s="14">
        <v>1</v>
      </c>
      <c r="I644" s="14">
        <v>14</v>
      </c>
      <c r="J644" s="14">
        <v>8</v>
      </c>
      <c r="K644" s="27"/>
    </row>
    <row r="645" spans="1:11" ht="15.75" customHeight="1" x14ac:dyDescent="0.3">
      <c r="A645" s="10" t="s">
        <v>12</v>
      </c>
      <c r="B645" s="11"/>
      <c r="C645" s="9">
        <f>SUM(C640:C644)</f>
        <v>30</v>
      </c>
      <c r="D645" s="9">
        <f t="shared" ref="D645:J645" si="40">SUM(D640:D644)</f>
        <v>62</v>
      </c>
      <c r="E645" s="9">
        <f t="shared" si="40"/>
        <v>18</v>
      </c>
      <c r="F645" s="9">
        <f t="shared" si="40"/>
        <v>49</v>
      </c>
      <c r="G645" s="9">
        <f t="shared" si="40"/>
        <v>3</v>
      </c>
      <c r="H645" s="9">
        <f t="shared" si="40"/>
        <v>7</v>
      </c>
      <c r="I645" s="9">
        <f t="shared" si="40"/>
        <v>33</v>
      </c>
      <c r="J645" s="9">
        <f t="shared" si="40"/>
        <v>69</v>
      </c>
      <c r="K645" s="29"/>
    </row>
    <row r="646" spans="1:11" ht="15.75" customHeight="1" x14ac:dyDescent="0.3"/>
    <row r="647" spans="1:11" ht="15.75" customHeight="1" x14ac:dyDescent="0.3"/>
    <row r="648" spans="1:11" ht="15.75" customHeight="1" x14ac:dyDescent="0.3">
      <c r="A648" s="24" t="s">
        <v>455</v>
      </c>
      <c r="B648" s="25"/>
      <c r="C648" s="25"/>
      <c r="D648" s="25"/>
      <c r="E648" s="25"/>
      <c r="F648" s="25"/>
      <c r="G648" s="25"/>
      <c r="H648" s="25"/>
      <c r="I648" s="25"/>
      <c r="J648" s="26"/>
      <c r="K648" s="27"/>
    </row>
    <row r="649" spans="1:11" ht="15.75" customHeight="1" x14ac:dyDescent="0.3">
      <c r="A649" s="2"/>
      <c r="B649" s="3"/>
      <c r="C649" s="28" t="s">
        <v>1</v>
      </c>
      <c r="D649" s="26"/>
      <c r="E649" s="28" t="s">
        <v>2</v>
      </c>
      <c r="F649" s="26"/>
      <c r="G649" s="28" t="s">
        <v>3</v>
      </c>
      <c r="H649" s="26"/>
      <c r="I649" s="28" t="s">
        <v>4</v>
      </c>
      <c r="J649" s="26"/>
      <c r="K649" s="27"/>
    </row>
    <row r="650" spans="1:11" ht="15.75" customHeight="1" x14ac:dyDescent="0.3">
      <c r="A650" s="4" t="s">
        <v>5</v>
      </c>
      <c r="B650" s="5" t="s">
        <v>6</v>
      </c>
      <c r="C650" s="6" t="s">
        <v>7</v>
      </c>
      <c r="D650" s="6" t="s">
        <v>8</v>
      </c>
      <c r="E650" s="6" t="s">
        <v>7</v>
      </c>
      <c r="F650" s="6" t="s">
        <v>8</v>
      </c>
      <c r="G650" s="6" t="s">
        <v>7</v>
      </c>
      <c r="H650" s="6" t="s">
        <v>8</v>
      </c>
      <c r="I650" s="6" t="s">
        <v>7</v>
      </c>
      <c r="J650" s="6" t="s">
        <v>8</v>
      </c>
      <c r="K650" s="29"/>
    </row>
    <row r="651" spans="1:11" ht="15.75" customHeight="1" x14ac:dyDescent="0.3">
      <c r="A651" s="7" t="s">
        <v>20</v>
      </c>
      <c r="B651" s="8" t="s">
        <v>239</v>
      </c>
      <c r="C651" s="12">
        <v>7</v>
      </c>
      <c r="D651" s="13">
        <v>12</v>
      </c>
      <c r="E651" s="13">
        <v>6</v>
      </c>
      <c r="F651" s="13">
        <v>8</v>
      </c>
      <c r="G651" s="13">
        <v>1</v>
      </c>
      <c r="H651" s="13">
        <v>1</v>
      </c>
      <c r="I651" s="13">
        <v>8</v>
      </c>
      <c r="J651" s="13">
        <v>13</v>
      </c>
      <c r="K651" s="27"/>
    </row>
    <row r="652" spans="1:11" ht="15.75" customHeight="1" x14ac:dyDescent="0.3">
      <c r="A652" s="10" t="s">
        <v>12</v>
      </c>
      <c r="B652" s="11"/>
      <c r="C652" s="9">
        <v>7</v>
      </c>
      <c r="D652" s="9">
        <v>12</v>
      </c>
      <c r="E652" s="9">
        <v>6</v>
      </c>
      <c r="F652" s="9">
        <v>8</v>
      </c>
      <c r="G652" s="9">
        <v>1</v>
      </c>
      <c r="H652" s="9">
        <v>1</v>
      </c>
      <c r="I652" s="9">
        <v>8</v>
      </c>
      <c r="J652" s="9">
        <v>13</v>
      </c>
      <c r="K652" s="29"/>
    </row>
    <row r="653" spans="1:11" ht="15.75" customHeight="1" x14ac:dyDescent="0.3"/>
    <row r="654" spans="1:11" ht="15.75" customHeight="1" x14ac:dyDescent="0.3"/>
    <row r="655" spans="1:11" ht="15.75" customHeight="1" x14ac:dyDescent="0.3">
      <c r="A655" s="24" t="s">
        <v>963</v>
      </c>
      <c r="B655" s="25"/>
      <c r="C655" s="25"/>
      <c r="D655" s="25"/>
      <c r="E655" s="25"/>
      <c r="F655" s="25"/>
      <c r="G655" s="25"/>
      <c r="H655" s="25"/>
      <c r="I655" s="25"/>
      <c r="J655" s="26"/>
      <c r="K655" s="27"/>
    </row>
    <row r="656" spans="1:11" ht="15.75" customHeight="1" x14ac:dyDescent="0.3">
      <c r="A656" s="2"/>
      <c r="B656" s="3"/>
      <c r="C656" s="28" t="s">
        <v>1</v>
      </c>
      <c r="D656" s="26"/>
      <c r="E656" s="28" t="s">
        <v>2</v>
      </c>
      <c r="F656" s="26"/>
      <c r="G656" s="28" t="s">
        <v>3</v>
      </c>
      <c r="H656" s="26"/>
      <c r="I656" s="28" t="s">
        <v>4</v>
      </c>
      <c r="J656" s="26"/>
      <c r="K656" s="27"/>
    </row>
    <row r="657" spans="1:11" ht="15.75" customHeight="1" x14ac:dyDescent="0.3">
      <c r="A657" s="4" t="s">
        <v>5</v>
      </c>
      <c r="B657" s="5" t="s">
        <v>6</v>
      </c>
      <c r="C657" s="6" t="s">
        <v>7</v>
      </c>
      <c r="D657" s="6" t="s">
        <v>8</v>
      </c>
      <c r="E657" s="6" t="s">
        <v>7</v>
      </c>
      <c r="F657" s="6" t="s">
        <v>8</v>
      </c>
      <c r="G657" s="6" t="s">
        <v>7</v>
      </c>
      <c r="H657" s="6" t="s">
        <v>8</v>
      </c>
      <c r="I657" s="6" t="s">
        <v>7</v>
      </c>
      <c r="J657" s="6" t="s">
        <v>8</v>
      </c>
      <c r="K657" s="29"/>
    </row>
    <row r="658" spans="1:11" ht="15.75" customHeight="1" x14ac:dyDescent="0.3">
      <c r="A658" s="7" t="s">
        <v>106</v>
      </c>
      <c r="B658" s="8" t="s">
        <v>72</v>
      </c>
      <c r="C658" s="12">
        <v>8</v>
      </c>
      <c r="D658" s="13">
        <v>10</v>
      </c>
      <c r="E658" s="13">
        <v>2</v>
      </c>
      <c r="F658" s="13">
        <v>7</v>
      </c>
      <c r="G658" s="13">
        <v>1</v>
      </c>
      <c r="H658" s="13">
        <v>1</v>
      </c>
      <c r="I658" s="13">
        <v>9</v>
      </c>
      <c r="J658" s="13">
        <v>11</v>
      </c>
    </row>
    <row r="659" spans="1:11" ht="15.75" customHeight="1" x14ac:dyDescent="0.3">
      <c r="A659" s="7" t="s">
        <v>30</v>
      </c>
      <c r="B659" s="8" t="s">
        <v>72</v>
      </c>
      <c r="C659" s="12">
        <v>12</v>
      </c>
      <c r="D659" s="13">
        <v>6</v>
      </c>
      <c r="E659" s="13">
        <v>5</v>
      </c>
      <c r="F659" s="13">
        <v>3</v>
      </c>
      <c r="G659" s="13">
        <v>3</v>
      </c>
      <c r="H659" s="13">
        <v>1</v>
      </c>
      <c r="I659" s="13">
        <v>15</v>
      </c>
      <c r="J659" s="13">
        <v>7</v>
      </c>
      <c r="K659" s="27"/>
    </row>
    <row r="660" spans="1:11" ht="15.75" customHeight="1" x14ac:dyDescent="0.3">
      <c r="A660" s="7" t="s">
        <v>107</v>
      </c>
      <c r="B660" s="8" t="s">
        <v>969</v>
      </c>
      <c r="C660" s="12"/>
      <c r="D660" s="13"/>
      <c r="E660" s="13"/>
      <c r="F660" s="13"/>
      <c r="G660" s="13"/>
      <c r="H660" s="13"/>
      <c r="I660" s="13"/>
      <c r="J660" s="13"/>
      <c r="K660" s="27"/>
    </row>
    <row r="661" spans="1:11" ht="15.75" customHeight="1" x14ac:dyDescent="0.3">
      <c r="A661" s="7" t="s">
        <v>109</v>
      </c>
      <c r="B661" s="8" t="s">
        <v>965</v>
      </c>
      <c r="C661" s="12"/>
      <c r="D661" s="13"/>
      <c r="E661" s="13"/>
      <c r="F661" s="13"/>
      <c r="G661" s="13"/>
      <c r="H661" s="13"/>
      <c r="I661" s="13"/>
      <c r="J661" s="13"/>
      <c r="K661" s="27"/>
    </row>
    <row r="662" spans="1:11" ht="15.75" customHeight="1" x14ac:dyDescent="0.3">
      <c r="A662" s="7" t="s">
        <v>110</v>
      </c>
      <c r="B662" s="8" t="s">
        <v>966</v>
      </c>
      <c r="C662" s="12"/>
      <c r="D662" s="13"/>
      <c r="E662" s="13"/>
      <c r="F662" s="13"/>
      <c r="G662" s="13"/>
      <c r="H662" s="13"/>
      <c r="I662" s="13">
        <v>9</v>
      </c>
      <c r="J662" s="13">
        <v>10</v>
      </c>
      <c r="K662" s="27"/>
    </row>
    <row r="663" spans="1:11" ht="15.75" customHeight="1" x14ac:dyDescent="0.3">
      <c r="A663" s="7" t="s">
        <v>112</v>
      </c>
      <c r="B663" s="8" t="s">
        <v>966</v>
      </c>
      <c r="C663" s="12"/>
      <c r="D663" s="13"/>
      <c r="E663" s="13"/>
      <c r="F663" s="13"/>
      <c r="G663" s="13"/>
      <c r="H663" s="13"/>
      <c r="I663" s="13">
        <v>16</v>
      </c>
      <c r="J663" s="13">
        <v>5</v>
      </c>
      <c r="K663" s="27"/>
    </row>
    <row r="664" spans="1:11" ht="15.75" customHeight="1" x14ac:dyDescent="0.3">
      <c r="A664" s="7" t="s">
        <v>113</v>
      </c>
      <c r="B664" s="8" t="s">
        <v>966</v>
      </c>
      <c r="C664" s="12"/>
      <c r="D664" s="13"/>
      <c r="E664" s="13"/>
      <c r="F664" s="13"/>
      <c r="G664" s="13"/>
      <c r="H664" s="13"/>
      <c r="I664" s="13">
        <v>10</v>
      </c>
      <c r="J664" s="13">
        <v>11</v>
      </c>
      <c r="K664" s="27"/>
    </row>
    <row r="665" spans="1:11" ht="15.75" customHeight="1" x14ac:dyDescent="0.3">
      <c r="A665" s="7" t="s">
        <v>171</v>
      </c>
      <c r="B665" s="8" t="s">
        <v>966</v>
      </c>
      <c r="C665" s="12"/>
      <c r="D665" s="13"/>
      <c r="E665" s="13"/>
      <c r="F665" s="13"/>
      <c r="G665" s="13"/>
      <c r="H665" s="13"/>
      <c r="I665" s="13">
        <v>18</v>
      </c>
      <c r="J665" s="13">
        <v>5</v>
      </c>
      <c r="K665" s="27"/>
    </row>
    <row r="666" spans="1:11" ht="15.75" customHeight="1" x14ac:dyDescent="0.3">
      <c r="A666" s="7" t="s">
        <v>32</v>
      </c>
      <c r="B666" s="8" t="s">
        <v>966</v>
      </c>
      <c r="C666" s="12"/>
      <c r="D666" s="13"/>
      <c r="E666" s="13"/>
      <c r="F666" s="13"/>
      <c r="G666" s="13"/>
      <c r="H666" s="13"/>
      <c r="I666" s="13">
        <v>18</v>
      </c>
      <c r="J666" s="13">
        <v>6</v>
      </c>
      <c r="K666" s="27"/>
    </row>
    <row r="667" spans="1:11" ht="15.75" customHeight="1" x14ac:dyDescent="0.3">
      <c r="A667" s="7" t="s">
        <v>33</v>
      </c>
      <c r="B667" s="8" t="s">
        <v>966</v>
      </c>
      <c r="C667" s="12"/>
      <c r="D667" s="13"/>
      <c r="E667" s="13"/>
      <c r="F667" s="13"/>
      <c r="G667" s="13"/>
      <c r="H667" s="13"/>
      <c r="I667" s="13">
        <v>13</v>
      </c>
      <c r="J667" s="13">
        <v>8</v>
      </c>
      <c r="K667" s="27"/>
    </row>
    <row r="668" spans="1:11" ht="15.75" customHeight="1" x14ac:dyDescent="0.3">
      <c r="A668" s="7" t="s">
        <v>34</v>
      </c>
      <c r="B668" s="8" t="s">
        <v>966</v>
      </c>
      <c r="C668" s="12"/>
      <c r="D668" s="13"/>
      <c r="E668" s="13"/>
      <c r="F668" s="13"/>
      <c r="G668" s="13"/>
      <c r="H668" s="13"/>
      <c r="I668" s="13">
        <v>18</v>
      </c>
      <c r="J668" s="13">
        <v>5</v>
      </c>
      <c r="K668" s="27"/>
    </row>
    <row r="669" spans="1:11" ht="15.75" customHeight="1" x14ac:dyDescent="0.3">
      <c r="A669" s="7" t="s">
        <v>35</v>
      </c>
      <c r="B669" s="8" t="s">
        <v>966</v>
      </c>
      <c r="C669" s="12"/>
      <c r="D669" s="13"/>
      <c r="E669" s="13"/>
      <c r="F669" s="13"/>
      <c r="G669" s="13"/>
      <c r="H669" s="13"/>
      <c r="I669" s="13">
        <v>12</v>
      </c>
      <c r="J669" s="13">
        <v>9</v>
      </c>
      <c r="K669" s="27"/>
    </row>
    <row r="670" spans="1:11" ht="15.75" customHeight="1" x14ac:dyDescent="0.3">
      <c r="A670" s="7" t="s">
        <v>36</v>
      </c>
      <c r="B670" s="8" t="s">
        <v>966</v>
      </c>
      <c r="C670" s="12"/>
      <c r="D670" s="13"/>
      <c r="E670" s="13"/>
      <c r="F670" s="13"/>
      <c r="G670" s="13"/>
      <c r="H670" s="13"/>
      <c r="I670" s="13">
        <v>12</v>
      </c>
      <c r="J670" s="13">
        <v>9</v>
      </c>
      <c r="K670" s="27"/>
    </row>
    <row r="671" spans="1:11" ht="15.75" customHeight="1" x14ac:dyDescent="0.3">
      <c r="A671" s="7" t="s">
        <v>37</v>
      </c>
      <c r="B671" s="8" t="s">
        <v>966</v>
      </c>
      <c r="C671" s="12"/>
      <c r="D671" s="13"/>
      <c r="E671" s="13"/>
      <c r="F671" s="13"/>
      <c r="G671" s="13"/>
      <c r="H671" s="13"/>
      <c r="I671" s="13">
        <v>3</v>
      </c>
      <c r="J671" s="13">
        <v>18</v>
      </c>
      <c r="K671" s="27"/>
    </row>
    <row r="672" spans="1:11" ht="15.75" customHeight="1" x14ac:dyDescent="0.3">
      <c r="A672" s="7" t="s">
        <v>38</v>
      </c>
      <c r="B672" s="8" t="s">
        <v>966</v>
      </c>
      <c r="C672" s="12"/>
      <c r="D672" s="13"/>
      <c r="E672" s="13"/>
      <c r="F672" s="13"/>
      <c r="G672" s="13"/>
      <c r="H672" s="13"/>
      <c r="I672" s="13">
        <v>11</v>
      </c>
      <c r="J672" s="13">
        <v>12</v>
      </c>
      <c r="K672" s="27"/>
    </row>
    <row r="673" spans="1:11" ht="15.75" customHeight="1" x14ac:dyDescent="0.3">
      <c r="A673" s="7" t="s">
        <v>81</v>
      </c>
      <c r="B673" s="8" t="s">
        <v>966</v>
      </c>
      <c r="C673" s="12"/>
      <c r="D673" s="13"/>
      <c r="E673" s="13"/>
      <c r="F673" s="13"/>
      <c r="G673" s="13"/>
      <c r="H673" s="13"/>
      <c r="I673" s="13">
        <v>9</v>
      </c>
      <c r="J673" s="13">
        <v>12</v>
      </c>
      <c r="K673" s="27"/>
    </row>
    <row r="674" spans="1:11" ht="15.75" customHeight="1" x14ac:dyDescent="0.3">
      <c r="A674" s="7" t="s">
        <v>82</v>
      </c>
      <c r="B674" s="8" t="s">
        <v>966</v>
      </c>
      <c r="C674" s="12"/>
      <c r="D674" s="13"/>
      <c r="E674" s="13"/>
      <c r="F674" s="13"/>
      <c r="G674" s="13"/>
      <c r="H674" s="13"/>
      <c r="I674" s="13">
        <v>9</v>
      </c>
      <c r="J674" s="13">
        <v>12</v>
      </c>
      <c r="K674" s="27"/>
    </row>
    <row r="675" spans="1:11" ht="15.75" customHeight="1" x14ac:dyDescent="0.3">
      <c r="A675" s="7" t="s">
        <v>83</v>
      </c>
      <c r="B675" s="8" t="s">
        <v>966</v>
      </c>
      <c r="C675" s="12"/>
      <c r="D675" s="13"/>
      <c r="E675" s="13"/>
      <c r="F675" s="13"/>
      <c r="G675" s="13"/>
      <c r="H675" s="13"/>
      <c r="I675" s="13">
        <v>8</v>
      </c>
      <c r="J675" s="13">
        <v>14</v>
      </c>
      <c r="K675" s="27"/>
    </row>
    <row r="676" spans="1:11" ht="15.75" customHeight="1" x14ac:dyDescent="0.3">
      <c r="A676" s="7" t="s">
        <v>84</v>
      </c>
      <c r="B676" s="8" t="s">
        <v>966</v>
      </c>
      <c r="C676" s="12"/>
      <c r="D676" s="13"/>
      <c r="E676" s="13"/>
      <c r="F676" s="13"/>
      <c r="G676" s="13"/>
      <c r="H676" s="13"/>
      <c r="I676" s="13">
        <v>13</v>
      </c>
      <c r="J676" s="13">
        <v>8</v>
      </c>
      <c r="K676" s="27"/>
    </row>
    <row r="677" spans="1:11" ht="15.75" customHeight="1" x14ac:dyDescent="0.3">
      <c r="A677" s="7" t="s">
        <v>85</v>
      </c>
      <c r="B677" s="8" t="s">
        <v>966</v>
      </c>
      <c r="C677" s="12"/>
      <c r="D677" s="13"/>
      <c r="E677" s="13"/>
      <c r="F677" s="13"/>
      <c r="G677" s="13"/>
      <c r="H677" s="13"/>
      <c r="I677" s="13">
        <v>9</v>
      </c>
      <c r="J677" s="13">
        <v>13</v>
      </c>
      <c r="K677" s="27"/>
    </row>
    <row r="678" spans="1:11" ht="15.75" customHeight="1" x14ac:dyDescent="0.3">
      <c r="A678" s="7" t="s">
        <v>86</v>
      </c>
      <c r="B678" s="8" t="s">
        <v>966</v>
      </c>
      <c r="C678" s="12"/>
      <c r="D678" s="13"/>
      <c r="E678" s="13"/>
      <c r="F678" s="13"/>
      <c r="G678" s="13"/>
      <c r="H678" s="13"/>
      <c r="I678" s="13">
        <v>16</v>
      </c>
      <c r="J678" s="13">
        <v>6</v>
      </c>
      <c r="K678" s="27"/>
    </row>
    <row r="679" spans="1:11" ht="15.75" customHeight="1" x14ac:dyDescent="0.3">
      <c r="A679" s="7" t="s">
        <v>71</v>
      </c>
      <c r="B679" s="8" t="s">
        <v>966</v>
      </c>
      <c r="C679" s="12"/>
      <c r="D679" s="13"/>
      <c r="E679" s="13"/>
      <c r="F679" s="13"/>
      <c r="G679" s="13"/>
      <c r="H679" s="13"/>
      <c r="I679" s="13">
        <v>15</v>
      </c>
      <c r="J679" s="13">
        <v>6</v>
      </c>
      <c r="K679" s="27"/>
    </row>
    <row r="680" spans="1:11" ht="15.75" customHeight="1" x14ac:dyDescent="0.3">
      <c r="A680" s="7" t="s">
        <v>87</v>
      </c>
      <c r="B680" s="8" t="s">
        <v>966</v>
      </c>
      <c r="C680" s="12"/>
      <c r="D680" s="13"/>
      <c r="E680" s="13"/>
      <c r="F680" s="13"/>
      <c r="G680" s="13"/>
      <c r="H680" s="13"/>
      <c r="I680" s="13">
        <v>13</v>
      </c>
      <c r="J680" s="13">
        <v>8</v>
      </c>
      <c r="K680" s="27"/>
    </row>
    <row r="681" spans="1:11" ht="15.75" customHeight="1" x14ac:dyDescent="0.3">
      <c r="A681" s="7" t="s">
        <v>88</v>
      </c>
      <c r="B681" s="8" t="s">
        <v>966</v>
      </c>
      <c r="C681" s="12"/>
      <c r="D681" s="13"/>
      <c r="E681" s="13"/>
      <c r="F681" s="13"/>
      <c r="G681" s="13"/>
      <c r="H681" s="13"/>
      <c r="I681" s="13">
        <v>17</v>
      </c>
      <c r="J681" s="13">
        <v>4</v>
      </c>
      <c r="K681" s="27"/>
    </row>
    <row r="682" spans="1:11" ht="15.75" customHeight="1" x14ac:dyDescent="0.3">
      <c r="A682" s="7" t="s">
        <v>89</v>
      </c>
      <c r="B682" s="8" t="s">
        <v>966</v>
      </c>
      <c r="C682" s="12"/>
      <c r="D682" s="13"/>
      <c r="E682" s="13"/>
      <c r="F682" s="13"/>
      <c r="G682" s="13"/>
      <c r="H682" s="13"/>
      <c r="I682" s="13">
        <v>17</v>
      </c>
      <c r="J682" s="13">
        <v>5</v>
      </c>
      <c r="K682" s="27"/>
    </row>
    <row r="683" spans="1:11" ht="15.75" customHeight="1" x14ac:dyDescent="0.3">
      <c r="A683" s="7" t="s">
        <v>90</v>
      </c>
      <c r="B683" s="8" t="s">
        <v>966</v>
      </c>
      <c r="C683" s="12"/>
      <c r="D683" s="13"/>
      <c r="E683" s="13"/>
      <c r="F683" s="13"/>
      <c r="G683" s="13"/>
      <c r="H683" s="13"/>
      <c r="I683" s="13">
        <v>18</v>
      </c>
      <c r="J683" s="13">
        <v>3</v>
      </c>
      <c r="K683" s="27"/>
    </row>
    <row r="684" spans="1:11" ht="15.75" customHeight="1" x14ac:dyDescent="0.3">
      <c r="A684" s="7" t="s">
        <v>73</v>
      </c>
      <c r="B684" s="8" t="s">
        <v>966</v>
      </c>
      <c r="C684" s="12"/>
      <c r="D684" s="13"/>
      <c r="E684" s="13"/>
      <c r="F684" s="13"/>
      <c r="G684" s="13"/>
      <c r="H684" s="13"/>
      <c r="I684" s="13">
        <v>16</v>
      </c>
      <c r="J684" s="13">
        <v>7</v>
      </c>
      <c r="K684" s="27"/>
    </row>
    <row r="685" spans="1:11" ht="15.75" customHeight="1" x14ac:dyDescent="0.3">
      <c r="A685" s="7" t="s">
        <v>75</v>
      </c>
      <c r="B685" s="8" t="s">
        <v>966</v>
      </c>
      <c r="C685" s="12"/>
      <c r="D685" s="13"/>
      <c r="E685" s="13"/>
      <c r="F685" s="13"/>
      <c r="G685" s="13"/>
      <c r="H685" s="13"/>
      <c r="I685" s="13">
        <v>17</v>
      </c>
      <c r="J685" s="13">
        <v>6</v>
      </c>
      <c r="K685" s="27"/>
    </row>
    <row r="686" spans="1:11" ht="15.75" customHeight="1" x14ac:dyDescent="0.3">
      <c r="A686" s="7" t="s">
        <v>76</v>
      </c>
      <c r="B686" s="8" t="s">
        <v>966</v>
      </c>
      <c r="C686" s="12"/>
      <c r="D686" s="13"/>
      <c r="E686" s="13"/>
      <c r="F686" s="13"/>
      <c r="G686" s="13"/>
      <c r="H686" s="13"/>
      <c r="I686" s="13">
        <v>22</v>
      </c>
      <c r="J686" s="13">
        <v>2</v>
      </c>
      <c r="K686" s="27"/>
    </row>
    <row r="687" spans="1:11" ht="15.75" customHeight="1" x14ac:dyDescent="0.3">
      <c r="A687" s="10" t="s">
        <v>12</v>
      </c>
      <c r="B687" s="11"/>
      <c r="C687" s="9">
        <f t="shared" ref="C687:J687" si="41">SUM(C658:C686)</f>
        <v>20</v>
      </c>
      <c r="D687" s="9">
        <f t="shared" si="41"/>
        <v>16</v>
      </c>
      <c r="E687" s="9">
        <f t="shared" si="41"/>
        <v>7</v>
      </c>
      <c r="F687" s="9">
        <f t="shared" si="41"/>
        <v>10</v>
      </c>
      <c r="G687" s="9">
        <f t="shared" si="41"/>
        <v>4</v>
      </c>
      <c r="H687" s="9">
        <f t="shared" si="41"/>
        <v>2</v>
      </c>
      <c r="I687" s="9">
        <f t="shared" si="41"/>
        <v>363</v>
      </c>
      <c r="J687" s="9">
        <f t="shared" si="41"/>
        <v>222</v>
      </c>
      <c r="K687" s="29"/>
    </row>
    <row r="688" spans="1:11" ht="15.75" customHeight="1" x14ac:dyDescent="0.3">
      <c r="A688" s="30"/>
      <c r="B688" s="30"/>
      <c r="C688" s="30"/>
      <c r="D688" s="30"/>
    </row>
    <row r="689" spans="1:11" ht="15.75" customHeight="1" x14ac:dyDescent="0.3"/>
    <row r="690" spans="1:11" ht="15.75" customHeight="1" x14ac:dyDescent="0.3">
      <c r="A690" s="24" t="s">
        <v>1906</v>
      </c>
      <c r="B690" s="25"/>
      <c r="C690" s="25"/>
      <c r="D690" s="25"/>
      <c r="E690" s="25"/>
      <c r="F690" s="25"/>
      <c r="G690" s="25"/>
      <c r="H690" s="25"/>
      <c r="I690" s="25"/>
      <c r="J690" s="26"/>
      <c r="K690" s="27"/>
    </row>
    <row r="691" spans="1:11" ht="15.75" customHeight="1" x14ac:dyDescent="0.3">
      <c r="A691" s="2"/>
      <c r="B691" s="3"/>
      <c r="C691" s="28" t="s">
        <v>1</v>
      </c>
      <c r="D691" s="26"/>
      <c r="E691" s="28" t="s">
        <v>2</v>
      </c>
      <c r="F691" s="26"/>
      <c r="G691" s="28" t="s">
        <v>3</v>
      </c>
      <c r="H691" s="26"/>
      <c r="I691" s="28" t="s">
        <v>4</v>
      </c>
      <c r="J691" s="26"/>
      <c r="K691" s="27"/>
    </row>
    <row r="692" spans="1:11" ht="15.75" customHeight="1" x14ac:dyDescent="0.3">
      <c r="A692" s="4" t="s">
        <v>5</v>
      </c>
      <c r="B692" s="5" t="s">
        <v>6</v>
      </c>
      <c r="C692" s="6" t="s">
        <v>7</v>
      </c>
      <c r="D692" s="6" t="s">
        <v>8</v>
      </c>
      <c r="E692" s="6" t="s">
        <v>7</v>
      </c>
      <c r="F692" s="6" t="s">
        <v>8</v>
      </c>
      <c r="G692" s="6" t="s">
        <v>7</v>
      </c>
      <c r="H692" s="6" t="s">
        <v>8</v>
      </c>
      <c r="I692" s="6" t="s">
        <v>7</v>
      </c>
      <c r="J692" s="6" t="s">
        <v>8</v>
      </c>
      <c r="K692" s="29"/>
    </row>
    <row r="693" spans="1:11" ht="15.75" customHeight="1" x14ac:dyDescent="0.3">
      <c r="A693" s="7" t="s">
        <v>1267</v>
      </c>
      <c r="B693" s="8" t="s">
        <v>245</v>
      </c>
      <c r="C693" s="12">
        <v>2</v>
      </c>
      <c r="D693" s="13">
        <v>20</v>
      </c>
      <c r="E693" s="13">
        <v>0</v>
      </c>
      <c r="F693" s="13">
        <v>14</v>
      </c>
      <c r="G693" s="13">
        <v>0</v>
      </c>
      <c r="H693" s="13">
        <v>1</v>
      </c>
      <c r="I693" s="13">
        <v>2</v>
      </c>
      <c r="J693" s="13">
        <v>21</v>
      </c>
    </row>
    <row r="694" spans="1:11" ht="15.75" customHeight="1" x14ac:dyDescent="0.3">
      <c r="A694" s="7" t="s">
        <v>1374</v>
      </c>
      <c r="B694" s="8" t="s">
        <v>245</v>
      </c>
      <c r="C694" s="12">
        <v>5</v>
      </c>
      <c r="D694" s="13">
        <v>17</v>
      </c>
      <c r="E694" s="13">
        <v>2</v>
      </c>
      <c r="F694" s="13">
        <v>12</v>
      </c>
      <c r="G694" s="13">
        <v>1</v>
      </c>
      <c r="H694" s="13">
        <v>1</v>
      </c>
      <c r="I694" s="13">
        <v>6</v>
      </c>
      <c r="J694" s="13">
        <v>18</v>
      </c>
    </row>
    <row r="695" spans="1:11" ht="15.75" customHeight="1" x14ac:dyDescent="0.3">
      <c r="A695" s="7" t="s">
        <v>1475</v>
      </c>
      <c r="B695" s="8" t="s">
        <v>245</v>
      </c>
      <c r="C695" s="12">
        <v>12</v>
      </c>
      <c r="D695" s="13">
        <v>10</v>
      </c>
      <c r="E695" s="13">
        <v>6</v>
      </c>
      <c r="F695" s="13">
        <v>8</v>
      </c>
      <c r="G695" s="13">
        <v>0</v>
      </c>
      <c r="H695" s="13">
        <v>1</v>
      </c>
      <c r="I695" s="13">
        <v>12</v>
      </c>
      <c r="J695" s="13">
        <v>11</v>
      </c>
    </row>
    <row r="696" spans="1:11" ht="15.75" customHeight="1" x14ac:dyDescent="0.3">
      <c r="A696" s="7" t="s">
        <v>1614</v>
      </c>
      <c r="B696" s="8" t="s">
        <v>245</v>
      </c>
      <c r="C696" s="12">
        <v>13</v>
      </c>
      <c r="D696" s="13">
        <v>9</v>
      </c>
      <c r="E696" s="13">
        <v>9</v>
      </c>
      <c r="F696" s="13">
        <v>5</v>
      </c>
      <c r="G696" s="13">
        <v>2</v>
      </c>
      <c r="H696" s="13">
        <v>1</v>
      </c>
      <c r="I696" s="13">
        <v>15</v>
      </c>
      <c r="J696" s="13">
        <v>10</v>
      </c>
    </row>
    <row r="697" spans="1:11" ht="15.75" customHeight="1" x14ac:dyDescent="0.3">
      <c r="A697" s="7" t="s">
        <v>1852</v>
      </c>
      <c r="B697" s="8" t="s">
        <v>245</v>
      </c>
      <c r="C697" s="12">
        <v>12</v>
      </c>
      <c r="D697" s="13">
        <v>10</v>
      </c>
      <c r="E697" s="13">
        <v>6</v>
      </c>
      <c r="F697" s="13">
        <v>8</v>
      </c>
      <c r="G697" s="13">
        <v>0</v>
      </c>
      <c r="H697" s="13">
        <v>1</v>
      </c>
      <c r="I697" s="13">
        <v>12</v>
      </c>
      <c r="J697" s="13">
        <v>11</v>
      </c>
    </row>
    <row r="698" spans="1:11" ht="15.75" customHeight="1" x14ac:dyDescent="0.3">
      <c r="A698" s="7" t="s">
        <v>1883</v>
      </c>
      <c r="B698" s="8" t="s">
        <v>245</v>
      </c>
      <c r="C698" s="12">
        <v>14</v>
      </c>
      <c r="D698" s="13">
        <v>8</v>
      </c>
      <c r="E698" s="13">
        <v>5</v>
      </c>
      <c r="F698" s="13">
        <v>7</v>
      </c>
      <c r="G698" s="13">
        <v>1</v>
      </c>
      <c r="H698" s="13">
        <v>1</v>
      </c>
      <c r="I698" s="13">
        <v>15</v>
      </c>
      <c r="J698" s="13">
        <v>9</v>
      </c>
    </row>
    <row r="699" spans="1:11" ht="15.75" customHeight="1" x14ac:dyDescent="0.3">
      <c r="A699" s="7" t="s">
        <v>1947</v>
      </c>
      <c r="B699" s="8" t="s">
        <v>245</v>
      </c>
      <c r="C699" s="12">
        <v>5</v>
      </c>
      <c r="D699" s="13">
        <v>17</v>
      </c>
      <c r="E699" s="13">
        <v>3</v>
      </c>
      <c r="F699" s="13">
        <v>9</v>
      </c>
      <c r="G699" s="13">
        <v>0</v>
      </c>
      <c r="H699" s="13">
        <v>1</v>
      </c>
      <c r="I699" s="13">
        <v>5</v>
      </c>
      <c r="J699" s="13">
        <v>18</v>
      </c>
    </row>
    <row r="700" spans="1:11" ht="15.75" customHeight="1" x14ac:dyDescent="0.3">
      <c r="A700" s="7" t="s">
        <v>1965</v>
      </c>
      <c r="B700" s="8" t="s">
        <v>245</v>
      </c>
      <c r="C700" s="12">
        <v>8</v>
      </c>
      <c r="D700" s="13">
        <v>14</v>
      </c>
      <c r="E700" s="13">
        <v>4</v>
      </c>
      <c r="F700" s="13">
        <v>8</v>
      </c>
      <c r="G700" s="13">
        <v>0</v>
      </c>
      <c r="H700" s="13">
        <v>1</v>
      </c>
      <c r="I700" s="13">
        <v>8</v>
      </c>
      <c r="J700" s="13">
        <v>15</v>
      </c>
    </row>
    <row r="701" spans="1:11" ht="15.75" customHeight="1" x14ac:dyDescent="0.3">
      <c r="A701" s="7" t="s">
        <v>2031</v>
      </c>
      <c r="B701" s="8" t="s">
        <v>245</v>
      </c>
      <c r="C701" s="12">
        <v>4</v>
      </c>
      <c r="D701" s="13">
        <v>15</v>
      </c>
      <c r="E701" s="13">
        <v>2</v>
      </c>
      <c r="F701" s="13">
        <v>9</v>
      </c>
      <c r="G701" s="13">
        <v>0</v>
      </c>
      <c r="H701" s="13">
        <v>1</v>
      </c>
      <c r="I701" s="13">
        <v>4</v>
      </c>
      <c r="J701" s="13">
        <v>16</v>
      </c>
    </row>
    <row r="702" spans="1:11" ht="15.75" customHeight="1" x14ac:dyDescent="0.3">
      <c r="A702" s="7" t="s">
        <v>2043</v>
      </c>
      <c r="B702" s="8" t="s">
        <v>80</v>
      </c>
      <c r="C702" s="12">
        <v>8</v>
      </c>
      <c r="D702" s="13">
        <v>14</v>
      </c>
      <c r="E702" s="13">
        <v>7</v>
      </c>
      <c r="F702" s="13">
        <v>7</v>
      </c>
      <c r="G702" s="13">
        <v>0</v>
      </c>
      <c r="H702" s="13">
        <v>1</v>
      </c>
      <c r="I702" s="13">
        <v>8</v>
      </c>
      <c r="J702" s="13">
        <v>15</v>
      </c>
    </row>
    <row r="703" spans="1:11" ht="15.75" customHeight="1" x14ac:dyDescent="0.3">
      <c r="A703" s="7" t="s">
        <v>2066</v>
      </c>
      <c r="B703" s="8" t="s">
        <v>80</v>
      </c>
      <c r="C703" s="12">
        <v>12</v>
      </c>
      <c r="D703" s="13">
        <v>10</v>
      </c>
      <c r="E703" s="13">
        <v>8</v>
      </c>
      <c r="F703" s="13">
        <v>6</v>
      </c>
      <c r="G703" s="13">
        <v>1</v>
      </c>
      <c r="H703" s="13">
        <v>1</v>
      </c>
      <c r="I703" s="13">
        <v>13</v>
      </c>
      <c r="J703" s="13">
        <v>11</v>
      </c>
      <c r="K703" s="27"/>
    </row>
    <row r="704" spans="1:11" ht="15.75" customHeight="1" x14ac:dyDescent="0.3">
      <c r="A704" s="10" t="s">
        <v>12</v>
      </c>
      <c r="B704" s="11"/>
      <c r="C704" s="9">
        <f>SUM(C693:C703)</f>
        <v>95</v>
      </c>
      <c r="D704" s="9">
        <f t="shared" ref="D704:J704" si="42">SUM(D693:D703)</f>
        <v>144</v>
      </c>
      <c r="E704" s="9">
        <f t="shared" si="42"/>
        <v>52</v>
      </c>
      <c r="F704" s="9">
        <f t="shared" si="42"/>
        <v>93</v>
      </c>
      <c r="G704" s="9">
        <f t="shared" si="42"/>
        <v>5</v>
      </c>
      <c r="H704" s="9">
        <f t="shared" si="42"/>
        <v>11</v>
      </c>
      <c r="I704" s="9">
        <f t="shared" si="42"/>
        <v>100</v>
      </c>
      <c r="J704" s="9">
        <f t="shared" si="42"/>
        <v>155</v>
      </c>
      <c r="K704" s="29"/>
    </row>
    <row r="705" spans="1:11" ht="15.75" customHeight="1" x14ac:dyDescent="0.3"/>
    <row r="706" spans="1:11" ht="15.75" customHeight="1" x14ac:dyDescent="0.3"/>
    <row r="707" spans="1:11" ht="15.75" customHeight="1" x14ac:dyDescent="0.3">
      <c r="A707" s="24" t="s">
        <v>1837</v>
      </c>
      <c r="B707" s="25"/>
      <c r="C707" s="25"/>
      <c r="D707" s="25"/>
      <c r="E707" s="25"/>
      <c r="F707" s="25"/>
      <c r="G707" s="25"/>
      <c r="H707" s="25"/>
      <c r="I707" s="25"/>
      <c r="J707" s="26"/>
      <c r="K707" s="27"/>
    </row>
    <row r="708" spans="1:11" ht="15.75" customHeight="1" x14ac:dyDescent="0.3">
      <c r="A708" s="2"/>
      <c r="B708" s="3"/>
      <c r="C708" s="28" t="s">
        <v>1</v>
      </c>
      <c r="D708" s="26"/>
      <c r="E708" s="28" t="s">
        <v>2</v>
      </c>
      <c r="F708" s="26"/>
      <c r="G708" s="28" t="s">
        <v>3</v>
      </c>
      <c r="H708" s="26"/>
      <c r="I708" s="28" t="s">
        <v>4</v>
      </c>
      <c r="J708" s="26"/>
      <c r="K708" s="27"/>
    </row>
    <row r="709" spans="1:11" ht="15.75" customHeight="1" x14ac:dyDescent="0.3">
      <c r="A709" s="4" t="s">
        <v>5</v>
      </c>
      <c r="B709" s="5" t="s">
        <v>6</v>
      </c>
      <c r="C709" s="6" t="s">
        <v>7</v>
      </c>
      <c r="D709" s="6" t="s">
        <v>8</v>
      </c>
      <c r="E709" s="6" t="s">
        <v>7</v>
      </c>
      <c r="F709" s="6" t="s">
        <v>8</v>
      </c>
      <c r="G709" s="6" t="s">
        <v>7</v>
      </c>
      <c r="H709" s="6" t="s">
        <v>8</v>
      </c>
      <c r="I709" s="6" t="s">
        <v>7</v>
      </c>
      <c r="J709" s="6" t="s">
        <v>8</v>
      </c>
      <c r="K709" s="29"/>
    </row>
    <row r="710" spans="1:11" ht="15.75" customHeight="1" x14ac:dyDescent="0.3">
      <c r="A710" s="7" t="s">
        <v>67</v>
      </c>
      <c r="B710" s="8" t="s">
        <v>398</v>
      </c>
      <c r="C710" s="12">
        <v>3</v>
      </c>
      <c r="D710" s="13">
        <v>15</v>
      </c>
      <c r="E710" s="13">
        <v>4</v>
      </c>
      <c r="F710" s="13">
        <v>10</v>
      </c>
      <c r="G710" s="13">
        <v>1</v>
      </c>
      <c r="H710" s="13">
        <v>1</v>
      </c>
      <c r="I710" s="13">
        <v>4</v>
      </c>
      <c r="J710" s="13">
        <v>16</v>
      </c>
      <c r="K710" s="44" t="s">
        <v>1838</v>
      </c>
    </row>
    <row r="711" spans="1:11" ht="15.75" customHeight="1" x14ac:dyDescent="0.3">
      <c r="A711" s="7" t="s">
        <v>68</v>
      </c>
      <c r="B711" s="8" t="s">
        <v>398</v>
      </c>
      <c r="C711" s="12">
        <v>8</v>
      </c>
      <c r="D711" s="13">
        <v>10</v>
      </c>
      <c r="E711" s="13">
        <v>7</v>
      </c>
      <c r="F711" s="13">
        <v>7</v>
      </c>
      <c r="G711" s="13">
        <v>0</v>
      </c>
      <c r="H711" s="13">
        <v>1</v>
      </c>
      <c r="I711" s="13">
        <v>8</v>
      </c>
      <c r="J711" s="13">
        <v>11</v>
      </c>
      <c r="K711" s="44" t="s">
        <v>1840</v>
      </c>
    </row>
    <row r="712" spans="1:11" ht="15.75" customHeight="1" x14ac:dyDescent="0.3">
      <c r="A712" s="7" t="s">
        <v>69</v>
      </c>
      <c r="B712" s="8" t="s">
        <v>398</v>
      </c>
      <c r="C712" s="12">
        <v>11</v>
      </c>
      <c r="D712" s="13">
        <v>7</v>
      </c>
      <c r="E712" s="13">
        <v>8</v>
      </c>
      <c r="F712" s="13">
        <v>4</v>
      </c>
      <c r="G712" s="13">
        <v>0</v>
      </c>
      <c r="H712" s="13">
        <v>1</v>
      </c>
      <c r="I712" s="13">
        <v>11</v>
      </c>
      <c r="J712" s="13">
        <v>8</v>
      </c>
      <c r="K712" s="44" t="s">
        <v>1839</v>
      </c>
    </row>
    <row r="713" spans="1:11" ht="15.75" customHeight="1" x14ac:dyDescent="0.3">
      <c r="A713" s="7" t="s">
        <v>102</v>
      </c>
      <c r="B713" s="8" t="s">
        <v>398</v>
      </c>
      <c r="C713" s="12">
        <v>3</v>
      </c>
      <c r="D713" s="13">
        <v>15</v>
      </c>
      <c r="E713" s="13">
        <v>2</v>
      </c>
      <c r="F713" s="13">
        <v>10</v>
      </c>
      <c r="G713" s="13">
        <v>0</v>
      </c>
      <c r="H713" s="13">
        <v>1</v>
      </c>
      <c r="I713" s="13">
        <v>3</v>
      </c>
      <c r="J713" s="13">
        <v>16</v>
      </c>
      <c r="K713" s="44" t="s">
        <v>1841</v>
      </c>
    </row>
    <row r="714" spans="1:11" ht="15.75" customHeight="1" x14ac:dyDescent="0.3">
      <c r="A714" s="7" t="s">
        <v>103</v>
      </c>
      <c r="B714" s="8" t="s">
        <v>398</v>
      </c>
      <c r="C714" s="12">
        <v>0</v>
      </c>
      <c r="D714" s="13">
        <v>18</v>
      </c>
      <c r="E714" s="13">
        <v>0</v>
      </c>
      <c r="F714" s="13">
        <v>8</v>
      </c>
      <c r="G714" s="13">
        <v>0</v>
      </c>
      <c r="H714" s="13">
        <v>1</v>
      </c>
      <c r="I714" s="13">
        <v>0</v>
      </c>
      <c r="J714" s="13">
        <v>19</v>
      </c>
      <c r="K714" s="27"/>
    </row>
    <row r="715" spans="1:11" ht="15.75" customHeight="1" x14ac:dyDescent="0.3">
      <c r="A715" s="10" t="s">
        <v>12</v>
      </c>
      <c r="B715" s="11"/>
      <c r="C715" s="9">
        <f>SUM(C710:C714)</f>
        <v>25</v>
      </c>
      <c r="D715" s="9">
        <f t="shared" ref="D715:J715" si="43">SUM(D710:D714)</f>
        <v>65</v>
      </c>
      <c r="E715" s="9">
        <f t="shared" si="43"/>
        <v>21</v>
      </c>
      <c r="F715" s="9">
        <f t="shared" si="43"/>
        <v>39</v>
      </c>
      <c r="G715" s="9">
        <f t="shared" si="43"/>
        <v>1</v>
      </c>
      <c r="H715" s="9">
        <f t="shared" si="43"/>
        <v>5</v>
      </c>
      <c r="I715" s="9">
        <f t="shared" si="43"/>
        <v>26</v>
      </c>
      <c r="J715" s="9">
        <f t="shared" si="43"/>
        <v>70</v>
      </c>
      <c r="K715" s="29"/>
    </row>
    <row r="716" spans="1:11" ht="15.75" customHeight="1" x14ac:dyDescent="0.3"/>
    <row r="717" spans="1:11" ht="15.75" customHeight="1" x14ac:dyDescent="0.3"/>
    <row r="718" spans="1:11" ht="15.75" customHeight="1" x14ac:dyDescent="0.3">
      <c r="A718" s="24" t="s">
        <v>456</v>
      </c>
      <c r="B718" s="25"/>
      <c r="C718" s="25"/>
      <c r="D718" s="25"/>
      <c r="E718" s="25"/>
      <c r="F718" s="25"/>
      <c r="G718" s="25"/>
      <c r="H718" s="25"/>
      <c r="I718" s="25"/>
      <c r="J718" s="26"/>
      <c r="K718" s="27"/>
    </row>
    <row r="719" spans="1:11" ht="15.75" customHeight="1" x14ac:dyDescent="0.3">
      <c r="A719" s="2"/>
      <c r="B719" s="3"/>
      <c r="C719" s="28" t="s">
        <v>1</v>
      </c>
      <c r="D719" s="26"/>
      <c r="E719" s="28" t="s">
        <v>2</v>
      </c>
      <c r="F719" s="26"/>
      <c r="G719" s="28" t="s">
        <v>3</v>
      </c>
      <c r="H719" s="26"/>
      <c r="I719" s="28" t="s">
        <v>4</v>
      </c>
      <c r="J719" s="26"/>
      <c r="K719" s="27"/>
    </row>
    <row r="720" spans="1:11" ht="15.75" customHeight="1" x14ac:dyDescent="0.3">
      <c r="A720" s="4" t="s">
        <v>5</v>
      </c>
      <c r="B720" s="5" t="s">
        <v>6</v>
      </c>
      <c r="C720" s="6" t="s">
        <v>7</v>
      </c>
      <c r="D720" s="6" t="s">
        <v>8</v>
      </c>
      <c r="E720" s="6" t="s">
        <v>7</v>
      </c>
      <c r="F720" s="6" t="s">
        <v>8</v>
      </c>
      <c r="G720" s="6" t="s">
        <v>7</v>
      </c>
      <c r="H720" s="6" t="s">
        <v>8</v>
      </c>
      <c r="I720" s="6" t="s">
        <v>7</v>
      </c>
      <c r="J720" s="6" t="s">
        <v>8</v>
      </c>
      <c r="K720" s="29"/>
    </row>
    <row r="721" spans="1:11" ht="15.75" customHeight="1" x14ac:dyDescent="0.3">
      <c r="A721" s="7" t="s">
        <v>19</v>
      </c>
      <c r="B721" s="8" t="s">
        <v>74</v>
      </c>
      <c r="C721" s="12">
        <v>12</v>
      </c>
      <c r="D721" s="13">
        <v>5</v>
      </c>
      <c r="E721" s="13">
        <v>9</v>
      </c>
      <c r="F721" s="13">
        <v>1</v>
      </c>
      <c r="G721" s="13">
        <v>4</v>
      </c>
      <c r="H721" s="13">
        <v>1</v>
      </c>
      <c r="I721" s="13">
        <v>16</v>
      </c>
      <c r="J721" s="13">
        <v>6</v>
      </c>
      <c r="K721" s="27"/>
    </row>
    <row r="722" spans="1:11" ht="15.75" customHeight="1" x14ac:dyDescent="0.3">
      <c r="A722" s="7" t="s">
        <v>20</v>
      </c>
      <c r="B722" s="8" t="s">
        <v>74</v>
      </c>
      <c r="C722" s="22">
        <v>13</v>
      </c>
      <c r="D722" s="14">
        <v>5</v>
      </c>
      <c r="E722" s="14">
        <v>9</v>
      </c>
      <c r="F722" s="14">
        <v>1</v>
      </c>
      <c r="G722" s="14">
        <v>5</v>
      </c>
      <c r="H722" s="14">
        <v>1</v>
      </c>
      <c r="I722" s="14">
        <v>18</v>
      </c>
      <c r="J722" s="14">
        <v>6</v>
      </c>
      <c r="K722" s="27"/>
    </row>
    <row r="723" spans="1:11" ht="15.75" customHeight="1" x14ac:dyDescent="0.3">
      <c r="A723" s="7" t="s">
        <v>21</v>
      </c>
      <c r="B723" s="8" t="s">
        <v>74</v>
      </c>
      <c r="C723" s="22">
        <v>16</v>
      </c>
      <c r="D723" s="14">
        <v>2</v>
      </c>
      <c r="E723" s="14">
        <v>9</v>
      </c>
      <c r="F723" s="14">
        <v>1</v>
      </c>
      <c r="G723" s="14">
        <v>4</v>
      </c>
      <c r="H723" s="14">
        <v>2</v>
      </c>
      <c r="I723" s="14">
        <v>20</v>
      </c>
      <c r="J723" s="14">
        <v>4</v>
      </c>
      <c r="K723" s="27"/>
    </row>
    <row r="724" spans="1:11" ht="15.75" customHeight="1" x14ac:dyDescent="0.3">
      <c r="A724" s="7" t="s">
        <v>22</v>
      </c>
      <c r="B724" s="8" t="s">
        <v>457</v>
      </c>
      <c r="C724" s="22"/>
      <c r="D724" s="14"/>
      <c r="E724" s="14"/>
      <c r="F724" s="14"/>
      <c r="G724" s="14"/>
      <c r="H724" s="14"/>
      <c r="I724" s="14"/>
      <c r="J724" s="14"/>
      <c r="K724" s="27"/>
    </row>
    <row r="725" spans="1:11" ht="15.75" customHeight="1" x14ac:dyDescent="0.3">
      <c r="A725" s="10" t="s">
        <v>12</v>
      </c>
      <c r="B725" s="11"/>
      <c r="C725" s="9">
        <v>41</v>
      </c>
      <c r="D725" s="9">
        <v>12</v>
      </c>
      <c r="E725" s="9">
        <v>27</v>
      </c>
      <c r="F725" s="9">
        <v>3</v>
      </c>
      <c r="G725" s="9">
        <v>13</v>
      </c>
      <c r="H725" s="9">
        <v>4</v>
      </c>
      <c r="I725" s="9">
        <v>54</v>
      </c>
      <c r="J725" s="9">
        <v>16</v>
      </c>
      <c r="K725" s="29"/>
    </row>
    <row r="726" spans="1:11" ht="15.75" customHeight="1" x14ac:dyDescent="0.3"/>
    <row r="727" spans="1:11" ht="15.75" customHeight="1" x14ac:dyDescent="0.3"/>
    <row r="728" spans="1:11" ht="15.75" customHeight="1" x14ac:dyDescent="0.3">
      <c r="A728" s="24" t="s">
        <v>1853</v>
      </c>
      <c r="B728" s="25"/>
      <c r="C728" s="25"/>
      <c r="D728" s="25"/>
      <c r="E728" s="25"/>
      <c r="F728" s="25"/>
      <c r="G728" s="25"/>
      <c r="H728" s="25"/>
      <c r="I728" s="25"/>
      <c r="J728" s="26"/>
      <c r="K728" s="27"/>
    </row>
    <row r="729" spans="1:11" ht="15.75" customHeight="1" x14ac:dyDescent="0.3">
      <c r="A729" s="2"/>
      <c r="B729" s="3"/>
      <c r="C729" s="28" t="s">
        <v>1</v>
      </c>
      <c r="D729" s="26"/>
      <c r="E729" s="28" t="s">
        <v>2</v>
      </c>
      <c r="F729" s="26"/>
      <c r="G729" s="28" t="s">
        <v>3</v>
      </c>
      <c r="H729" s="26"/>
      <c r="I729" s="28" t="s">
        <v>4</v>
      </c>
      <c r="J729" s="26"/>
      <c r="K729" s="27"/>
    </row>
    <row r="730" spans="1:11" ht="15.75" customHeight="1" x14ac:dyDescent="0.3">
      <c r="A730" s="4" t="s">
        <v>5</v>
      </c>
      <c r="B730" s="5" t="s">
        <v>6</v>
      </c>
      <c r="C730" s="6" t="s">
        <v>7</v>
      </c>
      <c r="D730" s="6" t="s">
        <v>8</v>
      </c>
      <c r="E730" s="6" t="s">
        <v>7</v>
      </c>
      <c r="F730" s="6" t="s">
        <v>8</v>
      </c>
      <c r="G730" s="6" t="s">
        <v>7</v>
      </c>
      <c r="H730" s="6" t="s">
        <v>8</v>
      </c>
      <c r="I730" s="6" t="s">
        <v>7</v>
      </c>
      <c r="J730" s="6" t="s">
        <v>8</v>
      </c>
      <c r="K730" s="29"/>
    </row>
    <row r="731" spans="1:11" ht="15.75" customHeight="1" x14ac:dyDescent="0.3">
      <c r="A731" s="7" t="s">
        <v>1189</v>
      </c>
      <c r="B731" s="8" t="s">
        <v>1888</v>
      </c>
      <c r="C731" s="12"/>
      <c r="D731" s="13"/>
      <c r="E731" s="13"/>
      <c r="F731" s="13"/>
      <c r="G731" s="13"/>
      <c r="H731" s="13"/>
      <c r="I731" s="13"/>
      <c r="J731" s="13"/>
    </row>
    <row r="732" spans="1:11" ht="15.75" customHeight="1" x14ac:dyDescent="0.3">
      <c r="A732" s="7" t="s">
        <v>1267</v>
      </c>
      <c r="B732" s="8"/>
      <c r="C732" s="12"/>
      <c r="D732" s="13"/>
      <c r="E732" s="13"/>
      <c r="F732" s="13"/>
      <c r="G732" s="13"/>
      <c r="H732" s="13"/>
      <c r="I732" s="13"/>
      <c r="J732" s="13"/>
    </row>
    <row r="733" spans="1:11" ht="15.75" customHeight="1" x14ac:dyDescent="0.3">
      <c r="A733" s="7" t="s">
        <v>1374</v>
      </c>
      <c r="B733" s="8" t="s">
        <v>1887</v>
      </c>
      <c r="C733" s="12"/>
      <c r="D733" s="13"/>
      <c r="E733" s="13"/>
      <c r="F733" s="13"/>
      <c r="G733" s="13"/>
      <c r="H733" s="13"/>
      <c r="I733" s="13"/>
      <c r="J733" s="13"/>
    </row>
    <row r="734" spans="1:11" ht="15.75" customHeight="1" x14ac:dyDescent="0.3">
      <c r="A734" s="7" t="s">
        <v>1475</v>
      </c>
      <c r="B734" s="8" t="s">
        <v>1887</v>
      </c>
      <c r="C734" s="12"/>
      <c r="D734" s="13"/>
      <c r="E734" s="13"/>
      <c r="F734" s="13"/>
      <c r="G734" s="13"/>
      <c r="H734" s="13"/>
      <c r="I734" s="13"/>
      <c r="J734" s="13"/>
    </row>
    <row r="735" spans="1:11" ht="15.75" customHeight="1" x14ac:dyDescent="0.3">
      <c r="A735" s="7" t="s">
        <v>1614</v>
      </c>
      <c r="B735" s="8" t="s">
        <v>1887</v>
      </c>
      <c r="C735" s="12"/>
      <c r="D735" s="13"/>
      <c r="E735" s="13"/>
      <c r="F735" s="13"/>
      <c r="G735" s="13"/>
      <c r="H735" s="13"/>
      <c r="I735" s="13"/>
      <c r="J735" s="13"/>
    </row>
    <row r="736" spans="1:11" ht="15.75" customHeight="1" x14ac:dyDescent="0.3">
      <c r="A736" s="7" t="s">
        <v>1852</v>
      </c>
      <c r="B736" s="8" t="s">
        <v>268</v>
      </c>
      <c r="C736" s="12">
        <v>3</v>
      </c>
      <c r="D736" s="13">
        <v>19</v>
      </c>
      <c r="E736" s="13">
        <v>1</v>
      </c>
      <c r="F736" s="13">
        <v>13</v>
      </c>
      <c r="G736" s="13">
        <v>0</v>
      </c>
      <c r="H736" s="13">
        <v>1</v>
      </c>
      <c r="I736" s="13">
        <v>3</v>
      </c>
      <c r="J736" s="13">
        <v>20</v>
      </c>
    </row>
    <row r="737" spans="1:11" ht="15.75" customHeight="1" x14ac:dyDescent="0.3">
      <c r="A737" s="7" t="s">
        <v>1883</v>
      </c>
      <c r="B737" s="8" t="s">
        <v>268</v>
      </c>
      <c r="C737" s="12">
        <v>1</v>
      </c>
      <c r="D737" s="13">
        <v>21</v>
      </c>
      <c r="E737" s="13">
        <v>0</v>
      </c>
      <c r="F737" s="13">
        <v>14</v>
      </c>
      <c r="G737" s="13">
        <v>0</v>
      </c>
      <c r="H737" s="13">
        <v>1</v>
      </c>
      <c r="I737" s="13">
        <v>1</v>
      </c>
      <c r="J737" s="13">
        <v>22</v>
      </c>
      <c r="K737" s="27"/>
    </row>
    <row r="738" spans="1:11" ht="15.75" customHeight="1" x14ac:dyDescent="0.3">
      <c r="A738" s="10" t="s">
        <v>12</v>
      </c>
      <c r="B738" s="11"/>
      <c r="C738" s="9">
        <f>SUM(C736:C737)</f>
        <v>4</v>
      </c>
      <c r="D738" s="9">
        <f t="shared" ref="D738:J738" si="44">SUM(D736:D737)</f>
        <v>40</v>
      </c>
      <c r="E738" s="9">
        <f t="shared" si="44"/>
        <v>1</v>
      </c>
      <c r="F738" s="9">
        <f t="shared" si="44"/>
        <v>27</v>
      </c>
      <c r="G738" s="9">
        <f t="shared" si="44"/>
        <v>0</v>
      </c>
      <c r="H738" s="9">
        <f t="shared" si="44"/>
        <v>2</v>
      </c>
      <c r="I738" s="9">
        <f t="shared" si="44"/>
        <v>4</v>
      </c>
      <c r="J738" s="9">
        <f t="shared" si="44"/>
        <v>42</v>
      </c>
      <c r="K738" s="29"/>
    </row>
    <row r="739" spans="1:11" ht="15.75" customHeight="1" x14ac:dyDescent="0.3"/>
    <row r="740" spans="1:11" ht="15.75" customHeight="1" x14ac:dyDescent="0.3"/>
    <row r="741" spans="1:11" ht="15.75" customHeight="1" x14ac:dyDescent="0.3">
      <c r="A741" s="24" t="s">
        <v>458</v>
      </c>
      <c r="B741" s="25"/>
      <c r="C741" s="25"/>
      <c r="D741" s="25"/>
      <c r="E741" s="25"/>
      <c r="F741" s="25"/>
      <c r="G741" s="25"/>
      <c r="H741" s="25"/>
      <c r="I741" s="25"/>
      <c r="J741" s="26"/>
      <c r="K741" s="27"/>
    </row>
    <row r="742" spans="1:11" ht="15.75" customHeight="1" x14ac:dyDescent="0.3">
      <c r="A742" s="2"/>
      <c r="B742" s="3"/>
      <c r="C742" s="28" t="s">
        <v>1</v>
      </c>
      <c r="D742" s="26"/>
      <c r="E742" s="28" t="s">
        <v>2</v>
      </c>
      <c r="F742" s="26"/>
      <c r="G742" s="28" t="s">
        <v>3</v>
      </c>
      <c r="H742" s="26"/>
      <c r="I742" s="28" t="s">
        <v>4</v>
      </c>
      <c r="J742" s="26"/>
      <c r="K742" s="27"/>
    </row>
    <row r="743" spans="1:11" ht="15.75" customHeight="1" x14ac:dyDescent="0.3">
      <c r="A743" s="4" t="s">
        <v>5</v>
      </c>
      <c r="B743" s="5" t="s">
        <v>6</v>
      </c>
      <c r="C743" s="6" t="s">
        <v>7</v>
      </c>
      <c r="D743" s="6" t="s">
        <v>8</v>
      </c>
      <c r="E743" s="6" t="s">
        <v>7</v>
      </c>
      <c r="F743" s="6" t="s">
        <v>8</v>
      </c>
      <c r="G743" s="6" t="s">
        <v>7</v>
      </c>
      <c r="H743" s="6" t="s">
        <v>8</v>
      </c>
      <c r="I743" s="6" t="s">
        <v>7</v>
      </c>
      <c r="J743" s="6" t="s">
        <v>8</v>
      </c>
      <c r="K743" s="29"/>
    </row>
    <row r="744" spans="1:11" ht="15.75" customHeight="1" x14ac:dyDescent="0.3">
      <c r="A744" s="7" t="s">
        <v>20</v>
      </c>
      <c r="B744" s="8" t="s">
        <v>100</v>
      </c>
      <c r="C744" s="12">
        <v>1</v>
      </c>
      <c r="D744" s="13">
        <v>15</v>
      </c>
      <c r="E744" s="13">
        <v>1</v>
      </c>
      <c r="F744" s="13">
        <v>14</v>
      </c>
      <c r="G744" s="13">
        <v>0</v>
      </c>
      <c r="H744" s="13">
        <v>2</v>
      </c>
      <c r="I744" s="13">
        <v>1</v>
      </c>
      <c r="J744" s="13">
        <v>17</v>
      </c>
      <c r="K744" s="27"/>
    </row>
    <row r="745" spans="1:11" ht="15.75" customHeight="1" x14ac:dyDescent="0.3">
      <c r="A745" s="7" t="s">
        <v>21</v>
      </c>
      <c r="B745" s="8" t="s">
        <v>100</v>
      </c>
      <c r="C745" s="22">
        <v>3</v>
      </c>
      <c r="D745" s="14">
        <v>15</v>
      </c>
      <c r="E745" s="14">
        <v>2</v>
      </c>
      <c r="F745" s="14">
        <v>13</v>
      </c>
      <c r="G745" s="14">
        <v>0</v>
      </c>
      <c r="H745" s="14">
        <v>2</v>
      </c>
      <c r="I745" s="14">
        <v>3</v>
      </c>
      <c r="J745" s="14">
        <v>17</v>
      </c>
      <c r="K745" s="27"/>
    </row>
    <row r="746" spans="1:11" ht="15.75" customHeight="1" x14ac:dyDescent="0.3">
      <c r="A746" s="10" t="s">
        <v>12</v>
      </c>
      <c r="B746" s="11"/>
      <c r="C746" s="9">
        <f t="shared" ref="C746:J746" si="45">SUM(C744:C745)</f>
        <v>4</v>
      </c>
      <c r="D746" s="9">
        <f t="shared" si="45"/>
        <v>30</v>
      </c>
      <c r="E746" s="9">
        <f t="shared" si="45"/>
        <v>3</v>
      </c>
      <c r="F746" s="9">
        <f t="shared" si="45"/>
        <v>27</v>
      </c>
      <c r="G746" s="9">
        <f t="shared" si="45"/>
        <v>0</v>
      </c>
      <c r="H746" s="9">
        <f t="shared" si="45"/>
        <v>4</v>
      </c>
      <c r="I746" s="9">
        <f t="shared" si="45"/>
        <v>4</v>
      </c>
      <c r="J746" s="9">
        <f t="shared" si="45"/>
        <v>34</v>
      </c>
      <c r="K746" s="29"/>
    </row>
    <row r="747" spans="1:11" ht="15.75" customHeight="1" x14ac:dyDescent="0.3"/>
    <row r="748" spans="1:11" ht="15.75" customHeight="1" x14ac:dyDescent="0.3"/>
    <row r="749" spans="1:11" ht="15.75" customHeight="1" x14ac:dyDescent="0.3">
      <c r="A749" s="24" t="s">
        <v>1668</v>
      </c>
      <c r="B749" s="25"/>
      <c r="C749" s="25"/>
      <c r="D749" s="25"/>
      <c r="E749" s="25"/>
      <c r="F749" s="25"/>
      <c r="G749" s="25"/>
      <c r="H749" s="25"/>
      <c r="I749" s="25"/>
      <c r="J749" s="26"/>
      <c r="K749" s="27"/>
    </row>
    <row r="750" spans="1:11" ht="15.75" customHeight="1" x14ac:dyDescent="0.3">
      <c r="A750" s="2"/>
      <c r="B750" s="3"/>
      <c r="C750" s="28" t="s">
        <v>1</v>
      </c>
      <c r="D750" s="26"/>
      <c r="E750" s="28" t="s">
        <v>2</v>
      </c>
      <c r="F750" s="26"/>
      <c r="G750" s="28" t="s">
        <v>3</v>
      </c>
      <c r="H750" s="26"/>
      <c r="I750" s="28" t="s">
        <v>4</v>
      </c>
      <c r="J750" s="26"/>
      <c r="K750" s="27"/>
    </row>
    <row r="751" spans="1:11" ht="15.75" customHeight="1" x14ac:dyDescent="0.3">
      <c r="A751" s="4" t="s">
        <v>5</v>
      </c>
      <c r="B751" s="5" t="s">
        <v>6</v>
      </c>
      <c r="C751" s="6" t="s">
        <v>7</v>
      </c>
      <c r="D751" s="6" t="s">
        <v>8</v>
      </c>
      <c r="E751" s="6" t="s">
        <v>7</v>
      </c>
      <c r="F751" s="6" t="s">
        <v>8</v>
      </c>
      <c r="G751" s="6" t="s">
        <v>7</v>
      </c>
      <c r="H751" s="6" t="s">
        <v>8</v>
      </c>
      <c r="I751" s="6" t="s">
        <v>7</v>
      </c>
      <c r="J751" s="6" t="s">
        <v>8</v>
      </c>
      <c r="K751" s="29"/>
    </row>
    <row r="752" spans="1:11" ht="15.75" customHeight="1" x14ac:dyDescent="0.3">
      <c r="A752" s="7" t="s">
        <v>772</v>
      </c>
      <c r="B752" s="8" t="s">
        <v>111</v>
      </c>
      <c r="C752" s="12">
        <v>8</v>
      </c>
      <c r="D752" s="13">
        <v>8</v>
      </c>
      <c r="E752" s="13">
        <v>0</v>
      </c>
      <c r="F752" s="13">
        <v>0</v>
      </c>
      <c r="G752" s="13">
        <v>1</v>
      </c>
      <c r="H752" s="13">
        <v>1</v>
      </c>
      <c r="I752" s="13">
        <v>9</v>
      </c>
      <c r="J752" s="13">
        <v>9</v>
      </c>
      <c r="K752" s="27"/>
    </row>
    <row r="753" spans="1:11" ht="15.75" customHeight="1" x14ac:dyDescent="0.3">
      <c r="A753" s="7" t="s">
        <v>773</v>
      </c>
      <c r="B753" s="8" t="s">
        <v>111</v>
      </c>
      <c r="C753" s="22">
        <v>11</v>
      </c>
      <c r="D753" s="14">
        <v>2</v>
      </c>
      <c r="E753" s="14">
        <v>0</v>
      </c>
      <c r="F753" s="14">
        <v>0</v>
      </c>
      <c r="G753" s="14">
        <v>0</v>
      </c>
      <c r="H753" s="14">
        <v>0</v>
      </c>
      <c r="I753" s="14">
        <v>11</v>
      </c>
      <c r="J753" s="14">
        <v>2</v>
      </c>
      <c r="K753" s="27"/>
    </row>
    <row r="754" spans="1:11" ht="15.75" customHeight="1" x14ac:dyDescent="0.3">
      <c r="A754" s="10" t="s">
        <v>12</v>
      </c>
      <c r="B754" s="11"/>
      <c r="C754" s="9">
        <f>SUM(C752:C753)</f>
        <v>19</v>
      </c>
      <c r="D754" s="9">
        <f t="shared" ref="D754:J754" si="46">SUM(D752:D753)</f>
        <v>10</v>
      </c>
      <c r="E754" s="9">
        <f t="shared" si="46"/>
        <v>0</v>
      </c>
      <c r="F754" s="9">
        <f t="shared" si="46"/>
        <v>0</v>
      </c>
      <c r="G754" s="9">
        <f t="shared" si="46"/>
        <v>1</v>
      </c>
      <c r="H754" s="9">
        <f t="shared" si="46"/>
        <v>1</v>
      </c>
      <c r="I754" s="9">
        <f t="shared" si="46"/>
        <v>20</v>
      </c>
      <c r="J754" s="9">
        <f t="shared" si="46"/>
        <v>11</v>
      </c>
      <c r="K754" s="29"/>
    </row>
    <row r="755" spans="1:11" ht="15.75" customHeight="1" x14ac:dyDescent="0.3"/>
    <row r="756" spans="1:11" ht="15.75" customHeight="1" x14ac:dyDescent="0.3"/>
    <row r="757" spans="1:11" ht="15.75" customHeight="1" x14ac:dyDescent="0.3">
      <c r="A757" s="24" t="s">
        <v>1646</v>
      </c>
      <c r="B757" s="25"/>
      <c r="C757" s="25"/>
      <c r="D757" s="25"/>
      <c r="E757" s="25"/>
      <c r="F757" s="25"/>
      <c r="G757" s="25"/>
      <c r="H757" s="25"/>
      <c r="I757" s="25"/>
      <c r="J757" s="26"/>
      <c r="K757" s="27"/>
    </row>
    <row r="758" spans="1:11" ht="15.75" customHeight="1" x14ac:dyDescent="0.3">
      <c r="A758" s="2"/>
      <c r="B758" s="3"/>
      <c r="C758" s="28" t="s">
        <v>1</v>
      </c>
      <c r="D758" s="26"/>
      <c r="E758" s="28" t="s">
        <v>2</v>
      </c>
      <c r="F758" s="26"/>
      <c r="G758" s="28" t="s">
        <v>3</v>
      </c>
      <c r="H758" s="26"/>
      <c r="I758" s="28" t="s">
        <v>4</v>
      </c>
      <c r="J758" s="26"/>
      <c r="K758" s="27"/>
    </row>
    <row r="759" spans="1:11" ht="15.75" customHeight="1" x14ac:dyDescent="0.3">
      <c r="A759" s="4" t="s">
        <v>5</v>
      </c>
      <c r="B759" s="5" t="s">
        <v>6</v>
      </c>
      <c r="C759" s="6" t="s">
        <v>7</v>
      </c>
      <c r="D759" s="6" t="s">
        <v>8</v>
      </c>
      <c r="E759" s="6" t="s">
        <v>7</v>
      </c>
      <c r="F759" s="6" t="s">
        <v>8</v>
      </c>
      <c r="G759" s="6" t="s">
        <v>7</v>
      </c>
      <c r="H759" s="6" t="s">
        <v>8</v>
      </c>
      <c r="I759" s="6" t="s">
        <v>7</v>
      </c>
      <c r="J759" s="6" t="s">
        <v>8</v>
      </c>
      <c r="K759" s="29"/>
    </row>
    <row r="760" spans="1:11" ht="15.75" customHeight="1" x14ac:dyDescent="0.3">
      <c r="A760" s="7" t="s">
        <v>66</v>
      </c>
      <c r="B760" s="8" t="s">
        <v>205</v>
      </c>
      <c r="C760" s="12">
        <v>7</v>
      </c>
      <c r="D760" s="13">
        <v>11</v>
      </c>
      <c r="E760" s="13">
        <v>1</v>
      </c>
      <c r="F760" s="13">
        <v>6</v>
      </c>
      <c r="G760" s="13">
        <v>0</v>
      </c>
      <c r="H760" s="13">
        <v>1</v>
      </c>
      <c r="I760" s="13">
        <v>7</v>
      </c>
      <c r="J760" s="13">
        <v>12</v>
      </c>
      <c r="K760" s="27"/>
    </row>
    <row r="761" spans="1:11" ht="15.75" customHeight="1" x14ac:dyDescent="0.3">
      <c r="A761" s="10" t="s">
        <v>12</v>
      </c>
      <c r="B761" s="11"/>
      <c r="C761" s="9">
        <v>7</v>
      </c>
      <c r="D761" s="9">
        <v>11</v>
      </c>
      <c r="E761" s="9">
        <v>1</v>
      </c>
      <c r="F761" s="9">
        <v>6</v>
      </c>
      <c r="G761" s="9">
        <v>0</v>
      </c>
      <c r="H761" s="9">
        <v>1</v>
      </c>
      <c r="I761" s="9">
        <v>7</v>
      </c>
      <c r="J761" s="9">
        <v>12</v>
      </c>
      <c r="K761" s="29"/>
    </row>
    <row r="762" spans="1:11" ht="15.75" customHeight="1" x14ac:dyDescent="0.3"/>
    <row r="763" spans="1:11" ht="15.75" customHeight="1" x14ac:dyDescent="0.3"/>
    <row r="764" spans="1:11" ht="15.75" customHeight="1" x14ac:dyDescent="0.3">
      <c r="A764" s="24" t="s">
        <v>1737</v>
      </c>
      <c r="B764" s="25"/>
      <c r="C764" s="25"/>
      <c r="D764" s="25"/>
      <c r="E764" s="25"/>
      <c r="F764" s="25"/>
      <c r="G764" s="25"/>
      <c r="H764" s="25"/>
      <c r="I764" s="25"/>
      <c r="J764" s="26"/>
      <c r="K764" s="27"/>
    </row>
    <row r="765" spans="1:11" ht="15.75" customHeight="1" x14ac:dyDescent="0.3">
      <c r="A765" s="2"/>
      <c r="B765" s="3"/>
      <c r="C765" s="28" t="s">
        <v>1</v>
      </c>
      <c r="D765" s="26"/>
      <c r="E765" s="28" t="s">
        <v>2</v>
      </c>
      <c r="F765" s="26"/>
      <c r="G765" s="28" t="s">
        <v>3</v>
      </c>
      <c r="H765" s="26"/>
      <c r="I765" s="28" t="s">
        <v>4</v>
      </c>
      <c r="J765" s="26"/>
      <c r="K765" s="27"/>
    </row>
    <row r="766" spans="1:11" ht="15.75" customHeight="1" x14ac:dyDescent="0.3">
      <c r="A766" s="4" t="s">
        <v>5</v>
      </c>
      <c r="B766" s="5" t="s">
        <v>6</v>
      </c>
      <c r="C766" s="6" t="s">
        <v>7</v>
      </c>
      <c r="D766" s="6" t="s">
        <v>8</v>
      </c>
      <c r="E766" s="6" t="s">
        <v>7</v>
      </c>
      <c r="F766" s="6" t="s">
        <v>8</v>
      </c>
      <c r="G766" s="6" t="s">
        <v>7</v>
      </c>
      <c r="H766" s="6" t="s">
        <v>8</v>
      </c>
      <c r="I766" s="6" t="s">
        <v>7</v>
      </c>
      <c r="J766" s="6" t="s">
        <v>8</v>
      </c>
      <c r="K766" s="29"/>
    </row>
    <row r="767" spans="1:11" ht="15.75" customHeight="1" x14ac:dyDescent="0.3">
      <c r="A767" s="7" t="s">
        <v>778</v>
      </c>
      <c r="B767" s="8" t="s">
        <v>1295</v>
      </c>
      <c r="C767" s="12"/>
      <c r="D767" s="13"/>
      <c r="E767" s="13">
        <v>5</v>
      </c>
      <c r="F767" s="13">
        <v>1</v>
      </c>
      <c r="G767" s="13"/>
      <c r="H767" s="13"/>
      <c r="I767" s="13">
        <v>8</v>
      </c>
      <c r="J767" s="13">
        <v>9</v>
      </c>
      <c r="K767" s="27"/>
    </row>
    <row r="768" spans="1:11" ht="15.75" customHeight="1" x14ac:dyDescent="0.3">
      <c r="A768" s="10" t="s">
        <v>12</v>
      </c>
      <c r="B768" s="11"/>
      <c r="C768" s="9">
        <f>SUM(C767)</f>
        <v>0</v>
      </c>
      <c r="D768" s="9">
        <f t="shared" ref="D768:J768" si="47">SUM(D767)</f>
        <v>0</v>
      </c>
      <c r="E768" s="9">
        <f t="shared" si="47"/>
        <v>5</v>
      </c>
      <c r="F768" s="9">
        <f t="shared" si="47"/>
        <v>1</v>
      </c>
      <c r="G768" s="9">
        <f t="shared" si="47"/>
        <v>0</v>
      </c>
      <c r="H768" s="9">
        <f t="shared" si="47"/>
        <v>0</v>
      </c>
      <c r="I768" s="9">
        <f t="shared" si="47"/>
        <v>8</v>
      </c>
      <c r="J768" s="9">
        <f t="shared" si="47"/>
        <v>9</v>
      </c>
      <c r="K768" s="29"/>
    </row>
    <row r="769" spans="1:11" ht="15.75" customHeight="1" x14ac:dyDescent="0.3"/>
    <row r="770" spans="1:11" ht="15.75" customHeight="1" x14ac:dyDescent="0.3"/>
    <row r="771" spans="1:11" ht="15.75" customHeight="1" x14ac:dyDescent="0.3">
      <c r="A771" s="24" t="s">
        <v>459</v>
      </c>
      <c r="B771" s="25"/>
      <c r="C771" s="25"/>
      <c r="D771" s="25"/>
      <c r="E771" s="25"/>
      <c r="F771" s="25"/>
      <c r="G771" s="25"/>
      <c r="H771" s="25"/>
      <c r="I771" s="25"/>
      <c r="J771" s="26"/>
      <c r="K771" s="27"/>
    </row>
    <row r="772" spans="1:11" ht="15.75" customHeight="1" x14ac:dyDescent="0.3">
      <c r="A772" s="2"/>
      <c r="B772" s="3"/>
      <c r="C772" s="28" t="s">
        <v>1</v>
      </c>
      <c r="D772" s="26"/>
      <c r="E772" s="28" t="s">
        <v>2</v>
      </c>
      <c r="F772" s="26"/>
      <c r="G772" s="28" t="s">
        <v>3</v>
      </c>
      <c r="H772" s="26"/>
      <c r="I772" s="28" t="s">
        <v>4</v>
      </c>
      <c r="J772" s="26"/>
      <c r="K772" s="27"/>
    </row>
    <row r="773" spans="1:11" ht="15.75" customHeight="1" x14ac:dyDescent="0.3">
      <c r="A773" s="4" t="s">
        <v>5</v>
      </c>
      <c r="B773" s="5" t="s">
        <v>6</v>
      </c>
      <c r="C773" s="6" t="s">
        <v>7</v>
      </c>
      <c r="D773" s="6" t="s">
        <v>8</v>
      </c>
      <c r="E773" s="6" t="s">
        <v>7</v>
      </c>
      <c r="F773" s="6" t="s">
        <v>8</v>
      </c>
      <c r="G773" s="6" t="s">
        <v>7</v>
      </c>
      <c r="H773" s="6" t="s">
        <v>8</v>
      </c>
      <c r="I773" s="6" t="s">
        <v>7</v>
      </c>
      <c r="J773" s="6" t="s">
        <v>8</v>
      </c>
      <c r="K773" s="29"/>
    </row>
    <row r="774" spans="1:11" ht="15.75" customHeight="1" x14ac:dyDescent="0.3">
      <c r="A774" s="7" t="s">
        <v>68</v>
      </c>
      <c r="B774" s="8" t="s">
        <v>120</v>
      </c>
      <c r="C774" s="12">
        <v>3</v>
      </c>
      <c r="D774" s="13">
        <v>15</v>
      </c>
      <c r="E774" s="13">
        <v>1</v>
      </c>
      <c r="F774" s="13">
        <v>8</v>
      </c>
      <c r="G774" s="13">
        <v>1</v>
      </c>
      <c r="H774" s="13">
        <v>1</v>
      </c>
      <c r="I774" s="13">
        <v>4</v>
      </c>
      <c r="J774" s="13">
        <v>16</v>
      </c>
      <c r="K774" s="27"/>
    </row>
    <row r="775" spans="1:11" ht="15.75" customHeight="1" x14ac:dyDescent="0.3">
      <c r="A775" s="10" t="s">
        <v>12</v>
      </c>
      <c r="B775" s="11"/>
      <c r="C775" s="9">
        <v>3</v>
      </c>
      <c r="D775" s="9">
        <v>15</v>
      </c>
      <c r="E775" s="9">
        <v>1</v>
      </c>
      <c r="F775" s="9">
        <v>8</v>
      </c>
      <c r="G775" s="9">
        <v>1</v>
      </c>
      <c r="H775" s="9">
        <v>1</v>
      </c>
      <c r="I775" s="9">
        <v>4</v>
      </c>
      <c r="J775" s="9">
        <v>16</v>
      </c>
      <c r="K775" s="29"/>
    </row>
    <row r="776" spans="1:11" ht="15.75" customHeight="1" x14ac:dyDescent="0.3"/>
    <row r="777" spans="1:11" ht="15.75" customHeight="1" x14ac:dyDescent="0.3"/>
    <row r="778" spans="1:11" ht="15.75" customHeight="1" x14ac:dyDescent="0.3">
      <c r="A778" s="24" t="s">
        <v>1590</v>
      </c>
      <c r="B778" s="25"/>
      <c r="C778" s="25"/>
      <c r="D778" s="25"/>
      <c r="E778" s="25"/>
      <c r="F778" s="25"/>
      <c r="G778" s="25"/>
      <c r="H778" s="25"/>
      <c r="I778" s="25"/>
      <c r="J778" s="26"/>
      <c r="K778" s="27"/>
    </row>
    <row r="779" spans="1:11" ht="15.75" customHeight="1" x14ac:dyDescent="0.3">
      <c r="A779" s="2"/>
      <c r="B779" s="3"/>
      <c r="C779" s="28" t="s">
        <v>1</v>
      </c>
      <c r="D779" s="26"/>
      <c r="E779" s="28" t="s">
        <v>2</v>
      </c>
      <c r="F779" s="26"/>
      <c r="G779" s="28" t="s">
        <v>3</v>
      </c>
      <c r="H779" s="26"/>
      <c r="I779" s="28" t="s">
        <v>4</v>
      </c>
      <c r="J779" s="26"/>
      <c r="K779" s="27"/>
    </row>
    <row r="780" spans="1:11" ht="15.75" customHeight="1" x14ac:dyDescent="0.3">
      <c r="A780" s="4" t="s">
        <v>5</v>
      </c>
      <c r="B780" s="5" t="s">
        <v>6</v>
      </c>
      <c r="C780" s="6" t="s">
        <v>7</v>
      </c>
      <c r="D780" s="6" t="s">
        <v>8</v>
      </c>
      <c r="E780" s="6" t="s">
        <v>7</v>
      </c>
      <c r="F780" s="6" t="s">
        <v>8</v>
      </c>
      <c r="G780" s="6" t="s">
        <v>7</v>
      </c>
      <c r="H780" s="6" t="s">
        <v>8</v>
      </c>
      <c r="I780" s="6" t="s">
        <v>7</v>
      </c>
      <c r="J780" s="6" t="s">
        <v>8</v>
      </c>
      <c r="K780" s="29"/>
    </row>
    <row r="781" spans="1:11" ht="15.75" customHeight="1" x14ac:dyDescent="0.3">
      <c r="A781" s="7" t="s">
        <v>157</v>
      </c>
      <c r="B781" s="8" t="s">
        <v>242</v>
      </c>
      <c r="C781" s="12">
        <v>4</v>
      </c>
      <c r="D781" s="13">
        <v>11</v>
      </c>
      <c r="E781" s="13">
        <v>0</v>
      </c>
      <c r="F781" s="13">
        <v>8</v>
      </c>
      <c r="G781" s="13">
        <v>0</v>
      </c>
      <c r="H781" s="13">
        <v>1</v>
      </c>
      <c r="I781" s="13">
        <v>4</v>
      </c>
      <c r="J781" s="13">
        <v>12</v>
      </c>
      <c r="K781" s="27"/>
    </row>
    <row r="782" spans="1:11" ht="15.75" customHeight="1" x14ac:dyDescent="0.3">
      <c r="A782" s="7" t="s">
        <v>159</v>
      </c>
      <c r="B782" s="8" t="s">
        <v>242</v>
      </c>
      <c r="C782" s="22">
        <v>7</v>
      </c>
      <c r="D782" s="14">
        <v>8</v>
      </c>
      <c r="E782" s="14">
        <v>0</v>
      </c>
      <c r="F782" s="14">
        <v>0</v>
      </c>
      <c r="G782" s="14">
        <v>1</v>
      </c>
      <c r="H782" s="14">
        <v>1</v>
      </c>
      <c r="I782" s="14">
        <v>8</v>
      </c>
      <c r="J782" s="14">
        <v>9</v>
      </c>
      <c r="K782" s="27"/>
    </row>
    <row r="783" spans="1:11" ht="15.75" customHeight="1" x14ac:dyDescent="0.3">
      <c r="A783" s="10" t="s">
        <v>12</v>
      </c>
      <c r="B783" s="11"/>
      <c r="C783" s="9">
        <f>SUM(C781:C782)</f>
        <v>11</v>
      </c>
      <c r="D783" s="9">
        <f t="shared" ref="D783:J783" si="48">SUM(D781:D782)</f>
        <v>19</v>
      </c>
      <c r="E783" s="9">
        <f t="shared" si="48"/>
        <v>0</v>
      </c>
      <c r="F783" s="9">
        <f t="shared" si="48"/>
        <v>8</v>
      </c>
      <c r="G783" s="9">
        <f t="shared" si="48"/>
        <v>1</v>
      </c>
      <c r="H783" s="9">
        <f t="shared" si="48"/>
        <v>2</v>
      </c>
      <c r="I783" s="9">
        <f t="shared" si="48"/>
        <v>12</v>
      </c>
      <c r="J783" s="9">
        <f t="shared" si="48"/>
        <v>21</v>
      </c>
      <c r="K783" s="29"/>
    </row>
    <row r="784" spans="1:11" ht="15.75" customHeight="1" x14ac:dyDescent="0.3"/>
    <row r="785" spans="1:11" ht="15.75" customHeight="1" x14ac:dyDescent="0.3"/>
    <row r="786" spans="1:11" ht="15.75" customHeight="1" x14ac:dyDescent="0.3">
      <c r="A786" s="24" t="s">
        <v>1333</v>
      </c>
      <c r="B786" s="25"/>
      <c r="C786" s="25"/>
      <c r="D786" s="25"/>
      <c r="E786" s="25"/>
      <c r="F786" s="25"/>
      <c r="G786" s="25"/>
      <c r="H786" s="25"/>
      <c r="I786" s="25"/>
      <c r="J786" s="26"/>
      <c r="K786" s="27"/>
    </row>
    <row r="787" spans="1:11" ht="15.75" customHeight="1" x14ac:dyDescent="0.3">
      <c r="A787" s="2"/>
      <c r="B787" s="3"/>
      <c r="C787" s="28" t="s">
        <v>1</v>
      </c>
      <c r="D787" s="26"/>
      <c r="E787" s="28" t="s">
        <v>2</v>
      </c>
      <c r="F787" s="26"/>
      <c r="G787" s="28" t="s">
        <v>3</v>
      </c>
      <c r="H787" s="26"/>
      <c r="I787" s="28" t="s">
        <v>4</v>
      </c>
      <c r="J787" s="26"/>
      <c r="K787" s="27"/>
    </row>
    <row r="788" spans="1:11" ht="15.75" customHeight="1" x14ac:dyDescent="0.3">
      <c r="A788" s="4" t="s">
        <v>5</v>
      </c>
      <c r="B788" s="5" t="s">
        <v>6</v>
      </c>
      <c r="C788" s="6" t="s">
        <v>7</v>
      </c>
      <c r="D788" s="6" t="s">
        <v>8</v>
      </c>
      <c r="E788" s="6" t="s">
        <v>7</v>
      </c>
      <c r="F788" s="6" t="s">
        <v>8</v>
      </c>
      <c r="G788" s="6" t="s">
        <v>7</v>
      </c>
      <c r="H788" s="6" t="s">
        <v>8</v>
      </c>
      <c r="I788" s="6" t="s">
        <v>7</v>
      </c>
      <c r="J788" s="6" t="s">
        <v>8</v>
      </c>
      <c r="K788" s="29"/>
    </row>
    <row r="789" spans="1:11" ht="15.75" customHeight="1" x14ac:dyDescent="0.3">
      <c r="A789" s="7" t="s">
        <v>32</v>
      </c>
      <c r="B789" s="8" t="s">
        <v>692</v>
      </c>
      <c r="C789" s="12">
        <v>17</v>
      </c>
      <c r="D789" s="13">
        <v>2</v>
      </c>
      <c r="E789" s="13">
        <v>0</v>
      </c>
      <c r="F789" s="13">
        <v>0</v>
      </c>
      <c r="G789" s="13">
        <v>2</v>
      </c>
      <c r="H789" s="13">
        <v>1</v>
      </c>
      <c r="I789" s="13">
        <v>19</v>
      </c>
      <c r="J789" s="13">
        <v>3</v>
      </c>
    </row>
    <row r="790" spans="1:11" ht="15.75" customHeight="1" x14ac:dyDescent="0.3">
      <c r="A790" s="7" t="s">
        <v>33</v>
      </c>
      <c r="B790" s="8" t="s">
        <v>692</v>
      </c>
      <c r="C790" s="12">
        <v>16</v>
      </c>
      <c r="D790" s="13">
        <v>4</v>
      </c>
      <c r="E790" s="13">
        <v>0</v>
      </c>
      <c r="F790" s="13">
        <v>0</v>
      </c>
      <c r="G790" s="13">
        <v>1</v>
      </c>
      <c r="H790" s="13">
        <v>1</v>
      </c>
      <c r="I790" s="13">
        <v>17</v>
      </c>
      <c r="J790" s="13">
        <v>5</v>
      </c>
    </row>
    <row r="791" spans="1:11" ht="15.75" customHeight="1" x14ac:dyDescent="0.3">
      <c r="A791" s="7" t="s">
        <v>34</v>
      </c>
      <c r="B791" s="8" t="s">
        <v>692</v>
      </c>
      <c r="C791" s="12">
        <v>19</v>
      </c>
      <c r="D791" s="13">
        <v>1</v>
      </c>
      <c r="E791" s="13">
        <v>0</v>
      </c>
      <c r="F791" s="13">
        <v>0</v>
      </c>
      <c r="G791" s="13">
        <v>3</v>
      </c>
      <c r="H791" s="13">
        <v>1</v>
      </c>
      <c r="I791" s="13">
        <v>22</v>
      </c>
      <c r="J791" s="13">
        <v>2</v>
      </c>
    </row>
    <row r="792" spans="1:11" ht="15.75" customHeight="1" x14ac:dyDescent="0.3">
      <c r="A792" s="7" t="s">
        <v>35</v>
      </c>
      <c r="B792" s="8" t="s">
        <v>692</v>
      </c>
      <c r="C792" s="12">
        <v>20</v>
      </c>
      <c r="D792" s="13">
        <v>0</v>
      </c>
      <c r="E792" s="13">
        <v>0</v>
      </c>
      <c r="F792" s="13">
        <v>0</v>
      </c>
      <c r="G792" s="13">
        <v>2</v>
      </c>
      <c r="H792" s="13">
        <v>1</v>
      </c>
      <c r="I792" s="13">
        <v>22</v>
      </c>
      <c r="J792" s="13">
        <v>1</v>
      </c>
    </row>
    <row r="793" spans="1:11" ht="15.75" customHeight="1" x14ac:dyDescent="0.3">
      <c r="A793" s="7" t="s">
        <v>36</v>
      </c>
      <c r="B793" s="8" t="s">
        <v>692</v>
      </c>
      <c r="C793" s="12">
        <v>10</v>
      </c>
      <c r="D793" s="13">
        <v>10</v>
      </c>
      <c r="E793" s="13">
        <v>0</v>
      </c>
      <c r="F793" s="13">
        <v>0</v>
      </c>
      <c r="G793" s="13">
        <v>2</v>
      </c>
      <c r="H793" s="13">
        <v>1</v>
      </c>
      <c r="I793" s="13">
        <v>12</v>
      </c>
      <c r="J793" s="13">
        <v>11</v>
      </c>
    </row>
    <row r="794" spans="1:11" ht="15.75" customHeight="1" x14ac:dyDescent="0.3">
      <c r="A794" s="7" t="s">
        <v>37</v>
      </c>
      <c r="B794" s="8" t="s">
        <v>692</v>
      </c>
      <c r="C794" s="12">
        <v>13</v>
      </c>
      <c r="D794" s="13">
        <v>7</v>
      </c>
      <c r="E794" s="13">
        <v>0</v>
      </c>
      <c r="F794" s="13">
        <v>0</v>
      </c>
      <c r="G794" s="13">
        <v>0</v>
      </c>
      <c r="H794" s="13">
        <v>1</v>
      </c>
      <c r="I794" s="13">
        <v>13</v>
      </c>
      <c r="J794" s="13">
        <v>8</v>
      </c>
    </row>
    <row r="795" spans="1:11" ht="15.75" customHeight="1" x14ac:dyDescent="0.3">
      <c r="A795" s="7" t="s">
        <v>38</v>
      </c>
      <c r="B795" s="8" t="s">
        <v>692</v>
      </c>
      <c r="C795" s="12">
        <v>16</v>
      </c>
      <c r="D795" s="13">
        <v>4</v>
      </c>
      <c r="E795" s="13">
        <v>9</v>
      </c>
      <c r="F795" s="13">
        <v>1</v>
      </c>
      <c r="G795" s="13">
        <v>6</v>
      </c>
      <c r="H795" s="13">
        <v>1</v>
      </c>
      <c r="I795" s="13">
        <v>22</v>
      </c>
      <c r="J795" s="13">
        <v>5</v>
      </c>
      <c r="K795" s="27"/>
    </row>
    <row r="796" spans="1:11" ht="15.75" customHeight="1" x14ac:dyDescent="0.3">
      <c r="A796" s="10" t="s">
        <v>12</v>
      </c>
      <c r="B796" s="11"/>
      <c r="C796" s="9">
        <f>SUM(C789:C795)</f>
        <v>111</v>
      </c>
      <c r="D796" s="9">
        <f t="shared" ref="D796:J796" si="49">SUM(D789:D795)</f>
        <v>28</v>
      </c>
      <c r="E796" s="9">
        <f t="shared" si="49"/>
        <v>9</v>
      </c>
      <c r="F796" s="9">
        <f t="shared" si="49"/>
        <v>1</v>
      </c>
      <c r="G796" s="9">
        <f t="shared" si="49"/>
        <v>16</v>
      </c>
      <c r="H796" s="9">
        <f t="shared" si="49"/>
        <v>7</v>
      </c>
      <c r="I796" s="9">
        <f t="shared" si="49"/>
        <v>127</v>
      </c>
      <c r="J796" s="9">
        <f t="shared" si="49"/>
        <v>35</v>
      </c>
      <c r="K796" s="29"/>
    </row>
    <row r="797" spans="1:11" ht="15.75" customHeight="1" x14ac:dyDescent="0.3"/>
    <row r="798" spans="1:11" ht="15.75" customHeight="1" x14ac:dyDescent="0.3"/>
    <row r="799" spans="1:11" ht="15.75" customHeight="1" x14ac:dyDescent="0.3">
      <c r="A799" s="24" t="s">
        <v>1274</v>
      </c>
      <c r="B799" s="25"/>
      <c r="C799" s="25"/>
      <c r="D799" s="25"/>
      <c r="E799" s="25"/>
      <c r="F799" s="25"/>
      <c r="G799" s="25"/>
      <c r="H799" s="25"/>
      <c r="I799" s="25"/>
      <c r="J799" s="26"/>
      <c r="K799" s="27"/>
    </row>
    <row r="800" spans="1:11" ht="15.75" customHeight="1" x14ac:dyDescent="0.3">
      <c r="A800" s="2"/>
      <c r="B800" s="3"/>
      <c r="C800" s="28" t="s">
        <v>1</v>
      </c>
      <c r="D800" s="26"/>
      <c r="E800" s="28" t="s">
        <v>2</v>
      </c>
      <c r="F800" s="26"/>
      <c r="G800" s="28" t="s">
        <v>3</v>
      </c>
      <c r="H800" s="26"/>
      <c r="I800" s="28" t="s">
        <v>4</v>
      </c>
      <c r="J800" s="26"/>
      <c r="K800" s="27"/>
    </row>
    <row r="801" spans="1:11" ht="15.75" customHeight="1" x14ac:dyDescent="0.3">
      <c r="A801" s="4" t="s">
        <v>5</v>
      </c>
      <c r="B801" s="5" t="s">
        <v>6</v>
      </c>
      <c r="C801" s="6" t="s">
        <v>7</v>
      </c>
      <c r="D801" s="6" t="s">
        <v>8</v>
      </c>
      <c r="E801" s="6" t="s">
        <v>7</v>
      </c>
      <c r="F801" s="6" t="s">
        <v>8</v>
      </c>
      <c r="G801" s="6" t="s">
        <v>7</v>
      </c>
      <c r="H801" s="6" t="s">
        <v>8</v>
      </c>
      <c r="I801" s="6" t="s">
        <v>7</v>
      </c>
      <c r="J801" s="6" t="s">
        <v>8</v>
      </c>
      <c r="K801" s="29"/>
    </row>
    <row r="802" spans="1:11" ht="15.75" customHeight="1" x14ac:dyDescent="0.3">
      <c r="A802" s="7" t="s">
        <v>69</v>
      </c>
      <c r="B802" s="8" t="s">
        <v>80</v>
      </c>
      <c r="C802" s="12">
        <v>8</v>
      </c>
      <c r="D802" s="13">
        <v>10</v>
      </c>
      <c r="E802" s="13">
        <v>5</v>
      </c>
      <c r="F802" s="13">
        <v>4</v>
      </c>
      <c r="G802" s="13">
        <v>0</v>
      </c>
      <c r="H802" s="13">
        <v>1</v>
      </c>
      <c r="I802" s="13">
        <v>8</v>
      </c>
      <c r="J802" s="13">
        <v>11</v>
      </c>
      <c r="K802" s="27"/>
    </row>
    <row r="803" spans="1:11" ht="15.75" customHeight="1" x14ac:dyDescent="0.3">
      <c r="A803" s="7" t="s">
        <v>102</v>
      </c>
      <c r="B803" s="8" t="s">
        <v>80</v>
      </c>
      <c r="C803" s="22">
        <v>12</v>
      </c>
      <c r="D803" s="14">
        <v>6</v>
      </c>
      <c r="E803" s="14">
        <v>5</v>
      </c>
      <c r="F803" s="14">
        <v>4</v>
      </c>
      <c r="G803" s="14">
        <v>0</v>
      </c>
      <c r="H803" s="14">
        <v>1</v>
      </c>
      <c r="I803" s="14">
        <v>12</v>
      </c>
      <c r="J803" s="14">
        <v>7</v>
      </c>
      <c r="K803" s="27"/>
    </row>
    <row r="804" spans="1:11" ht="15.75" customHeight="1" x14ac:dyDescent="0.3">
      <c r="A804" s="7" t="s">
        <v>103</v>
      </c>
      <c r="B804" s="8" t="s">
        <v>80</v>
      </c>
      <c r="C804" s="22">
        <v>16</v>
      </c>
      <c r="D804" s="14">
        <v>2</v>
      </c>
      <c r="E804" s="14">
        <v>6</v>
      </c>
      <c r="F804" s="14">
        <v>1</v>
      </c>
      <c r="G804" s="14">
        <v>1</v>
      </c>
      <c r="H804" s="14">
        <v>1</v>
      </c>
      <c r="I804" s="14">
        <v>17</v>
      </c>
      <c r="J804" s="14">
        <v>3</v>
      </c>
      <c r="K804" s="27"/>
    </row>
    <row r="805" spans="1:11" ht="15.75" customHeight="1" x14ac:dyDescent="0.3">
      <c r="A805" s="7" t="s">
        <v>104</v>
      </c>
      <c r="B805" s="8" t="s">
        <v>80</v>
      </c>
      <c r="C805" s="22">
        <v>17</v>
      </c>
      <c r="D805" s="14">
        <v>1</v>
      </c>
      <c r="E805" s="14">
        <v>13</v>
      </c>
      <c r="F805" s="14">
        <v>1</v>
      </c>
      <c r="G805" s="14">
        <v>2</v>
      </c>
      <c r="H805" s="14">
        <v>1</v>
      </c>
      <c r="I805" s="14">
        <v>19</v>
      </c>
      <c r="J805" s="14">
        <v>2</v>
      </c>
      <c r="K805" s="27"/>
    </row>
    <row r="806" spans="1:11" ht="15.75" customHeight="1" x14ac:dyDescent="0.3">
      <c r="A806" s="7" t="s">
        <v>105</v>
      </c>
      <c r="B806" s="8" t="s">
        <v>80</v>
      </c>
      <c r="C806" s="22">
        <v>16</v>
      </c>
      <c r="D806" s="14">
        <v>2</v>
      </c>
      <c r="E806" s="14">
        <v>13</v>
      </c>
      <c r="F806" s="14">
        <v>1</v>
      </c>
      <c r="G806" s="14">
        <v>0</v>
      </c>
      <c r="H806" s="14">
        <v>1</v>
      </c>
      <c r="I806" s="14">
        <v>16</v>
      </c>
      <c r="J806" s="14">
        <v>3</v>
      </c>
      <c r="K806" s="27"/>
    </row>
    <row r="807" spans="1:11" ht="15.75" customHeight="1" x14ac:dyDescent="0.3">
      <c r="A807" s="7" t="s">
        <v>25</v>
      </c>
      <c r="B807" s="8" t="s">
        <v>80</v>
      </c>
      <c r="C807" s="22">
        <v>11</v>
      </c>
      <c r="D807" s="14">
        <v>7</v>
      </c>
      <c r="E807" s="14">
        <v>9</v>
      </c>
      <c r="F807" s="14">
        <v>5</v>
      </c>
      <c r="G807" s="14">
        <v>1</v>
      </c>
      <c r="H807" s="14">
        <v>1</v>
      </c>
      <c r="I807" s="14">
        <v>12</v>
      </c>
      <c r="J807" s="14">
        <v>8</v>
      </c>
      <c r="K807" s="27"/>
    </row>
    <row r="808" spans="1:11" ht="15.75" customHeight="1" x14ac:dyDescent="0.3">
      <c r="A808" s="7" t="s">
        <v>27</v>
      </c>
      <c r="B808" s="8" t="s">
        <v>80</v>
      </c>
      <c r="C808" s="22">
        <v>15</v>
      </c>
      <c r="D808" s="14">
        <v>3</v>
      </c>
      <c r="E808" s="14">
        <v>12</v>
      </c>
      <c r="F808" s="14">
        <v>2</v>
      </c>
      <c r="G808" s="14">
        <v>1</v>
      </c>
      <c r="H808" s="14">
        <v>1</v>
      </c>
      <c r="I808" s="14">
        <v>16</v>
      </c>
      <c r="J808" s="14">
        <v>4</v>
      </c>
      <c r="K808" s="27"/>
    </row>
    <row r="809" spans="1:11" ht="15.75" customHeight="1" x14ac:dyDescent="0.3">
      <c r="A809" s="7" t="s">
        <v>28</v>
      </c>
      <c r="B809" s="8" t="s">
        <v>80</v>
      </c>
      <c r="C809" s="22">
        <v>13</v>
      </c>
      <c r="D809" s="14">
        <v>5</v>
      </c>
      <c r="E809" s="14">
        <v>11</v>
      </c>
      <c r="F809" s="14">
        <v>3</v>
      </c>
      <c r="G809" s="14">
        <v>2</v>
      </c>
      <c r="H809" s="14">
        <v>1</v>
      </c>
      <c r="I809" s="14">
        <v>15</v>
      </c>
      <c r="J809" s="14">
        <v>6</v>
      </c>
      <c r="K809" s="27"/>
    </row>
    <row r="810" spans="1:11" ht="15.75" customHeight="1" x14ac:dyDescent="0.3">
      <c r="A810" s="7" t="s">
        <v>106</v>
      </c>
      <c r="B810" s="8" t="s">
        <v>80</v>
      </c>
      <c r="C810" s="22">
        <v>6</v>
      </c>
      <c r="D810" s="14">
        <v>12</v>
      </c>
      <c r="E810" s="14">
        <v>5</v>
      </c>
      <c r="F810" s="14">
        <v>9</v>
      </c>
      <c r="G810" s="14">
        <v>0</v>
      </c>
      <c r="H810" s="14">
        <v>1</v>
      </c>
      <c r="I810" s="14">
        <v>6</v>
      </c>
      <c r="J810" s="14">
        <v>13</v>
      </c>
      <c r="K810" s="27"/>
    </row>
    <row r="811" spans="1:11" ht="15.75" customHeight="1" x14ac:dyDescent="0.3">
      <c r="A811" s="10" t="s">
        <v>12</v>
      </c>
      <c r="B811" s="11"/>
      <c r="C811" s="9">
        <f t="shared" ref="C811:J811" si="50">SUM(C802:C810)</f>
        <v>114</v>
      </c>
      <c r="D811" s="9">
        <f t="shared" si="50"/>
        <v>48</v>
      </c>
      <c r="E811" s="9">
        <f t="shared" si="50"/>
        <v>79</v>
      </c>
      <c r="F811" s="9">
        <f t="shared" si="50"/>
        <v>30</v>
      </c>
      <c r="G811" s="9">
        <f t="shared" si="50"/>
        <v>7</v>
      </c>
      <c r="H811" s="9">
        <f t="shared" si="50"/>
        <v>9</v>
      </c>
      <c r="I811" s="9">
        <f t="shared" si="50"/>
        <v>121</v>
      </c>
      <c r="J811" s="9">
        <f t="shared" si="50"/>
        <v>57</v>
      </c>
      <c r="K811" s="29"/>
    </row>
    <row r="812" spans="1:11" ht="15.75" customHeight="1" x14ac:dyDescent="0.3"/>
    <row r="813" spans="1:11" ht="15.75" customHeight="1" x14ac:dyDescent="0.3"/>
    <row r="814" spans="1:11" ht="15.75" customHeight="1" x14ac:dyDescent="0.3">
      <c r="A814" s="24" t="s">
        <v>460</v>
      </c>
      <c r="B814" s="25"/>
      <c r="C814" s="25"/>
      <c r="D814" s="25"/>
      <c r="E814" s="25"/>
      <c r="F814" s="25"/>
      <c r="G814" s="25"/>
      <c r="H814" s="25"/>
      <c r="I814" s="25"/>
      <c r="J814" s="26"/>
      <c r="K814" s="27"/>
    </row>
    <row r="815" spans="1:11" ht="15.75" customHeight="1" x14ac:dyDescent="0.3">
      <c r="A815" s="2"/>
      <c r="B815" s="3"/>
      <c r="C815" s="28" t="s">
        <v>1</v>
      </c>
      <c r="D815" s="26"/>
      <c r="E815" s="28" t="s">
        <v>2</v>
      </c>
      <c r="F815" s="26"/>
      <c r="G815" s="28" t="s">
        <v>3</v>
      </c>
      <c r="H815" s="26"/>
      <c r="I815" s="28" t="s">
        <v>4</v>
      </c>
      <c r="J815" s="26"/>
      <c r="K815" s="27"/>
    </row>
    <row r="816" spans="1:11" ht="15.75" customHeight="1" x14ac:dyDescent="0.3">
      <c r="A816" s="4" t="s">
        <v>5</v>
      </c>
      <c r="B816" s="5" t="s">
        <v>6</v>
      </c>
      <c r="C816" s="6" t="s">
        <v>7</v>
      </c>
      <c r="D816" s="6" t="s">
        <v>8</v>
      </c>
      <c r="E816" s="6" t="s">
        <v>7</v>
      </c>
      <c r="F816" s="6" t="s">
        <v>8</v>
      </c>
      <c r="G816" s="6" t="s">
        <v>7</v>
      </c>
      <c r="H816" s="6" t="s">
        <v>8</v>
      </c>
      <c r="I816" s="6" t="s">
        <v>7</v>
      </c>
      <c r="J816" s="6" t="s">
        <v>8</v>
      </c>
      <c r="K816" s="29"/>
    </row>
    <row r="817" spans="1:11" ht="15.75" customHeight="1" x14ac:dyDescent="0.3">
      <c r="A817" s="7" t="s">
        <v>152</v>
      </c>
      <c r="B817" s="8" t="s">
        <v>222</v>
      </c>
      <c r="C817" s="12">
        <v>7</v>
      </c>
      <c r="D817" s="13">
        <v>2</v>
      </c>
      <c r="E817" s="13">
        <v>5</v>
      </c>
      <c r="F817" s="13">
        <v>2</v>
      </c>
      <c r="G817" s="13">
        <v>4</v>
      </c>
      <c r="H817" s="13">
        <v>2</v>
      </c>
      <c r="I817" s="13">
        <v>11</v>
      </c>
      <c r="J817" s="13">
        <v>4</v>
      </c>
      <c r="K817" s="27"/>
    </row>
    <row r="818" spans="1:11" ht="15.75" customHeight="1" x14ac:dyDescent="0.3">
      <c r="A818" s="7" t="s">
        <v>153</v>
      </c>
      <c r="B818" s="8" t="s">
        <v>222</v>
      </c>
      <c r="C818" s="22">
        <v>12</v>
      </c>
      <c r="D818" s="14">
        <v>3</v>
      </c>
      <c r="E818" s="14">
        <v>8</v>
      </c>
      <c r="F818" s="14">
        <v>1</v>
      </c>
      <c r="G818" s="14">
        <v>2</v>
      </c>
      <c r="H818" s="14">
        <v>2</v>
      </c>
      <c r="I818" s="14">
        <v>14</v>
      </c>
      <c r="J818" s="14">
        <v>5</v>
      </c>
      <c r="K818" s="27"/>
    </row>
    <row r="819" spans="1:11" ht="15.75" customHeight="1" x14ac:dyDescent="0.3">
      <c r="A819" s="10" t="s">
        <v>12</v>
      </c>
      <c r="B819" s="11"/>
      <c r="C819" s="9">
        <v>19</v>
      </c>
      <c r="D819" s="9">
        <v>3</v>
      </c>
      <c r="E819" s="9">
        <v>13</v>
      </c>
      <c r="F819" s="9">
        <v>3</v>
      </c>
      <c r="G819" s="9">
        <v>6</v>
      </c>
      <c r="H819" s="9">
        <v>4</v>
      </c>
      <c r="I819" s="9">
        <v>25</v>
      </c>
      <c r="J819" s="9">
        <v>7</v>
      </c>
      <c r="K819" s="29"/>
    </row>
    <row r="820" spans="1:11" ht="15.75" customHeight="1" x14ac:dyDescent="0.3"/>
    <row r="821" spans="1:11" ht="15.75" customHeight="1" x14ac:dyDescent="0.3"/>
    <row r="822" spans="1:11" ht="15.75" customHeight="1" x14ac:dyDescent="0.3">
      <c r="A822" s="24" t="s">
        <v>2050</v>
      </c>
      <c r="B822" s="25"/>
      <c r="C822" s="25"/>
      <c r="D822" s="25"/>
      <c r="E822" s="25"/>
      <c r="F822" s="25"/>
      <c r="G822" s="25"/>
      <c r="H822" s="25"/>
      <c r="I822" s="25"/>
      <c r="J822" s="26"/>
      <c r="K822" s="27"/>
    </row>
    <row r="823" spans="1:11" ht="15.75" customHeight="1" x14ac:dyDescent="0.3">
      <c r="A823" s="2"/>
      <c r="B823" s="3"/>
      <c r="C823" s="28" t="s">
        <v>1</v>
      </c>
      <c r="D823" s="26"/>
      <c r="E823" s="28" t="s">
        <v>2</v>
      </c>
      <c r="F823" s="26"/>
      <c r="G823" s="28" t="s">
        <v>3</v>
      </c>
      <c r="H823" s="26"/>
      <c r="I823" s="28" t="s">
        <v>4</v>
      </c>
      <c r="J823" s="26"/>
      <c r="K823" s="27"/>
    </row>
    <row r="824" spans="1:11" ht="15.75" customHeight="1" x14ac:dyDescent="0.3">
      <c r="A824" s="4" t="s">
        <v>5</v>
      </c>
      <c r="B824" s="5" t="s">
        <v>6</v>
      </c>
      <c r="C824" s="6" t="s">
        <v>7</v>
      </c>
      <c r="D824" s="6" t="s">
        <v>8</v>
      </c>
      <c r="E824" s="6" t="s">
        <v>7</v>
      </c>
      <c r="F824" s="6" t="s">
        <v>8</v>
      </c>
      <c r="G824" s="6" t="s">
        <v>7</v>
      </c>
      <c r="H824" s="6" t="s">
        <v>8</v>
      </c>
      <c r="I824" s="6" t="s">
        <v>7</v>
      </c>
      <c r="J824" s="6" t="s">
        <v>8</v>
      </c>
      <c r="K824" s="29"/>
    </row>
    <row r="825" spans="1:11" ht="15.75" customHeight="1" x14ac:dyDescent="0.3">
      <c r="A825" s="7" t="s">
        <v>2043</v>
      </c>
      <c r="B825" s="8" t="s">
        <v>555</v>
      </c>
      <c r="C825" s="12">
        <v>6</v>
      </c>
      <c r="D825" s="13">
        <v>16</v>
      </c>
      <c r="E825" s="13">
        <v>5</v>
      </c>
      <c r="F825" s="13">
        <v>9</v>
      </c>
      <c r="G825" s="13">
        <v>0</v>
      </c>
      <c r="H825" s="13">
        <v>1</v>
      </c>
      <c r="I825" s="13">
        <v>6</v>
      </c>
      <c r="J825" s="13">
        <v>16</v>
      </c>
      <c r="K825" s="27"/>
    </row>
    <row r="826" spans="1:11" ht="15.75" customHeight="1" x14ac:dyDescent="0.3">
      <c r="A826" s="7" t="s">
        <v>2066</v>
      </c>
      <c r="B826" s="8" t="s">
        <v>555</v>
      </c>
      <c r="C826" s="12">
        <v>9</v>
      </c>
      <c r="D826" s="13">
        <v>13</v>
      </c>
      <c r="E826" s="13">
        <v>7</v>
      </c>
      <c r="F826" s="13">
        <v>7</v>
      </c>
      <c r="G826" s="13">
        <v>2</v>
      </c>
      <c r="H826" s="13">
        <v>1</v>
      </c>
      <c r="I826" s="13">
        <v>11</v>
      </c>
      <c r="J826" s="13">
        <v>14</v>
      </c>
      <c r="K826" s="27"/>
    </row>
    <row r="827" spans="1:11" ht="15.75" customHeight="1" x14ac:dyDescent="0.3">
      <c r="A827" s="7" t="s">
        <v>2081</v>
      </c>
      <c r="B827" s="8" t="s">
        <v>555</v>
      </c>
      <c r="C827" s="12">
        <v>16</v>
      </c>
      <c r="D827" s="13">
        <v>6</v>
      </c>
      <c r="E827" s="13">
        <v>13</v>
      </c>
      <c r="F827" s="13">
        <v>1</v>
      </c>
      <c r="G827" s="13">
        <v>1</v>
      </c>
      <c r="H827" s="13">
        <v>1</v>
      </c>
      <c r="I827" s="13">
        <v>17</v>
      </c>
      <c r="J827" s="13">
        <v>7</v>
      </c>
      <c r="K827" s="27"/>
    </row>
    <row r="828" spans="1:11" ht="15.75" customHeight="1" x14ac:dyDescent="0.3">
      <c r="A828" s="10" t="s">
        <v>12</v>
      </c>
      <c r="B828" s="11"/>
      <c r="C828" s="9">
        <f>SUM(C825:C827)</f>
        <v>31</v>
      </c>
      <c r="D828" s="9">
        <f t="shared" ref="D828:J828" si="51">SUM(D825:D827)</f>
        <v>35</v>
      </c>
      <c r="E828" s="9">
        <f t="shared" si="51"/>
        <v>25</v>
      </c>
      <c r="F828" s="9">
        <f t="shared" si="51"/>
        <v>17</v>
      </c>
      <c r="G828" s="9">
        <f t="shared" si="51"/>
        <v>3</v>
      </c>
      <c r="H828" s="9">
        <f t="shared" si="51"/>
        <v>3</v>
      </c>
      <c r="I828" s="9">
        <f t="shared" si="51"/>
        <v>34</v>
      </c>
      <c r="J828" s="9">
        <f t="shared" si="51"/>
        <v>37</v>
      </c>
      <c r="K828" s="29"/>
    </row>
    <row r="829" spans="1:11" ht="15.75" customHeight="1" x14ac:dyDescent="0.3"/>
    <row r="830" spans="1:11" ht="15.75" customHeight="1" x14ac:dyDescent="0.3"/>
    <row r="831" spans="1:11" ht="15.75" customHeight="1" x14ac:dyDescent="0.3">
      <c r="A831" s="24" t="s">
        <v>631</v>
      </c>
      <c r="B831" s="25"/>
      <c r="C831" s="25"/>
      <c r="D831" s="25"/>
      <c r="E831" s="25"/>
      <c r="F831" s="25"/>
      <c r="G831" s="25"/>
      <c r="H831" s="25"/>
      <c r="I831" s="25"/>
      <c r="J831" s="26"/>
      <c r="K831" s="27"/>
    </row>
    <row r="832" spans="1:11" ht="15.75" customHeight="1" x14ac:dyDescent="0.3">
      <c r="A832" s="2"/>
      <c r="B832" s="3"/>
      <c r="C832" s="28" t="s">
        <v>1</v>
      </c>
      <c r="D832" s="26"/>
      <c r="E832" s="28" t="s">
        <v>2</v>
      </c>
      <c r="F832" s="26"/>
      <c r="G832" s="28" t="s">
        <v>3</v>
      </c>
      <c r="H832" s="26"/>
      <c r="I832" s="28" t="s">
        <v>4</v>
      </c>
      <c r="J832" s="26"/>
      <c r="K832" s="27"/>
    </row>
    <row r="833" spans="1:11" ht="15.75" customHeight="1" x14ac:dyDescent="0.3">
      <c r="A833" s="4" t="s">
        <v>5</v>
      </c>
      <c r="B833" s="5" t="s">
        <v>6</v>
      </c>
      <c r="C833" s="6" t="s">
        <v>7</v>
      </c>
      <c r="D833" s="6" t="s">
        <v>8</v>
      </c>
      <c r="E833" s="6" t="s">
        <v>7</v>
      </c>
      <c r="F833" s="6" t="s">
        <v>8</v>
      </c>
      <c r="G833" s="6" t="s">
        <v>7</v>
      </c>
      <c r="H833" s="6" t="s">
        <v>8</v>
      </c>
      <c r="I833" s="6" t="s">
        <v>7</v>
      </c>
      <c r="J833" s="6" t="s">
        <v>8</v>
      </c>
      <c r="K833" s="29"/>
    </row>
    <row r="834" spans="1:11" ht="15.75" customHeight="1" x14ac:dyDescent="0.3">
      <c r="A834" s="7" t="s">
        <v>630</v>
      </c>
      <c r="B834" s="8" t="s">
        <v>205</v>
      </c>
      <c r="C834" s="12">
        <v>10</v>
      </c>
      <c r="D834" s="13">
        <v>10</v>
      </c>
      <c r="E834" s="13">
        <v>7</v>
      </c>
      <c r="F834" s="13">
        <v>7</v>
      </c>
      <c r="G834" s="13">
        <v>0</v>
      </c>
      <c r="H834" s="13">
        <v>1</v>
      </c>
      <c r="I834" s="13">
        <v>10</v>
      </c>
      <c r="J834" s="13">
        <v>11</v>
      </c>
      <c r="K834" s="27"/>
    </row>
    <row r="835" spans="1:11" ht="15.75" customHeight="1" x14ac:dyDescent="0.3">
      <c r="A835" s="7" t="s">
        <v>686</v>
      </c>
      <c r="B835" s="8" t="s">
        <v>205</v>
      </c>
      <c r="C835" s="12">
        <v>14</v>
      </c>
      <c r="D835" s="13">
        <v>6</v>
      </c>
      <c r="E835" s="13">
        <v>9</v>
      </c>
      <c r="F835" s="13">
        <v>5</v>
      </c>
      <c r="G835" s="13">
        <v>0</v>
      </c>
      <c r="H835" s="13">
        <v>1</v>
      </c>
      <c r="I835" s="13">
        <v>14</v>
      </c>
      <c r="J835" s="13">
        <v>7</v>
      </c>
      <c r="K835" s="27"/>
    </row>
    <row r="836" spans="1:11" ht="15.75" customHeight="1" x14ac:dyDescent="0.3">
      <c r="A836" s="7" t="s">
        <v>729</v>
      </c>
      <c r="B836" s="8" t="s">
        <v>205</v>
      </c>
      <c r="C836" s="12">
        <v>16</v>
      </c>
      <c r="D836" s="13">
        <v>3</v>
      </c>
      <c r="E836" s="13">
        <v>12</v>
      </c>
      <c r="F836" s="13">
        <v>2</v>
      </c>
      <c r="G836" s="13">
        <v>0</v>
      </c>
      <c r="H836" s="13">
        <v>1</v>
      </c>
      <c r="I836" s="13">
        <v>16</v>
      </c>
      <c r="J836" s="13">
        <v>4</v>
      </c>
      <c r="K836" s="27"/>
    </row>
    <row r="837" spans="1:11" ht="15.75" customHeight="1" x14ac:dyDescent="0.3">
      <c r="A837" s="7" t="s">
        <v>984</v>
      </c>
      <c r="B837" s="8" t="s">
        <v>205</v>
      </c>
      <c r="C837" s="12">
        <v>5</v>
      </c>
      <c r="D837" s="13">
        <v>15</v>
      </c>
      <c r="E837" s="13">
        <v>3</v>
      </c>
      <c r="F837" s="13">
        <v>11</v>
      </c>
      <c r="G837" s="13">
        <v>0</v>
      </c>
      <c r="H837" s="13">
        <v>1</v>
      </c>
      <c r="I837" s="13">
        <v>5</v>
      </c>
      <c r="J837" s="13">
        <v>16</v>
      </c>
      <c r="K837" s="27"/>
    </row>
    <row r="838" spans="1:11" ht="15.75" customHeight="1" x14ac:dyDescent="0.3">
      <c r="A838" s="10" t="s">
        <v>12</v>
      </c>
      <c r="B838" s="11"/>
      <c r="C838" s="9">
        <f>SUM(C834:C837)</f>
        <v>45</v>
      </c>
      <c r="D838" s="9">
        <f t="shared" ref="D838:J838" si="52">SUM(D834:D837)</f>
        <v>34</v>
      </c>
      <c r="E838" s="9">
        <f t="shared" si="52"/>
        <v>31</v>
      </c>
      <c r="F838" s="9">
        <f t="shared" si="52"/>
        <v>25</v>
      </c>
      <c r="G838" s="9">
        <f t="shared" si="52"/>
        <v>0</v>
      </c>
      <c r="H838" s="9">
        <f t="shared" si="52"/>
        <v>4</v>
      </c>
      <c r="I838" s="9">
        <f t="shared" si="52"/>
        <v>45</v>
      </c>
      <c r="J838" s="9">
        <f t="shared" si="52"/>
        <v>38</v>
      </c>
      <c r="K838" s="29"/>
    </row>
    <row r="839" spans="1:11" ht="15.75" customHeight="1" x14ac:dyDescent="0.3"/>
    <row r="840" spans="1:11" ht="15.75" customHeight="1" x14ac:dyDescent="0.3"/>
    <row r="841" spans="1:11" ht="15.75" customHeight="1" x14ac:dyDescent="0.3">
      <c r="A841" s="24" t="s">
        <v>1549</v>
      </c>
      <c r="B841" s="25"/>
      <c r="C841" s="25"/>
      <c r="D841" s="25"/>
      <c r="E841" s="25"/>
      <c r="F841" s="25"/>
      <c r="G841" s="25"/>
      <c r="H841" s="25"/>
      <c r="I841" s="25"/>
      <c r="J841" s="26"/>
      <c r="K841" s="27"/>
    </row>
    <row r="842" spans="1:11" ht="15.75" customHeight="1" x14ac:dyDescent="0.3">
      <c r="A842" s="2"/>
      <c r="B842" s="3"/>
      <c r="C842" s="28" t="s">
        <v>1</v>
      </c>
      <c r="D842" s="26"/>
      <c r="E842" s="28" t="s">
        <v>2</v>
      </c>
      <c r="F842" s="26"/>
      <c r="G842" s="28" t="s">
        <v>3</v>
      </c>
      <c r="H842" s="26"/>
      <c r="I842" s="28" t="s">
        <v>4</v>
      </c>
      <c r="J842" s="26"/>
      <c r="K842" s="27"/>
    </row>
    <row r="843" spans="1:11" ht="15.75" customHeight="1" x14ac:dyDescent="0.3">
      <c r="A843" s="4" t="s">
        <v>5</v>
      </c>
      <c r="B843" s="5" t="s">
        <v>6</v>
      </c>
      <c r="C843" s="6" t="s">
        <v>7</v>
      </c>
      <c r="D843" s="6" t="s">
        <v>8</v>
      </c>
      <c r="E843" s="6" t="s">
        <v>7</v>
      </c>
      <c r="F843" s="6" t="s">
        <v>8</v>
      </c>
      <c r="G843" s="6" t="s">
        <v>7</v>
      </c>
      <c r="H843" s="6" t="s">
        <v>8</v>
      </c>
      <c r="I843" s="6" t="s">
        <v>7</v>
      </c>
      <c r="J843" s="6" t="s">
        <v>8</v>
      </c>
      <c r="K843" s="29"/>
    </row>
    <row r="844" spans="1:11" ht="15.75" customHeight="1" x14ac:dyDescent="0.3">
      <c r="A844" s="7" t="s">
        <v>113</v>
      </c>
      <c r="B844" s="8" t="s">
        <v>234</v>
      </c>
      <c r="C844" s="12">
        <v>5</v>
      </c>
      <c r="D844" s="13">
        <v>15</v>
      </c>
      <c r="E844" s="13">
        <v>2</v>
      </c>
      <c r="F844" s="13">
        <v>6</v>
      </c>
      <c r="G844" s="13">
        <v>0</v>
      </c>
      <c r="H844" s="13">
        <v>1</v>
      </c>
      <c r="I844" s="13">
        <v>5</v>
      </c>
      <c r="J844" s="13">
        <v>16</v>
      </c>
    </row>
    <row r="845" spans="1:11" ht="15.75" customHeight="1" x14ac:dyDescent="0.3">
      <c r="A845" s="7" t="s">
        <v>171</v>
      </c>
      <c r="B845" s="8" t="s">
        <v>234</v>
      </c>
      <c r="C845" s="12">
        <v>5</v>
      </c>
      <c r="D845" s="13">
        <v>15</v>
      </c>
      <c r="E845" s="13">
        <v>2</v>
      </c>
      <c r="F845" s="13">
        <v>6</v>
      </c>
      <c r="G845" s="13">
        <v>0</v>
      </c>
      <c r="H845" s="13">
        <v>1</v>
      </c>
      <c r="I845" s="13">
        <v>5</v>
      </c>
      <c r="J845" s="13">
        <v>16</v>
      </c>
    </row>
    <row r="846" spans="1:11" ht="15.75" customHeight="1" x14ac:dyDescent="0.3">
      <c r="A846" s="7" t="s">
        <v>32</v>
      </c>
      <c r="B846" s="8" t="s">
        <v>234</v>
      </c>
      <c r="C846" s="12">
        <v>1</v>
      </c>
      <c r="D846" s="13">
        <v>19</v>
      </c>
      <c r="E846" s="13">
        <v>0</v>
      </c>
      <c r="F846" s="13">
        <v>8</v>
      </c>
      <c r="G846" s="13">
        <v>0</v>
      </c>
      <c r="H846" s="13">
        <v>1</v>
      </c>
      <c r="I846" s="13">
        <v>1</v>
      </c>
      <c r="J846" s="13">
        <v>20</v>
      </c>
    </row>
    <row r="847" spans="1:11" ht="15.75" customHeight="1" x14ac:dyDescent="0.3">
      <c r="A847" s="7" t="s">
        <v>33</v>
      </c>
      <c r="B847" s="8" t="s">
        <v>234</v>
      </c>
      <c r="C847" s="12">
        <v>1</v>
      </c>
      <c r="D847" s="13">
        <v>19</v>
      </c>
      <c r="E847" s="13">
        <v>0</v>
      </c>
      <c r="F847" s="13">
        <v>8</v>
      </c>
      <c r="G847" s="13">
        <v>0</v>
      </c>
      <c r="H847" s="13">
        <v>1</v>
      </c>
      <c r="I847" s="13">
        <v>1</v>
      </c>
      <c r="J847" s="13">
        <v>20</v>
      </c>
    </row>
    <row r="848" spans="1:11" ht="15.75" customHeight="1" x14ac:dyDescent="0.3">
      <c r="A848" s="10" t="s">
        <v>12</v>
      </c>
      <c r="B848" s="11"/>
      <c r="C848" s="9">
        <f>SUM(C844:C847)</f>
        <v>12</v>
      </c>
      <c r="D848" s="9">
        <f t="shared" ref="D848:J848" si="53">SUM(D844:D847)</f>
        <v>68</v>
      </c>
      <c r="E848" s="9">
        <f t="shared" si="53"/>
        <v>4</v>
      </c>
      <c r="F848" s="9">
        <f t="shared" si="53"/>
        <v>28</v>
      </c>
      <c r="G848" s="9">
        <f t="shared" si="53"/>
        <v>0</v>
      </c>
      <c r="H848" s="9">
        <f t="shared" si="53"/>
        <v>4</v>
      </c>
      <c r="I848" s="9">
        <f t="shared" si="53"/>
        <v>12</v>
      </c>
      <c r="J848" s="9">
        <f t="shared" si="53"/>
        <v>72</v>
      </c>
      <c r="K848" s="29"/>
    </row>
    <row r="849" spans="1:11" ht="15.75" customHeight="1" x14ac:dyDescent="0.3"/>
    <row r="850" spans="1:11" ht="15.75" customHeight="1" x14ac:dyDescent="0.3"/>
    <row r="851" spans="1:11" ht="15.75" customHeight="1" x14ac:dyDescent="0.3">
      <c r="A851" s="24" t="s">
        <v>1677</v>
      </c>
      <c r="B851" s="25"/>
      <c r="C851" s="25"/>
      <c r="D851" s="25"/>
      <c r="E851" s="25"/>
      <c r="F851" s="25"/>
      <c r="G851" s="25"/>
      <c r="H851" s="25"/>
      <c r="I851" s="25"/>
      <c r="J851" s="26"/>
      <c r="K851" s="27"/>
    </row>
    <row r="852" spans="1:11" ht="15.75" customHeight="1" x14ac:dyDescent="0.3">
      <c r="A852" s="2"/>
      <c r="B852" s="3"/>
      <c r="C852" s="28" t="s">
        <v>1</v>
      </c>
      <c r="D852" s="26"/>
      <c r="E852" s="28" t="s">
        <v>2</v>
      </c>
      <c r="F852" s="26"/>
      <c r="G852" s="28" t="s">
        <v>3</v>
      </c>
      <c r="H852" s="26"/>
      <c r="I852" s="28" t="s">
        <v>4</v>
      </c>
      <c r="J852" s="26"/>
      <c r="K852" s="27"/>
    </row>
    <row r="853" spans="1:11" ht="15.75" customHeight="1" x14ac:dyDescent="0.3">
      <c r="A853" s="4" t="s">
        <v>5</v>
      </c>
      <c r="B853" s="5" t="s">
        <v>6</v>
      </c>
      <c r="C853" s="6" t="s">
        <v>7</v>
      </c>
      <c r="D853" s="6" t="s">
        <v>8</v>
      </c>
      <c r="E853" s="6" t="s">
        <v>7</v>
      </c>
      <c r="F853" s="6" t="s">
        <v>8</v>
      </c>
      <c r="G853" s="6" t="s">
        <v>7</v>
      </c>
      <c r="H853" s="6" t="s">
        <v>8</v>
      </c>
      <c r="I853" s="6" t="s">
        <v>7</v>
      </c>
      <c r="J853" s="6" t="s">
        <v>8</v>
      </c>
      <c r="K853" s="29"/>
    </row>
    <row r="854" spans="1:11" ht="15.75" customHeight="1" x14ac:dyDescent="0.3">
      <c r="A854" s="7" t="s">
        <v>670</v>
      </c>
      <c r="B854" s="8" t="s">
        <v>111</v>
      </c>
      <c r="C854" s="12">
        <v>13</v>
      </c>
      <c r="D854" s="13">
        <v>3</v>
      </c>
      <c r="E854" s="13">
        <v>4</v>
      </c>
      <c r="F854" s="13">
        <v>2</v>
      </c>
      <c r="G854" s="13">
        <v>3</v>
      </c>
      <c r="H854" s="13">
        <v>1</v>
      </c>
      <c r="I854" s="13">
        <v>16</v>
      </c>
      <c r="J854" s="13">
        <v>4</v>
      </c>
    </row>
    <row r="855" spans="1:11" ht="15.75" customHeight="1" x14ac:dyDescent="0.3">
      <c r="A855" s="10" t="s">
        <v>12</v>
      </c>
      <c r="B855" s="11"/>
      <c r="C855" s="9">
        <f t="shared" ref="C855:J855" si="54">SUM(C854:C854)</f>
        <v>13</v>
      </c>
      <c r="D855" s="9">
        <f t="shared" si="54"/>
        <v>3</v>
      </c>
      <c r="E855" s="9">
        <f t="shared" si="54"/>
        <v>4</v>
      </c>
      <c r="F855" s="9">
        <f t="shared" si="54"/>
        <v>2</v>
      </c>
      <c r="G855" s="9">
        <f t="shared" si="54"/>
        <v>3</v>
      </c>
      <c r="H855" s="9">
        <f t="shared" si="54"/>
        <v>1</v>
      </c>
      <c r="I855" s="9">
        <f t="shared" si="54"/>
        <v>16</v>
      </c>
      <c r="J855" s="9">
        <f t="shared" si="54"/>
        <v>4</v>
      </c>
      <c r="K855" s="29"/>
    </row>
    <row r="856" spans="1:11" ht="15.75" customHeight="1" x14ac:dyDescent="0.3"/>
    <row r="857" spans="1:11" ht="15.75" customHeight="1" x14ac:dyDescent="0.3"/>
    <row r="858" spans="1:11" ht="15.75" customHeight="1" x14ac:dyDescent="0.3">
      <c r="A858" s="24" t="s">
        <v>461</v>
      </c>
      <c r="B858" s="25"/>
      <c r="C858" s="25"/>
      <c r="D858" s="25"/>
      <c r="E858" s="25"/>
      <c r="F858" s="25"/>
      <c r="G858" s="25"/>
      <c r="H858" s="25"/>
      <c r="I858" s="25"/>
      <c r="J858" s="26"/>
      <c r="K858" s="27"/>
    </row>
    <row r="859" spans="1:11" ht="15.75" customHeight="1" x14ac:dyDescent="0.3">
      <c r="A859" s="2"/>
      <c r="B859" s="3"/>
      <c r="C859" s="28" t="s">
        <v>1</v>
      </c>
      <c r="D859" s="26"/>
      <c r="E859" s="28" t="s">
        <v>2</v>
      </c>
      <c r="F859" s="26"/>
      <c r="G859" s="28" t="s">
        <v>3</v>
      </c>
      <c r="H859" s="26"/>
      <c r="I859" s="28" t="s">
        <v>4</v>
      </c>
      <c r="J859" s="26"/>
      <c r="K859" s="27"/>
    </row>
    <row r="860" spans="1:11" ht="15.75" customHeight="1" x14ac:dyDescent="0.3">
      <c r="A860" s="4" t="s">
        <v>5</v>
      </c>
      <c r="B860" s="5" t="s">
        <v>6</v>
      </c>
      <c r="C860" s="6" t="s">
        <v>7</v>
      </c>
      <c r="D860" s="6" t="s">
        <v>8</v>
      </c>
      <c r="E860" s="6" t="s">
        <v>7</v>
      </c>
      <c r="F860" s="6" t="s">
        <v>8</v>
      </c>
      <c r="G860" s="6" t="s">
        <v>7</v>
      </c>
      <c r="H860" s="6" t="s">
        <v>8</v>
      </c>
      <c r="I860" s="6" t="s">
        <v>7</v>
      </c>
      <c r="J860" s="6" t="s">
        <v>8</v>
      </c>
      <c r="K860" s="29"/>
    </row>
    <row r="861" spans="1:11" ht="15.75" customHeight="1" x14ac:dyDescent="0.3">
      <c r="A861" s="7" t="s">
        <v>102</v>
      </c>
      <c r="B861" s="8" t="s">
        <v>230</v>
      </c>
      <c r="C861" s="12">
        <v>4</v>
      </c>
      <c r="D861" s="13">
        <v>14</v>
      </c>
      <c r="E861" s="13">
        <v>3</v>
      </c>
      <c r="F861" s="13">
        <v>4</v>
      </c>
      <c r="G861" s="13">
        <v>1</v>
      </c>
      <c r="H861" s="13">
        <v>1</v>
      </c>
      <c r="I861" s="13">
        <v>5</v>
      </c>
      <c r="J861" s="13">
        <v>15</v>
      </c>
      <c r="K861" s="27"/>
    </row>
    <row r="862" spans="1:11" ht="15.75" customHeight="1" x14ac:dyDescent="0.3">
      <c r="A862" s="10" t="s">
        <v>12</v>
      </c>
      <c r="B862" s="11"/>
      <c r="C862" s="9">
        <v>4</v>
      </c>
      <c r="D862" s="9">
        <v>14</v>
      </c>
      <c r="E862" s="9">
        <v>3</v>
      </c>
      <c r="F862" s="9">
        <v>4</v>
      </c>
      <c r="G862" s="9">
        <v>1</v>
      </c>
      <c r="H862" s="9">
        <v>1</v>
      </c>
      <c r="I862" s="9">
        <v>5</v>
      </c>
      <c r="J862" s="9">
        <v>15</v>
      </c>
      <c r="K862" s="29"/>
    </row>
    <row r="863" spans="1:11" ht="15.75" customHeight="1" x14ac:dyDescent="0.3"/>
    <row r="864" spans="1:11" ht="15.75" customHeight="1" x14ac:dyDescent="0.3"/>
    <row r="865" spans="1:11" ht="15.75" customHeight="1" x14ac:dyDescent="0.3">
      <c r="A865" s="24" t="s">
        <v>462</v>
      </c>
      <c r="B865" s="25"/>
      <c r="C865" s="25"/>
      <c r="D865" s="25"/>
      <c r="E865" s="25"/>
      <c r="F865" s="25"/>
      <c r="G865" s="25"/>
      <c r="H865" s="25"/>
      <c r="I865" s="25"/>
      <c r="J865" s="26"/>
      <c r="K865" s="27"/>
    </row>
    <row r="866" spans="1:11" ht="15.75" customHeight="1" x14ac:dyDescent="0.3">
      <c r="A866" s="2"/>
      <c r="B866" s="3"/>
      <c r="C866" s="28" t="s">
        <v>1</v>
      </c>
      <c r="D866" s="26"/>
      <c r="E866" s="28" t="s">
        <v>2</v>
      </c>
      <c r="F866" s="26"/>
      <c r="G866" s="28" t="s">
        <v>3</v>
      </c>
      <c r="H866" s="26"/>
      <c r="I866" s="28" t="s">
        <v>4</v>
      </c>
      <c r="J866" s="26"/>
      <c r="K866" s="27"/>
    </row>
    <row r="867" spans="1:11" ht="15.75" customHeight="1" x14ac:dyDescent="0.3">
      <c r="A867" s="4" t="s">
        <v>5</v>
      </c>
      <c r="B867" s="5" t="s">
        <v>6</v>
      </c>
      <c r="C867" s="6" t="s">
        <v>7</v>
      </c>
      <c r="D867" s="6" t="s">
        <v>8</v>
      </c>
      <c r="E867" s="6" t="s">
        <v>7</v>
      </c>
      <c r="F867" s="6" t="s">
        <v>8</v>
      </c>
      <c r="G867" s="6" t="s">
        <v>7</v>
      </c>
      <c r="H867" s="6" t="s">
        <v>8</v>
      </c>
      <c r="I867" s="6" t="s">
        <v>7</v>
      </c>
      <c r="J867" s="6" t="s">
        <v>8</v>
      </c>
      <c r="K867" s="29"/>
    </row>
    <row r="868" spans="1:11" ht="15.75" customHeight="1" x14ac:dyDescent="0.3">
      <c r="A868" s="7" t="s">
        <v>33</v>
      </c>
      <c r="B868" s="8" t="s">
        <v>95</v>
      </c>
      <c r="C868" s="12">
        <v>20</v>
      </c>
      <c r="D868" s="13">
        <v>0</v>
      </c>
      <c r="E868" s="13">
        <v>9</v>
      </c>
      <c r="F868" s="13">
        <v>0</v>
      </c>
      <c r="G868" s="13">
        <v>7</v>
      </c>
      <c r="H868" s="13">
        <v>1</v>
      </c>
      <c r="I868" s="13">
        <v>27</v>
      </c>
      <c r="J868" s="13">
        <v>1</v>
      </c>
      <c r="K868" s="27"/>
    </row>
    <row r="869" spans="1:11" ht="15.75" customHeight="1" x14ac:dyDescent="0.3">
      <c r="A869" s="7" t="s">
        <v>34</v>
      </c>
      <c r="B869" s="8" t="s">
        <v>95</v>
      </c>
      <c r="C869" s="22">
        <v>17</v>
      </c>
      <c r="D869" s="14">
        <v>3</v>
      </c>
      <c r="E869" s="14">
        <v>8</v>
      </c>
      <c r="F869" s="14">
        <v>1</v>
      </c>
      <c r="G869" s="14">
        <v>2</v>
      </c>
      <c r="H869" s="14">
        <v>1</v>
      </c>
      <c r="I869" s="14">
        <v>19</v>
      </c>
      <c r="J869" s="14">
        <v>4</v>
      </c>
      <c r="K869" s="27"/>
    </row>
    <row r="870" spans="1:11" ht="15.75" customHeight="1" x14ac:dyDescent="0.3">
      <c r="A870" s="7" t="s">
        <v>35</v>
      </c>
      <c r="B870" s="8" t="s">
        <v>95</v>
      </c>
      <c r="C870" s="22">
        <v>14</v>
      </c>
      <c r="D870" s="14">
        <v>6</v>
      </c>
      <c r="E870" s="14">
        <v>6</v>
      </c>
      <c r="F870" s="14">
        <v>3</v>
      </c>
      <c r="G870" s="14">
        <v>1</v>
      </c>
      <c r="H870" s="14">
        <v>1</v>
      </c>
      <c r="I870" s="14">
        <v>15</v>
      </c>
      <c r="J870" s="14">
        <v>7</v>
      </c>
      <c r="K870" s="27"/>
    </row>
    <row r="871" spans="1:11" ht="15.75" customHeight="1" x14ac:dyDescent="0.3">
      <c r="A871" s="7" t="s">
        <v>36</v>
      </c>
      <c r="B871" s="8" t="s">
        <v>426</v>
      </c>
      <c r="C871" s="22">
        <v>14</v>
      </c>
      <c r="D871" s="14">
        <v>6</v>
      </c>
      <c r="E871" s="14">
        <v>9</v>
      </c>
      <c r="F871" s="14">
        <v>5</v>
      </c>
      <c r="G871" s="14">
        <v>2</v>
      </c>
      <c r="H871" s="14">
        <v>1</v>
      </c>
      <c r="I871" s="14">
        <v>16</v>
      </c>
      <c r="J871" s="14">
        <v>7</v>
      </c>
      <c r="K871" s="27"/>
    </row>
    <row r="872" spans="1:11" ht="15.75" customHeight="1" x14ac:dyDescent="0.3">
      <c r="A872" s="7" t="s">
        <v>37</v>
      </c>
      <c r="B872" s="8" t="s">
        <v>426</v>
      </c>
      <c r="C872" s="22">
        <v>11</v>
      </c>
      <c r="D872" s="14">
        <v>9</v>
      </c>
      <c r="E872" s="14">
        <v>8</v>
      </c>
      <c r="F872" s="14">
        <v>6</v>
      </c>
      <c r="G872" s="14">
        <v>2</v>
      </c>
      <c r="H872" s="14">
        <v>1</v>
      </c>
      <c r="I872" s="14">
        <v>13</v>
      </c>
      <c r="J872" s="14">
        <v>10</v>
      </c>
      <c r="K872" s="27"/>
    </row>
    <row r="873" spans="1:11" ht="15.75" customHeight="1" x14ac:dyDescent="0.3">
      <c r="A873" s="7" t="s">
        <v>38</v>
      </c>
      <c r="B873" s="8" t="s">
        <v>426</v>
      </c>
      <c r="C873" s="22">
        <v>14</v>
      </c>
      <c r="D873" s="14">
        <v>6</v>
      </c>
      <c r="E873" s="14">
        <v>10</v>
      </c>
      <c r="F873" s="14">
        <v>4</v>
      </c>
      <c r="G873" s="14">
        <v>0</v>
      </c>
      <c r="H873" s="14">
        <v>1</v>
      </c>
      <c r="I873" s="14">
        <v>14</v>
      </c>
      <c r="J873" s="14">
        <v>7</v>
      </c>
      <c r="K873" s="27"/>
    </row>
    <row r="874" spans="1:11" ht="15.75" customHeight="1" x14ac:dyDescent="0.3">
      <c r="A874" s="7" t="s">
        <v>81</v>
      </c>
      <c r="B874" s="8" t="s">
        <v>426</v>
      </c>
      <c r="C874" s="22">
        <v>8</v>
      </c>
      <c r="D874" s="14">
        <v>12</v>
      </c>
      <c r="E874" s="14">
        <v>7</v>
      </c>
      <c r="F874" s="14">
        <v>7</v>
      </c>
      <c r="G874" s="14">
        <v>0</v>
      </c>
      <c r="H874" s="14">
        <v>1</v>
      </c>
      <c r="I874" s="14">
        <v>8</v>
      </c>
      <c r="J874" s="14">
        <v>13</v>
      </c>
      <c r="K874" s="27"/>
    </row>
    <row r="875" spans="1:11" ht="15.75" customHeight="1" x14ac:dyDescent="0.3">
      <c r="A875" s="7" t="s">
        <v>82</v>
      </c>
      <c r="B875" s="8" t="s">
        <v>426</v>
      </c>
      <c r="C875" s="22">
        <v>13</v>
      </c>
      <c r="D875" s="14">
        <v>7</v>
      </c>
      <c r="E875" s="14">
        <v>11</v>
      </c>
      <c r="F875" s="14">
        <v>3</v>
      </c>
      <c r="G875" s="14">
        <v>1</v>
      </c>
      <c r="H875" s="14">
        <v>1</v>
      </c>
      <c r="I875" s="14">
        <v>14</v>
      </c>
      <c r="J875" s="14">
        <v>8</v>
      </c>
      <c r="K875" s="27"/>
    </row>
    <row r="876" spans="1:11" ht="15.75" customHeight="1" x14ac:dyDescent="0.3">
      <c r="A876" s="7" t="s">
        <v>83</v>
      </c>
      <c r="B876" s="8" t="s">
        <v>426</v>
      </c>
      <c r="C876" s="22">
        <v>12</v>
      </c>
      <c r="D876" s="14">
        <v>8</v>
      </c>
      <c r="E876" s="14">
        <v>11</v>
      </c>
      <c r="F876" s="14">
        <v>3</v>
      </c>
      <c r="G876" s="14">
        <v>0</v>
      </c>
      <c r="H876" s="14">
        <v>1</v>
      </c>
      <c r="I876" s="14">
        <v>12</v>
      </c>
      <c r="J876" s="14">
        <v>9</v>
      </c>
      <c r="K876" s="27"/>
    </row>
    <row r="877" spans="1:11" ht="15.75" customHeight="1" x14ac:dyDescent="0.3">
      <c r="A877" s="7" t="s">
        <v>84</v>
      </c>
      <c r="B877" s="8" t="s">
        <v>426</v>
      </c>
      <c r="C877" s="22">
        <v>13</v>
      </c>
      <c r="D877" s="14">
        <v>7</v>
      </c>
      <c r="E877" s="14">
        <v>12</v>
      </c>
      <c r="F877" s="14">
        <v>2</v>
      </c>
      <c r="G877" s="14">
        <v>1</v>
      </c>
      <c r="H877" s="14">
        <v>1</v>
      </c>
      <c r="I877" s="14">
        <v>14</v>
      </c>
      <c r="J877" s="14">
        <v>8</v>
      </c>
      <c r="K877" s="27"/>
    </row>
    <row r="878" spans="1:11" ht="15.75" customHeight="1" x14ac:dyDescent="0.3">
      <c r="A878" s="7" t="s">
        <v>85</v>
      </c>
      <c r="B878" s="8" t="s">
        <v>426</v>
      </c>
      <c r="C878" s="22">
        <v>7</v>
      </c>
      <c r="D878" s="14">
        <v>13</v>
      </c>
      <c r="E878" s="14">
        <v>6</v>
      </c>
      <c r="F878" s="14">
        <v>8</v>
      </c>
      <c r="G878" s="14">
        <v>0</v>
      </c>
      <c r="H878" s="14">
        <v>1</v>
      </c>
      <c r="I878" s="14">
        <v>7</v>
      </c>
      <c r="J878" s="14">
        <v>14</v>
      </c>
      <c r="K878" s="27"/>
    </row>
    <row r="879" spans="1:11" ht="15.75" customHeight="1" x14ac:dyDescent="0.3">
      <c r="A879" s="7" t="s">
        <v>86</v>
      </c>
      <c r="B879" s="8" t="s">
        <v>426</v>
      </c>
      <c r="C879" s="22">
        <v>15</v>
      </c>
      <c r="D879" s="14">
        <v>5</v>
      </c>
      <c r="E879" s="14">
        <v>11</v>
      </c>
      <c r="F879" s="14">
        <v>3</v>
      </c>
      <c r="G879" s="14">
        <v>1</v>
      </c>
      <c r="H879" s="14">
        <v>1</v>
      </c>
      <c r="I879" s="14">
        <v>16</v>
      </c>
      <c r="J879" s="14">
        <v>6</v>
      </c>
      <c r="K879" s="27"/>
    </row>
    <row r="880" spans="1:11" ht="15.75" customHeight="1" x14ac:dyDescent="0.3">
      <c r="A880" s="7" t="s">
        <v>71</v>
      </c>
      <c r="B880" s="8" t="s">
        <v>463</v>
      </c>
      <c r="C880" s="22">
        <v>9</v>
      </c>
      <c r="D880" s="14">
        <v>11</v>
      </c>
      <c r="E880" s="14">
        <v>7</v>
      </c>
      <c r="F880" s="14">
        <v>7</v>
      </c>
      <c r="G880" s="14">
        <v>1</v>
      </c>
      <c r="H880" s="14">
        <v>1</v>
      </c>
      <c r="I880" s="14">
        <v>10</v>
      </c>
      <c r="J880" s="14">
        <v>12</v>
      </c>
      <c r="K880" s="27"/>
    </row>
    <row r="881" spans="1:11" ht="15.75" customHeight="1" x14ac:dyDescent="0.3">
      <c r="A881" s="7" t="s">
        <v>87</v>
      </c>
      <c r="B881" s="8" t="s">
        <v>65</v>
      </c>
      <c r="C881" s="22">
        <v>2</v>
      </c>
      <c r="D881" s="14">
        <v>18</v>
      </c>
      <c r="E881" s="14">
        <v>0</v>
      </c>
      <c r="F881" s="14">
        <v>8</v>
      </c>
      <c r="G881" s="14">
        <v>0</v>
      </c>
      <c r="H881" s="14">
        <v>1</v>
      </c>
      <c r="I881" s="14">
        <v>2</v>
      </c>
      <c r="J881" s="14">
        <v>19</v>
      </c>
      <c r="K881" s="27"/>
    </row>
    <row r="882" spans="1:11" ht="15.75" customHeight="1" x14ac:dyDescent="0.3">
      <c r="A882" s="7" t="s">
        <v>88</v>
      </c>
      <c r="B882" s="8" t="s">
        <v>65</v>
      </c>
      <c r="C882" s="22">
        <v>4</v>
      </c>
      <c r="D882" s="14">
        <v>16</v>
      </c>
      <c r="E882" s="14">
        <v>0</v>
      </c>
      <c r="F882" s="14">
        <v>8</v>
      </c>
      <c r="G882" s="14">
        <v>0</v>
      </c>
      <c r="H882" s="14">
        <v>1</v>
      </c>
      <c r="I882" s="14">
        <v>4</v>
      </c>
      <c r="J882" s="14">
        <v>17</v>
      </c>
      <c r="K882" s="27"/>
    </row>
    <row r="883" spans="1:11" ht="15.75" customHeight="1" x14ac:dyDescent="0.3">
      <c r="A883" s="7" t="s">
        <v>89</v>
      </c>
      <c r="B883" s="8" t="s">
        <v>177</v>
      </c>
      <c r="C883" s="22">
        <v>11</v>
      </c>
      <c r="D883" s="14">
        <v>9</v>
      </c>
      <c r="E883" s="14">
        <v>6</v>
      </c>
      <c r="F883" s="14">
        <v>6</v>
      </c>
      <c r="G883" s="14">
        <v>1</v>
      </c>
      <c r="H883" s="14">
        <v>1</v>
      </c>
      <c r="I883" s="14">
        <v>12</v>
      </c>
      <c r="J883" s="14">
        <v>10</v>
      </c>
      <c r="K883" s="27"/>
    </row>
    <row r="884" spans="1:11" ht="15.75" customHeight="1" x14ac:dyDescent="0.3">
      <c r="A884" s="7" t="s">
        <v>90</v>
      </c>
      <c r="B884" s="8" t="s">
        <v>177</v>
      </c>
      <c r="C884" s="22">
        <v>19</v>
      </c>
      <c r="D884" s="14">
        <v>1</v>
      </c>
      <c r="E884" s="14">
        <v>13</v>
      </c>
      <c r="F884" s="14">
        <v>1</v>
      </c>
      <c r="G884" s="14">
        <v>1</v>
      </c>
      <c r="H884" s="14">
        <v>1</v>
      </c>
      <c r="I884" s="14">
        <v>20</v>
      </c>
      <c r="J884" s="9">
        <v>2</v>
      </c>
      <c r="K884" s="29"/>
    </row>
    <row r="885" spans="1:11" ht="15.75" customHeight="1" x14ac:dyDescent="0.3">
      <c r="A885" s="7" t="s">
        <v>73</v>
      </c>
      <c r="B885" s="8" t="s">
        <v>177</v>
      </c>
      <c r="C885" s="22">
        <v>11</v>
      </c>
      <c r="D885" s="14">
        <v>9</v>
      </c>
      <c r="E885" s="14">
        <v>6</v>
      </c>
      <c r="F885" s="14">
        <v>6</v>
      </c>
      <c r="G885" s="14">
        <v>2</v>
      </c>
      <c r="H885" s="14">
        <v>1</v>
      </c>
      <c r="I885" s="14">
        <v>13</v>
      </c>
      <c r="J885" s="13">
        <v>10</v>
      </c>
      <c r="K885" s="27"/>
    </row>
    <row r="886" spans="1:11" ht="15.75" customHeight="1" x14ac:dyDescent="0.3">
      <c r="A886" s="7" t="s">
        <v>75</v>
      </c>
      <c r="B886" s="8" t="s">
        <v>702</v>
      </c>
      <c r="C886" s="9"/>
      <c r="D886" s="9"/>
      <c r="E886" s="9"/>
      <c r="F886" s="9"/>
      <c r="G886" s="9"/>
      <c r="H886" s="9"/>
      <c r="I886" s="9"/>
      <c r="J886" s="9"/>
      <c r="K886" s="29"/>
    </row>
    <row r="887" spans="1:11" ht="15.75" customHeight="1" x14ac:dyDescent="0.3">
      <c r="A887" s="7" t="s">
        <v>76</v>
      </c>
      <c r="B887" s="8" t="s">
        <v>177</v>
      </c>
      <c r="C887" s="9">
        <v>10</v>
      </c>
      <c r="D887" s="9">
        <v>10</v>
      </c>
      <c r="E887" s="9">
        <v>6</v>
      </c>
      <c r="F887" s="9">
        <v>6</v>
      </c>
      <c r="G887" s="9">
        <v>0</v>
      </c>
      <c r="H887" s="9">
        <v>1</v>
      </c>
      <c r="I887" s="9">
        <v>10</v>
      </c>
      <c r="J887" s="9">
        <v>11</v>
      </c>
      <c r="K887" s="29"/>
    </row>
    <row r="888" spans="1:11" ht="15.75" customHeight="1" x14ac:dyDescent="0.3">
      <c r="A888" s="7" t="s">
        <v>77</v>
      </c>
      <c r="B888" s="8" t="s">
        <v>177</v>
      </c>
      <c r="C888" s="12">
        <v>5</v>
      </c>
      <c r="D888" s="13">
        <v>15</v>
      </c>
      <c r="E888" s="13">
        <v>4</v>
      </c>
      <c r="F888" s="13">
        <v>10</v>
      </c>
      <c r="G888" s="13">
        <v>0</v>
      </c>
      <c r="H888" s="13">
        <v>1</v>
      </c>
      <c r="I888" s="13">
        <v>5</v>
      </c>
      <c r="J888" s="13">
        <v>16</v>
      </c>
      <c r="K888" s="27"/>
    </row>
    <row r="889" spans="1:11" ht="15.75" customHeight="1" x14ac:dyDescent="0.3">
      <c r="A889" s="7" t="s">
        <v>78</v>
      </c>
      <c r="B889" s="8" t="s">
        <v>177</v>
      </c>
      <c r="C889" s="19">
        <v>11</v>
      </c>
      <c r="D889" s="20">
        <v>9</v>
      </c>
      <c r="E889" s="20">
        <v>7</v>
      </c>
      <c r="F889" s="20">
        <v>7</v>
      </c>
      <c r="G889" s="20">
        <v>2</v>
      </c>
      <c r="H889" s="20">
        <v>1</v>
      </c>
      <c r="I889" s="20">
        <v>13</v>
      </c>
      <c r="J889" s="20">
        <v>10</v>
      </c>
      <c r="K889" s="27"/>
    </row>
    <row r="890" spans="1:11" ht="15.75" customHeight="1" x14ac:dyDescent="0.3">
      <c r="A890" s="7" t="s">
        <v>79</v>
      </c>
      <c r="B890" s="8" t="s">
        <v>177</v>
      </c>
      <c r="C890" s="19">
        <v>13</v>
      </c>
      <c r="D890" s="20">
        <v>7</v>
      </c>
      <c r="E890" s="20">
        <v>9</v>
      </c>
      <c r="F890" s="20">
        <v>5</v>
      </c>
      <c r="G890" s="20">
        <v>2</v>
      </c>
      <c r="H890" s="20">
        <v>1</v>
      </c>
      <c r="I890" s="20">
        <v>15</v>
      </c>
      <c r="J890" s="20">
        <v>8</v>
      </c>
      <c r="K890" s="27"/>
    </row>
    <row r="891" spans="1:11" ht="15.75" customHeight="1" x14ac:dyDescent="0.3">
      <c r="A891" s="7" t="s">
        <v>9</v>
      </c>
      <c r="B891" s="8" t="s">
        <v>177</v>
      </c>
      <c r="C891" s="19">
        <v>3</v>
      </c>
      <c r="D891" s="20">
        <v>17</v>
      </c>
      <c r="E891" s="20">
        <v>1</v>
      </c>
      <c r="F891" s="20">
        <v>13</v>
      </c>
      <c r="G891" s="20">
        <v>0</v>
      </c>
      <c r="H891" s="20">
        <v>1</v>
      </c>
      <c r="I891" s="20">
        <v>3</v>
      </c>
      <c r="J891" s="20">
        <v>18</v>
      </c>
      <c r="K891" s="27"/>
    </row>
    <row r="892" spans="1:11" ht="15.75" customHeight="1" x14ac:dyDescent="0.3">
      <c r="A892" s="7"/>
      <c r="B892" s="8" t="s">
        <v>139</v>
      </c>
      <c r="C892" s="19"/>
      <c r="D892" s="20"/>
      <c r="E892" s="20"/>
      <c r="F892" s="20"/>
      <c r="G892" s="20"/>
      <c r="H892" s="20"/>
      <c r="I892" s="20"/>
      <c r="J892" s="20"/>
      <c r="K892" s="27"/>
    </row>
    <row r="893" spans="1:11" ht="15.75" customHeight="1" x14ac:dyDescent="0.3">
      <c r="A893" s="7" t="s">
        <v>1374</v>
      </c>
      <c r="B893" s="8" t="s">
        <v>101</v>
      </c>
      <c r="C893" s="19">
        <v>7</v>
      </c>
      <c r="D893" s="20">
        <v>15</v>
      </c>
      <c r="E893" s="20">
        <v>4</v>
      </c>
      <c r="F893" s="20">
        <v>10</v>
      </c>
      <c r="G893" s="20">
        <v>1</v>
      </c>
      <c r="H893" s="20">
        <v>1</v>
      </c>
      <c r="I893" s="20">
        <v>8</v>
      </c>
      <c r="J893" s="20">
        <v>16</v>
      </c>
      <c r="K893" s="27"/>
    </row>
    <row r="894" spans="1:11" ht="15.75" customHeight="1" x14ac:dyDescent="0.3">
      <c r="A894" s="7"/>
      <c r="B894" s="8" t="s">
        <v>139</v>
      </c>
      <c r="C894" s="19"/>
      <c r="D894" s="20"/>
      <c r="E894" s="20"/>
      <c r="F894" s="20"/>
      <c r="G894" s="20"/>
      <c r="H894" s="20"/>
      <c r="I894" s="20"/>
      <c r="J894" s="20"/>
      <c r="K894" s="27"/>
    </row>
    <row r="895" spans="1:11" ht="15.75" customHeight="1" x14ac:dyDescent="0.3">
      <c r="A895" s="7" t="s">
        <v>1947</v>
      </c>
      <c r="B895" s="8" t="s">
        <v>101</v>
      </c>
      <c r="C895" s="19">
        <v>5</v>
      </c>
      <c r="D895" s="20">
        <v>17</v>
      </c>
      <c r="E895" s="20">
        <v>5</v>
      </c>
      <c r="F895" s="20">
        <v>11</v>
      </c>
      <c r="G895" s="20">
        <v>0</v>
      </c>
      <c r="H895" s="20">
        <v>1</v>
      </c>
      <c r="I895" s="20">
        <v>5</v>
      </c>
      <c r="J895" s="20">
        <v>18</v>
      </c>
      <c r="K895" s="27"/>
    </row>
    <row r="896" spans="1:11" ht="15.75" customHeight="1" x14ac:dyDescent="0.3">
      <c r="A896" s="7" t="s">
        <v>1965</v>
      </c>
      <c r="B896" s="8" t="s">
        <v>101</v>
      </c>
      <c r="C896" s="19">
        <v>14</v>
      </c>
      <c r="D896" s="20">
        <v>8</v>
      </c>
      <c r="E896" s="20">
        <v>11</v>
      </c>
      <c r="F896" s="20">
        <v>5</v>
      </c>
      <c r="G896" s="20">
        <v>0</v>
      </c>
      <c r="H896" s="20">
        <v>1</v>
      </c>
      <c r="I896" s="20">
        <v>14</v>
      </c>
      <c r="J896" s="20">
        <v>6</v>
      </c>
      <c r="K896" s="27"/>
    </row>
    <row r="897" spans="1:11" ht="15.75" customHeight="1" x14ac:dyDescent="0.3">
      <c r="A897" s="7" t="s">
        <v>2031</v>
      </c>
      <c r="B897" s="8" t="s">
        <v>101</v>
      </c>
      <c r="C897" s="19">
        <v>3</v>
      </c>
      <c r="D897" s="20">
        <v>18</v>
      </c>
      <c r="E897" s="20">
        <v>2</v>
      </c>
      <c r="F897" s="20">
        <v>14</v>
      </c>
      <c r="G897" s="20">
        <v>0</v>
      </c>
      <c r="H897" s="20">
        <v>1</v>
      </c>
      <c r="I897" s="20">
        <v>3</v>
      </c>
      <c r="J897" s="20">
        <v>19</v>
      </c>
      <c r="K897" s="27"/>
    </row>
    <row r="898" spans="1:11" ht="15.75" customHeight="1" x14ac:dyDescent="0.3">
      <c r="A898" s="10" t="s">
        <v>12</v>
      </c>
      <c r="B898" s="11"/>
      <c r="C898" s="9">
        <f>SUM(C868:C897)</f>
        <v>285</v>
      </c>
      <c r="D898" s="9">
        <f t="shared" ref="D898:J898" si="55">SUM(D868:D897)</f>
        <v>262</v>
      </c>
      <c r="E898" s="9">
        <f t="shared" si="55"/>
        <v>189</v>
      </c>
      <c r="F898" s="9">
        <f t="shared" si="55"/>
        <v>162</v>
      </c>
      <c r="G898" s="9">
        <f t="shared" si="55"/>
        <v>27</v>
      </c>
      <c r="H898" s="9">
        <f t="shared" si="55"/>
        <v>27</v>
      </c>
      <c r="I898" s="9">
        <f t="shared" si="55"/>
        <v>312</v>
      </c>
      <c r="J898" s="9">
        <f t="shared" si="55"/>
        <v>286</v>
      </c>
      <c r="K898" s="29"/>
    </row>
    <row r="899" spans="1:11" ht="15.75" customHeight="1" x14ac:dyDescent="0.3"/>
    <row r="900" spans="1:11" ht="15.75" customHeight="1" x14ac:dyDescent="0.3"/>
    <row r="901" spans="1:11" ht="15.75" customHeight="1" x14ac:dyDescent="0.3">
      <c r="A901" s="24" t="s">
        <v>1682</v>
      </c>
      <c r="B901" s="25"/>
      <c r="C901" s="25"/>
      <c r="D901" s="25"/>
      <c r="E901" s="25"/>
      <c r="F901" s="25"/>
      <c r="G901" s="25"/>
      <c r="H901" s="25"/>
      <c r="I901" s="25"/>
      <c r="J901" s="26"/>
      <c r="K901" s="27"/>
    </row>
    <row r="902" spans="1:11" ht="15.75" customHeight="1" x14ac:dyDescent="0.3">
      <c r="A902" s="2"/>
      <c r="B902" s="3"/>
      <c r="C902" s="28" t="s">
        <v>1</v>
      </c>
      <c r="D902" s="26"/>
      <c r="E902" s="28" t="s">
        <v>2</v>
      </c>
      <c r="F902" s="26"/>
      <c r="G902" s="28" t="s">
        <v>3</v>
      </c>
      <c r="H902" s="26"/>
      <c r="I902" s="28" t="s">
        <v>4</v>
      </c>
      <c r="J902" s="26"/>
      <c r="K902" s="27"/>
    </row>
    <row r="903" spans="1:11" ht="15.75" customHeight="1" x14ac:dyDescent="0.3">
      <c r="A903" s="4" t="s">
        <v>5</v>
      </c>
      <c r="B903" s="5" t="s">
        <v>6</v>
      </c>
      <c r="C903" s="6" t="s">
        <v>7</v>
      </c>
      <c r="D903" s="6" t="s">
        <v>8</v>
      </c>
      <c r="E903" s="6" t="s">
        <v>7</v>
      </c>
      <c r="F903" s="6" t="s">
        <v>8</v>
      </c>
      <c r="G903" s="6" t="s">
        <v>7</v>
      </c>
      <c r="H903" s="6" t="s">
        <v>8</v>
      </c>
      <c r="I903" s="6" t="s">
        <v>7</v>
      </c>
      <c r="J903" s="6" t="s">
        <v>8</v>
      </c>
      <c r="K903" s="29"/>
    </row>
    <row r="904" spans="1:11" ht="15.75" customHeight="1" x14ac:dyDescent="0.3">
      <c r="A904" s="7" t="s">
        <v>771</v>
      </c>
      <c r="B904" s="8" t="s">
        <v>60</v>
      </c>
      <c r="C904" s="12">
        <v>8</v>
      </c>
      <c r="D904" s="13">
        <v>5</v>
      </c>
      <c r="E904" s="13">
        <v>0</v>
      </c>
      <c r="F904" s="13">
        <v>0</v>
      </c>
      <c r="G904" s="13">
        <v>2</v>
      </c>
      <c r="H904" s="13">
        <v>1</v>
      </c>
      <c r="I904" s="13">
        <v>10</v>
      </c>
      <c r="J904" s="13">
        <v>6</v>
      </c>
    </row>
    <row r="905" spans="1:11" ht="15.75" customHeight="1" x14ac:dyDescent="0.3">
      <c r="A905" s="7" t="s">
        <v>772</v>
      </c>
      <c r="B905" s="8" t="s">
        <v>60</v>
      </c>
      <c r="C905" s="12">
        <v>7</v>
      </c>
      <c r="D905" s="13">
        <v>7</v>
      </c>
      <c r="E905" s="13">
        <v>0</v>
      </c>
      <c r="F905" s="13">
        <v>0</v>
      </c>
      <c r="G905" s="13">
        <v>0</v>
      </c>
      <c r="H905" s="13">
        <v>2</v>
      </c>
      <c r="I905" s="13">
        <v>7</v>
      </c>
      <c r="J905" s="13">
        <v>9</v>
      </c>
    </row>
    <row r="906" spans="1:11" ht="15.75" customHeight="1" x14ac:dyDescent="0.3">
      <c r="A906" s="10" t="s">
        <v>12</v>
      </c>
      <c r="B906" s="11"/>
      <c r="C906" s="9">
        <f t="shared" ref="C906:J906" si="56">SUM(C904:C905)</f>
        <v>15</v>
      </c>
      <c r="D906" s="9">
        <f t="shared" si="56"/>
        <v>12</v>
      </c>
      <c r="E906" s="9">
        <f t="shared" si="56"/>
        <v>0</v>
      </c>
      <c r="F906" s="9">
        <f t="shared" si="56"/>
        <v>0</v>
      </c>
      <c r="G906" s="9">
        <f t="shared" si="56"/>
        <v>2</v>
      </c>
      <c r="H906" s="9">
        <f t="shared" si="56"/>
        <v>3</v>
      </c>
      <c r="I906" s="9">
        <f t="shared" si="56"/>
        <v>17</v>
      </c>
      <c r="J906" s="9">
        <f t="shared" si="56"/>
        <v>15</v>
      </c>
      <c r="K906" s="29"/>
    </row>
    <row r="907" spans="1:11" ht="15.75" customHeight="1" x14ac:dyDescent="0.3"/>
    <row r="908" spans="1:11" ht="15.75" customHeight="1" x14ac:dyDescent="0.3"/>
    <row r="909" spans="1:11" ht="15.75" customHeight="1" x14ac:dyDescent="0.3">
      <c r="A909" s="24" t="s">
        <v>981</v>
      </c>
      <c r="B909" s="25"/>
      <c r="C909" s="25"/>
      <c r="D909" s="25"/>
      <c r="E909" s="25"/>
      <c r="F909" s="25"/>
      <c r="G909" s="25"/>
      <c r="H909" s="25"/>
      <c r="I909" s="25"/>
      <c r="J909" s="26"/>
      <c r="K909" s="27"/>
    </row>
    <row r="910" spans="1:11" ht="15.75" customHeight="1" x14ac:dyDescent="0.3">
      <c r="A910" s="2"/>
      <c r="B910" s="3"/>
      <c r="C910" s="28" t="s">
        <v>1</v>
      </c>
      <c r="D910" s="26"/>
      <c r="E910" s="28" t="s">
        <v>2</v>
      </c>
      <c r="F910" s="26"/>
      <c r="G910" s="28" t="s">
        <v>3</v>
      </c>
      <c r="H910" s="26"/>
      <c r="I910" s="28" t="s">
        <v>4</v>
      </c>
      <c r="J910" s="26"/>
      <c r="K910" s="27"/>
    </row>
    <row r="911" spans="1:11" ht="15.75" customHeight="1" x14ac:dyDescent="0.3">
      <c r="A911" s="4" t="s">
        <v>5</v>
      </c>
      <c r="B911" s="5" t="s">
        <v>6</v>
      </c>
      <c r="C911" s="6" t="s">
        <v>7</v>
      </c>
      <c r="D911" s="6" t="s">
        <v>8</v>
      </c>
      <c r="E911" s="6" t="s">
        <v>7</v>
      </c>
      <c r="F911" s="6" t="s">
        <v>8</v>
      </c>
      <c r="G911" s="6" t="s">
        <v>7</v>
      </c>
      <c r="H911" s="6" t="s">
        <v>8</v>
      </c>
      <c r="I911" s="6" t="s">
        <v>7</v>
      </c>
      <c r="J911" s="6" t="s">
        <v>8</v>
      </c>
      <c r="K911" s="29"/>
    </row>
    <row r="912" spans="1:11" ht="15.75" customHeight="1" x14ac:dyDescent="0.3">
      <c r="A912" s="7" t="s">
        <v>729</v>
      </c>
      <c r="B912" s="8" t="s">
        <v>91</v>
      </c>
      <c r="C912" s="12">
        <v>3</v>
      </c>
      <c r="D912" s="13">
        <v>6</v>
      </c>
      <c r="E912" s="13">
        <v>2</v>
      </c>
      <c r="F912" s="13">
        <v>4</v>
      </c>
      <c r="G912" s="13">
        <v>2</v>
      </c>
      <c r="H912" s="13">
        <v>1</v>
      </c>
      <c r="I912" s="13">
        <v>5</v>
      </c>
      <c r="J912" s="13">
        <v>7</v>
      </c>
    </row>
    <row r="913" spans="1:11" ht="15.75" customHeight="1" x14ac:dyDescent="0.3">
      <c r="A913" s="7" t="s">
        <v>984</v>
      </c>
      <c r="B913" s="8" t="s">
        <v>91</v>
      </c>
      <c r="C913" s="12">
        <v>4</v>
      </c>
      <c r="D913" s="13">
        <v>16</v>
      </c>
      <c r="E913" s="13">
        <v>3</v>
      </c>
      <c r="F913" s="13">
        <v>11</v>
      </c>
      <c r="G913" s="13">
        <v>0</v>
      </c>
      <c r="H913" s="13">
        <v>1</v>
      </c>
      <c r="I913" s="13">
        <v>4</v>
      </c>
      <c r="J913" s="13">
        <v>17</v>
      </c>
      <c r="K913" s="27"/>
    </row>
    <row r="914" spans="1:11" ht="15.75" customHeight="1" x14ac:dyDescent="0.3">
      <c r="A914" s="10" t="s">
        <v>12</v>
      </c>
      <c r="B914" s="11"/>
      <c r="C914" s="9">
        <f>SUM(C912:C913)</f>
        <v>7</v>
      </c>
      <c r="D914" s="9">
        <f t="shared" ref="D914:J914" si="57">SUM(D912:D913)</f>
        <v>22</v>
      </c>
      <c r="E914" s="9">
        <f t="shared" si="57"/>
        <v>5</v>
      </c>
      <c r="F914" s="9">
        <f t="shared" si="57"/>
        <v>15</v>
      </c>
      <c r="G914" s="9">
        <f t="shared" si="57"/>
        <v>2</v>
      </c>
      <c r="H914" s="9">
        <f t="shared" si="57"/>
        <v>2</v>
      </c>
      <c r="I914" s="9">
        <f t="shared" si="57"/>
        <v>9</v>
      </c>
      <c r="J914" s="9">
        <f t="shared" si="57"/>
        <v>24</v>
      </c>
      <c r="K914" s="29"/>
    </row>
    <row r="915" spans="1:11" ht="15.75" customHeight="1" x14ac:dyDescent="0.3"/>
    <row r="916" spans="1:11" ht="15.75" customHeight="1" x14ac:dyDescent="0.3"/>
    <row r="917" spans="1:11" ht="15.75" customHeight="1" x14ac:dyDescent="0.3">
      <c r="A917" s="24" t="s">
        <v>857</v>
      </c>
      <c r="B917" s="25"/>
      <c r="C917" s="25"/>
      <c r="D917" s="25"/>
      <c r="E917" s="25"/>
      <c r="F917" s="25"/>
      <c r="G917" s="25"/>
      <c r="H917" s="25"/>
      <c r="I917" s="25"/>
      <c r="J917" s="26"/>
      <c r="K917" s="27"/>
    </row>
    <row r="918" spans="1:11" ht="15.75" customHeight="1" x14ac:dyDescent="0.3">
      <c r="A918" s="2"/>
      <c r="B918" s="3"/>
      <c r="C918" s="28" t="s">
        <v>1</v>
      </c>
      <c r="D918" s="26"/>
      <c r="E918" s="28" t="s">
        <v>2</v>
      </c>
      <c r="F918" s="26"/>
      <c r="G918" s="28" t="s">
        <v>3</v>
      </c>
      <c r="H918" s="26"/>
      <c r="I918" s="28" t="s">
        <v>4</v>
      </c>
      <c r="J918" s="26"/>
      <c r="K918" s="27"/>
    </row>
    <row r="919" spans="1:11" ht="15.75" customHeight="1" x14ac:dyDescent="0.3">
      <c r="A919" s="4" t="s">
        <v>5</v>
      </c>
      <c r="B919" s="5" t="s">
        <v>6</v>
      </c>
      <c r="C919" s="6" t="s">
        <v>7</v>
      </c>
      <c r="D919" s="6" t="s">
        <v>8</v>
      </c>
      <c r="E919" s="6" t="s">
        <v>7</v>
      </c>
      <c r="F919" s="6" t="s">
        <v>8</v>
      </c>
      <c r="G919" s="6" t="s">
        <v>7</v>
      </c>
      <c r="H919" s="6" t="s">
        <v>8</v>
      </c>
      <c r="I919" s="6" t="s">
        <v>7</v>
      </c>
      <c r="J919" s="6" t="s">
        <v>8</v>
      </c>
      <c r="K919" s="29"/>
    </row>
    <row r="920" spans="1:11" ht="15.75" customHeight="1" x14ac:dyDescent="0.3">
      <c r="A920" s="7" t="s">
        <v>105</v>
      </c>
      <c r="B920" s="8" t="s">
        <v>95</v>
      </c>
      <c r="C920" s="12">
        <v>5</v>
      </c>
      <c r="D920" s="13">
        <v>13</v>
      </c>
      <c r="E920" s="13">
        <v>2</v>
      </c>
      <c r="F920" s="13">
        <v>7</v>
      </c>
      <c r="G920" s="13">
        <v>0</v>
      </c>
      <c r="H920" s="13">
        <v>1</v>
      </c>
      <c r="I920" s="13">
        <v>5</v>
      </c>
      <c r="J920" s="13">
        <v>14</v>
      </c>
      <c r="K920" s="27"/>
    </row>
    <row r="921" spans="1:11" ht="15.75" customHeight="1" x14ac:dyDescent="0.3">
      <c r="A921" s="7" t="s">
        <v>25</v>
      </c>
      <c r="B921" s="8" t="s">
        <v>95</v>
      </c>
      <c r="C921" s="22">
        <v>6</v>
      </c>
      <c r="D921" s="14">
        <v>12</v>
      </c>
      <c r="E921" s="14">
        <v>2</v>
      </c>
      <c r="F921" s="14">
        <v>7</v>
      </c>
      <c r="G921" s="14">
        <v>0</v>
      </c>
      <c r="H921" s="14">
        <v>1</v>
      </c>
      <c r="I921" s="14">
        <v>6</v>
      </c>
      <c r="J921" s="14">
        <v>13</v>
      </c>
      <c r="K921" s="27"/>
    </row>
    <row r="922" spans="1:11" ht="15.75" customHeight="1" x14ac:dyDescent="0.3">
      <c r="A922" s="7" t="s">
        <v>27</v>
      </c>
      <c r="B922" s="8" t="s">
        <v>95</v>
      </c>
      <c r="C922" s="22">
        <v>6</v>
      </c>
      <c r="D922" s="14">
        <v>12</v>
      </c>
      <c r="E922" s="14">
        <v>3</v>
      </c>
      <c r="F922" s="14">
        <v>6</v>
      </c>
      <c r="G922" s="14">
        <v>0</v>
      </c>
      <c r="H922" s="14">
        <v>1</v>
      </c>
      <c r="I922" s="14">
        <v>6</v>
      </c>
      <c r="J922" s="14">
        <v>13</v>
      </c>
      <c r="K922" s="27"/>
    </row>
    <row r="923" spans="1:11" ht="15.75" customHeight="1" x14ac:dyDescent="0.3">
      <c r="A923" s="7" t="s">
        <v>28</v>
      </c>
      <c r="B923" s="8" t="s">
        <v>95</v>
      </c>
      <c r="C923" s="22">
        <v>5</v>
      </c>
      <c r="D923" s="14">
        <v>13</v>
      </c>
      <c r="E923" s="14">
        <v>2</v>
      </c>
      <c r="F923" s="14">
        <v>7</v>
      </c>
      <c r="G923" s="14">
        <v>0</v>
      </c>
      <c r="H923" s="14">
        <v>1</v>
      </c>
      <c r="I923" s="14">
        <v>5</v>
      </c>
      <c r="J923" s="14">
        <v>14</v>
      </c>
      <c r="K923" s="27"/>
    </row>
    <row r="924" spans="1:11" ht="15.75" customHeight="1" x14ac:dyDescent="0.3">
      <c r="A924" s="10" t="s">
        <v>12</v>
      </c>
      <c r="B924" s="11"/>
      <c r="C924" s="9">
        <v>22</v>
      </c>
      <c r="D924" s="9">
        <v>50</v>
      </c>
      <c r="E924" s="9">
        <v>9</v>
      </c>
      <c r="F924" s="9">
        <v>27</v>
      </c>
      <c r="G924" s="9">
        <v>0</v>
      </c>
      <c r="H924" s="9">
        <v>4</v>
      </c>
      <c r="I924" s="9">
        <v>22</v>
      </c>
      <c r="J924" s="9">
        <v>54</v>
      </c>
      <c r="K924" s="29"/>
    </row>
    <row r="925" spans="1:11" ht="15.75" customHeight="1" x14ac:dyDescent="0.3"/>
    <row r="926" spans="1:11" ht="15.75" customHeight="1" x14ac:dyDescent="0.3"/>
    <row r="927" spans="1:11" ht="15.75" customHeight="1" x14ac:dyDescent="0.3">
      <c r="A927" s="24" t="s">
        <v>731</v>
      </c>
      <c r="B927" s="25"/>
      <c r="C927" s="25"/>
      <c r="D927" s="25"/>
      <c r="E927" s="25"/>
      <c r="F927" s="25"/>
      <c r="G927" s="25"/>
      <c r="H927" s="25"/>
      <c r="I927" s="25"/>
      <c r="J927" s="26"/>
      <c r="K927" s="27"/>
    </row>
    <row r="928" spans="1:11" ht="15.75" customHeight="1" x14ac:dyDescent="0.3">
      <c r="A928" s="2"/>
      <c r="B928" s="3"/>
      <c r="C928" s="28" t="s">
        <v>1</v>
      </c>
      <c r="D928" s="26"/>
      <c r="E928" s="28" t="s">
        <v>2</v>
      </c>
      <c r="F928" s="26"/>
      <c r="G928" s="28" t="s">
        <v>3</v>
      </c>
      <c r="H928" s="26"/>
      <c r="I928" s="28" t="s">
        <v>4</v>
      </c>
      <c r="J928" s="26"/>
      <c r="K928" s="27"/>
    </row>
    <row r="929" spans="1:11" ht="15.75" customHeight="1" x14ac:dyDescent="0.3">
      <c r="A929" s="4" t="s">
        <v>5</v>
      </c>
      <c r="B929" s="5" t="s">
        <v>6</v>
      </c>
      <c r="C929" s="6" t="s">
        <v>7</v>
      </c>
      <c r="D929" s="6" t="s">
        <v>8</v>
      </c>
      <c r="E929" s="6" t="s">
        <v>7</v>
      </c>
      <c r="F929" s="6" t="s">
        <v>8</v>
      </c>
      <c r="G929" s="6" t="s">
        <v>7</v>
      </c>
      <c r="H929" s="6" t="s">
        <v>8</v>
      </c>
      <c r="I929" s="6" t="s">
        <v>7</v>
      </c>
      <c r="J929" s="6" t="s">
        <v>8</v>
      </c>
      <c r="K929" s="29"/>
    </row>
    <row r="930" spans="1:11" ht="15.75" customHeight="1" x14ac:dyDescent="0.3">
      <c r="A930" s="7" t="s">
        <v>69</v>
      </c>
      <c r="B930" s="8" t="s">
        <v>26</v>
      </c>
      <c r="C930" s="12">
        <v>3</v>
      </c>
      <c r="D930" s="13">
        <v>15</v>
      </c>
      <c r="E930" s="13">
        <v>1</v>
      </c>
      <c r="F930" s="13">
        <v>8</v>
      </c>
      <c r="G930" s="13">
        <v>0</v>
      </c>
      <c r="H930" s="13">
        <v>1</v>
      </c>
      <c r="I930" s="13">
        <v>3</v>
      </c>
      <c r="J930" s="13">
        <v>16</v>
      </c>
      <c r="K930" s="27"/>
    </row>
    <row r="931" spans="1:11" ht="15.75" customHeight="1" x14ac:dyDescent="0.3">
      <c r="A931" s="7" t="s">
        <v>102</v>
      </c>
      <c r="B931" s="8"/>
      <c r="C931" s="12"/>
      <c r="D931" s="13"/>
      <c r="E931" s="13"/>
      <c r="F931" s="13"/>
      <c r="G931" s="13"/>
      <c r="H931" s="13"/>
      <c r="I931" s="13"/>
      <c r="J931" s="13"/>
      <c r="K931" s="27"/>
    </row>
    <row r="932" spans="1:11" ht="15.75" customHeight="1" x14ac:dyDescent="0.3">
      <c r="A932" s="7" t="s">
        <v>103</v>
      </c>
      <c r="B932" s="8" t="s">
        <v>162</v>
      </c>
      <c r="C932" s="12">
        <v>6</v>
      </c>
      <c r="D932" s="13">
        <v>12</v>
      </c>
      <c r="E932" s="13">
        <v>3</v>
      </c>
      <c r="F932" s="13">
        <v>4</v>
      </c>
      <c r="G932" s="13">
        <v>2</v>
      </c>
      <c r="H932" s="13">
        <v>1</v>
      </c>
      <c r="I932" s="13">
        <v>8</v>
      </c>
      <c r="J932" s="13">
        <v>13</v>
      </c>
      <c r="K932" s="27"/>
    </row>
    <row r="933" spans="1:11" ht="15.75" customHeight="1" x14ac:dyDescent="0.3">
      <c r="A933" s="7" t="s">
        <v>104</v>
      </c>
      <c r="B933" s="8" t="s">
        <v>162</v>
      </c>
      <c r="C933" s="22">
        <v>5</v>
      </c>
      <c r="D933" s="14">
        <v>13</v>
      </c>
      <c r="E933" s="14">
        <v>2</v>
      </c>
      <c r="F933" s="14">
        <v>5</v>
      </c>
      <c r="G933" s="14">
        <v>1</v>
      </c>
      <c r="H933" s="14">
        <v>1</v>
      </c>
      <c r="I933" s="14">
        <v>6</v>
      </c>
      <c r="J933" s="14">
        <v>14</v>
      </c>
      <c r="K933" s="27"/>
    </row>
    <row r="934" spans="1:11" ht="15.75" customHeight="1" x14ac:dyDescent="0.3">
      <c r="A934" s="7" t="s">
        <v>105</v>
      </c>
      <c r="B934" s="8" t="s">
        <v>162</v>
      </c>
      <c r="C934" s="22">
        <v>5</v>
      </c>
      <c r="D934" s="14">
        <v>13</v>
      </c>
      <c r="E934" s="14">
        <v>1</v>
      </c>
      <c r="F934" s="14">
        <v>6</v>
      </c>
      <c r="G934" s="14">
        <v>0</v>
      </c>
      <c r="H934" s="14">
        <v>1</v>
      </c>
      <c r="I934" s="14">
        <v>5</v>
      </c>
      <c r="J934" s="14">
        <v>14</v>
      </c>
      <c r="K934" s="27"/>
    </row>
    <row r="935" spans="1:11" ht="15.75" customHeight="1" x14ac:dyDescent="0.3">
      <c r="A935" s="10" t="s">
        <v>12</v>
      </c>
      <c r="B935" s="11"/>
      <c r="C935" s="9">
        <f>SUM(C930:C934)</f>
        <v>19</v>
      </c>
      <c r="D935" s="9">
        <f t="shared" ref="D935:J935" si="58">SUM(D930:D934)</f>
        <v>53</v>
      </c>
      <c r="E935" s="9">
        <f t="shared" si="58"/>
        <v>7</v>
      </c>
      <c r="F935" s="9">
        <f t="shared" si="58"/>
        <v>23</v>
      </c>
      <c r="G935" s="9">
        <f t="shared" si="58"/>
        <v>3</v>
      </c>
      <c r="H935" s="9">
        <f t="shared" si="58"/>
        <v>4</v>
      </c>
      <c r="I935" s="9">
        <f t="shared" si="58"/>
        <v>22</v>
      </c>
      <c r="J935" s="9">
        <f t="shared" si="58"/>
        <v>57</v>
      </c>
      <c r="K935" s="29"/>
    </row>
    <row r="936" spans="1:11" ht="15.75" customHeight="1" x14ac:dyDescent="0.3"/>
    <row r="937" spans="1:11" ht="15.75" customHeight="1" x14ac:dyDescent="0.3"/>
    <row r="938" spans="1:11" ht="15.75" customHeight="1" x14ac:dyDescent="0.3">
      <c r="A938" s="24" t="s">
        <v>960</v>
      </c>
      <c r="B938" s="25"/>
      <c r="C938" s="25"/>
      <c r="D938" s="25"/>
      <c r="E938" s="25"/>
      <c r="F938" s="25"/>
      <c r="G938" s="25"/>
      <c r="H938" s="25"/>
      <c r="I938" s="25"/>
      <c r="J938" s="26"/>
      <c r="K938" s="27"/>
    </row>
    <row r="939" spans="1:11" ht="15.75" customHeight="1" x14ac:dyDescent="0.3">
      <c r="A939" s="2"/>
      <c r="B939" s="3"/>
      <c r="C939" s="28" t="s">
        <v>1</v>
      </c>
      <c r="D939" s="26"/>
      <c r="E939" s="28" t="s">
        <v>2</v>
      </c>
      <c r="F939" s="26"/>
      <c r="G939" s="28" t="s">
        <v>3</v>
      </c>
      <c r="H939" s="26"/>
      <c r="I939" s="28" t="s">
        <v>4</v>
      </c>
      <c r="J939" s="26"/>
      <c r="K939" s="27"/>
    </row>
    <row r="940" spans="1:11" ht="15.75" customHeight="1" x14ac:dyDescent="0.3">
      <c r="A940" s="4" t="s">
        <v>5</v>
      </c>
      <c r="B940" s="5" t="s">
        <v>6</v>
      </c>
      <c r="C940" s="6" t="s">
        <v>7</v>
      </c>
      <c r="D940" s="6" t="s">
        <v>8</v>
      </c>
      <c r="E940" s="6" t="s">
        <v>7</v>
      </c>
      <c r="F940" s="6" t="s">
        <v>8</v>
      </c>
      <c r="G940" s="6" t="s">
        <v>7</v>
      </c>
      <c r="H940" s="6" t="s">
        <v>8</v>
      </c>
      <c r="I940" s="6" t="s">
        <v>7</v>
      </c>
      <c r="J940" s="6" t="s">
        <v>8</v>
      </c>
      <c r="K940" s="29"/>
    </row>
    <row r="941" spans="1:11" ht="15.75" customHeight="1" x14ac:dyDescent="0.3">
      <c r="A941" s="7" t="s">
        <v>56</v>
      </c>
      <c r="B941" s="8" t="s">
        <v>268</v>
      </c>
      <c r="C941" s="12">
        <v>11</v>
      </c>
      <c r="D941" s="13">
        <v>7</v>
      </c>
      <c r="E941" s="13">
        <v>7</v>
      </c>
      <c r="F941" s="13">
        <v>3</v>
      </c>
      <c r="G941" s="13">
        <v>1</v>
      </c>
      <c r="H941" s="13">
        <v>1</v>
      </c>
      <c r="I941" s="13">
        <v>12</v>
      </c>
      <c r="J941" s="13">
        <v>8</v>
      </c>
      <c r="K941" s="27"/>
    </row>
    <row r="942" spans="1:11" ht="15.75" customHeight="1" x14ac:dyDescent="0.3">
      <c r="A942" s="7" t="s">
        <v>57</v>
      </c>
      <c r="B942" s="8" t="s">
        <v>268</v>
      </c>
      <c r="C942" s="12">
        <v>13</v>
      </c>
      <c r="D942" s="13">
        <v>7</v>
      </c>
      <c r="E942" s="13">
        <v>9</v>
      </c>
      <c r="F942" s="13">
        <v>1</v>
      </c>
      <c r="G942" s="13">
        <v>0</v>
      </c>
      <c r="H942" s="13">
        <v>1</v>
      </c>
      <c r="I942" s="13">
        <v>13</v>
      </c>
      <c r="J942" s="13">
        <v>8</v>
      </c>
      <c r="K942" s="27"/>
    </row>
    <row r="943" spans="1:11" ht="15.75" customHeight="1" x14ac:dyDescent="0.3">
      <c r="A943" s="7" t="s">
        <v>63</v>
      </c>
      <c r="B943" s="8" t="s">
        <v>268</v>
      </c>
      <c r="C943" s="12">
        <v>13</v>
      </c>
      <c r="D943" s="13">
        <v>6</v>
      </c>
      <c r="E943" s="13">
        <v>5</v>
      </c>
      <c r="F943" s="13">
        <v>5</v>
      </c>
      <c r="G943" s="13">
        <v>0</v>
      </c>
      <c r="H943" s="13">
        <v>1</v>
      </c>
      <c r="I943" s="13">
        <v>13</v>
      </c>
      <c r="J943" s="13">
        <v>7</v>
      </c>
      <c r="K943" s="27"/>
    </row>
    <row r="944" spans="1:11" ht="15.75" customHeight="1" x14ac:dyDescent="0.3">
      <c r="A944" s="7" t="s">
        <v>64</v>
      </c>
      <c r="B944" s="8" t="s">
        <v>268</v>
      </c>
      <c r="C944" s="22">
        <v>9</v>
      </c>
      <c r="D944" s="14">
        <v>9</v>
      </c>
      <c r="E944" s="14">
        <v>4</v>
      </c>
      <c r="F944" s="14">
        <v>6</v>
      </c>
      <c r="G944" s="14">
        <v>0</v>
      </c>
      <c r="H944" s="14">
        <v>1</v>
      </c>
      <c r="I944" s="14">
        <v>9</v>
      </c>
      <c r="J944" s="14">
        <v>10</v>
      </c>
      <c r="K944" s="27"/>
    </row>
    <row r="945" spans="1:11" ht="15.75" customHeight="1" x14ac:dyDescent="0.3">
      <c r="A945" s="10" t="s">
        <v>12</v>
      </c>
      <c r="B945" s="11"/>
      <c r="C945" s="9">
        <f t="shared" ref="C945:J945" si="59">SUM(C941:C944)</f>
        <v>46</v>
      </c>
      <c r="D945" s="9">
        <f t="shared" si="59"/>
        <v>29</v>
      </c>
      <c r="E945" s="9">
        <f t="shared" si="59"/>
        <v>25</v>
      </c>
      <c r="F945" s="9">
        <f t="shared" si="59"/>
        <v>15</v>
      </c>
      <c r="G945" s="9">
        <f t="shared" si="59"/>
        <v>1</v>
      </c>
      <c r="H945" s="9">
        <f t="shared" si="59"/>
        <v>4</v>
      </c>
      <c r="I945" s="9">
        <f t="shared" si="59"/>
        <v>47</v>
      </c>
      <c r="J945" s="9">
        <f t="shared" si="59"/>
        <v>33</v>
      </c>
      <c r="K945" s="29"/>
    </row>
    <row r="946" spans="1:11" ht="15.75" customHeight="1" x14ac:dyDescent="0.3"/>
    <row r="947" spans="1:11" ht="15.75" customHeight="1" x14ac:dyDescent="0.3"/>
    <row r="948" spans="1:11" ht="15.75" customHeight="1" x14ac:dyDescent="0.3">
      <c r="A948" s="24" t="s">
        <v>1154</v>
      </c>
      <c r="B948" s="25"/>
      <c r="C948" s="25"/>
      <c r="D948" s="25"/>
      <c r="E948" s="25"/>
      <c r="F948" s="25"/>
      <c r="G948" s="25"/>
      <c r="H948" s="25"/>
      <c r="I948" s="25"/>
      <c r="J948" s="26"/>
      <c r="K948" s="27"/>
    </row>
    <row r="949" spans="1:11" ht="15.75" customHeight="1" x14ac:dyDescent="0.3">
      <c r="A949" s="2"/>
      <c r="B949" s="3"/>
      <c r="C949" s="28" t="s">
        <v>1</v>
      </c>
      <c r="D949" s="26"/>
      <c r="E949" s="28" t="s">
        <v>2</v>
      </c>
      <c r="F949" s="26"/>
      <c r="G949" s="28" t="s">
        <v>3</v>
      </c>
      <c r="H949" s="26"/>
      <c r="I949" s="28" t="s">
        <v>4</v>
      </c>
      <c r="J949" s="26"/>
      <c r="K949" s="27"/>
    </row>
    <row r="950" spans="1:11" ht="15.75" customHeight="1" x14ac:dyDescent="0.3">
      <c r="A950" s="4" t="s">
        <v>5</v>
      </c>
      <c r="B950" s="5" t="s">
        <v>6</v>
      </c>
      <c r="C950" s="6" t="s">
        <v>7</v>
      </c>
      <c r="D950" s="6" t="s">
        <v>8</v>
      </c>
      <c r="E950" s="6" t="s">
        <v>7</v>
      </c>
      <c r="F950" s="6" t="s">
        <v>8</v>
      </c>
      <c r="G950" s="6" t="s">
        <v>7</v>
      </c>
      <c r="H950" s="6" t="s">
        <v>8</v>
      </c>
      <c r="I950" s="6" t="s">
        <v>7</v>
      </c>
      <c r="J950" s="6" t="s">
        <v>8</v>
      </c>
      <c r="K950" s="29"/>
    </row>
    <row r="951" spans="1:11" ht="15.75" customHeight="1" x14ac:dyDescent="0.3">
      <c r="A951" s="7" t="s">
        <v>23</v>
      </c>
      <c r="B951" s="8" t="s">
        <v>1112</v>
      </c>
      <c r="C951" s="12">
        <v>10</v>
      </c>
      <c r="D951" s="13">
        <v>9</v>
      </c>
      <c r="E951" s="13">
        <v>6</v>
      </c>
      <c r="F951" s="13">
        <v>6</v>
      </c>
      <c r="G951" s="13">
        <v>2</v>
      </c>
      <c r="H951" s="13">
        <v>2</v>
      </c>
      <c r="I951" s="13">
        <v>12</v>
      </c>
      <c r="J951" s="13">
        <v>11</v>
      </c>
      <c r="K951" s="27"/>
    </row>
    <row r="952" spans="1:11" ht="15.75" customHeight="1" x14ac:dyDescent="0.3">
      <c r="A952" s="7" t="s">
        <v>42</v>
      </c>
      <c r="B952" s="8" t="s">
        <v>1112</v>
      </c>
      <c r="C952" s="12">
        <v>5</v>
      </c>
      <c r="D952" s="13">
        <v>14</v>
      </c>
      <c r="E952" s="13">
        <v>2</v>
      </c>
      <c r="F952" s="13">
        <v>10</v>
      </c>
      <c r="G952" s="13">
        <v>0</v>
      </c>
      <c r="H952" s="13">
        <v>2</v>
      </c>
      <c r="I952" s="13">
        <v>5</v>
      </c>
      <c r="J952" s="13">
        <v>16</v>
      </c>
    </row>
    <row r="953" spans="1:11" ht="15.75" customHeight="1" x14ac:dyDescent="0.3">
      <c r="A953" s="10" t="s">
        <v>12</v>
      </c>
      <c r="B953" s="11"/>
      <c r="C953" s="9">
        <f>SUM(C951:C952)</f>
        <v>15</v>
      </c>
      <c r="D953" s="9">
        <f t="shared" ref="D953:J953" si="60">SUM(D951:D952)</f>
        <v>23</v>
      </c>
      <c r="E953" s="9">
        <f t="shared" si="60"/>
        <v>8</v>
      </c>
      <c r="F953" s="9">
        <f t="shared" si="60"/>
        <v>16</v>
      </c>
      <c r="G953" s="9">
        <f t="shared" si="60"/>
        <v>2</v>
      </c>
      <c r="H953" s="9">
        <f t="shared" si="60"/>
        <v>4</v>
      </c>
      <c r="I953" s="9">
        <f t="shared" si="60"/>
        <v>17</v>
      </c>
      <c r="J953" s="9">
        <f t="shared" si="60"/>
        <v>27</v>
      </c>
      <c r="K953" s="29"/>
    </row>
    <row r="954" spans="1:11" ht="15.75" customHeight="1" x14ac:dyDescent="0.3"/>
    <row r="955" spans="1:11" ht="15.75" customHeight="1" x14ac:dyDescent="0.3"/>
    <row r="956" spans="1:11" ht="15.75" customHeight="1" x14ac:dyDescent="0.3">
      <c r="A956" s="24" t="s">
        <v>1539</v>
      </c>
      <c r="B956" s="25"/>
      <c r="C956" s="25"/>
      <c r="D956" s="25"/>
      <c r="E956" s="25"/>
      <c r="F956" s="25"/>
      <c r="G956" s="25"/>
      <c r="H956" s="25"/>
      <c r="I956" s="25"/>
      <c r="J956" s="26"/>
      <c r="K956" s="27"/>
    </row>
    <row r="957" spans="1:11" ht="15.75" customHeight="1" x14ac:dyDescent="0.3">
      <c r="A957" s="2"/>
      <c r="B957" s="3"/>
      <c r="C957" s="28" t="s">
        <v>1</v>
      </c>
      <c r="D957" s="26"/>
      <c r="E957" s="28" t="s">
        <v>2</v>
      </c>
      <c r="F957" s="26"/>
      <c r="G957" s="28" t="s">
        <v>3</v>
      </c>
      <c r="H957" s="26"/>
      <c r="I957" s="28" t="s">
        <v>4</v>
      </c>
      <c r="J957" s="26"/>
      <c r="K957" s="27"/>
    </row>
    <row r="958" spans="1:11" ht="15.75" customHeight="1" x14ac:dyDescent="0.3">
      <c r="A958" s="4" t="s">
        <v>5</v>
      </c>
      <c r="B958" s="5" t="s">
        <v>6</v>
      </c>
      <c r="C958" s="6" t="s">
        <v>7</v>
      </c>
      <c r="D958" s="6" t="s">
        <v>8</v>
      </c>
      <c r="E958" s="6" t="s">
        <v>7</v>
      </c>
      <c r="F958" s="6" t="s">
        <v>8</v>
      </c>
      <c r="G958" s="6" t="s">
        <v>7</v>
      </c>
      <c r="H958" s="6" t="s">
        <v>8</v>
      </c>
      <c r="I958" s="6" t="s">
        <v>7</v>
      </c>
      <c r="J958" s="6" t="s">
        <v>8</v>
      </c>
      <c r="K958" s="29"/>
    </row>
    <row r="959" spans="1:11" ht="15.75" customHeight="1" x14ac:dyDescent="0.3">
      <c r="A959" s="7" t="s">
        <v>67</v>
      </c>
      <c r="B959" s="8" t="s">
        <v>275</v>
      </c>
      <c r="C959" s="12">
        <v>13</v>
      </c>
      <c r="D959" s="13">
        <v>5</v>
      </c>
      <c r="E959" s="13">
        <v>4</v>
      </c>
      <c r="F959" s="13">
        <v>3</v>
      </c>
      <c r="G959" s="13">
        <v>0</v>
      </c>
      <c r="H959" s="13">
        <v>1</v>
      </c>
      <c r="I959" s="13">
        <v>13</v>
      </c>
      <c r="J959" s="13">
        <v>6</v>
      </c>
      <c r="K959" s="27"/>
    </row>
    <row r="960" spans="1:11" ht="15.75" customHeight="1" x14ac:dyDescent="0.3">
      <c r="A960" s="10" t="s">
        <v>12</v>
      </c>
      <c r="B960" s="11"/>
      <c r="C960" s="9">
        <f t="shared" ref="C960:J960" si="61">SUM(C959:C959)</f>
        <v>13</v>
      </c>
      <c r="D960" s="9">
        <f t="shared" si="61"/>
        <v>5</v>
      </c>
      <c r="E960" s="9">
        <f t="shared" si="61"/>
        <v>4</v>
      </c>
      <c r="F960" s="9">
        <f t="shared" si="61"/>
        <v>3</v>
      </c>
      <c r="G960" s="9">
        <f t="shared" si="61"/>
        <v>0</v>
      </c>
      <c r="H960" s="9">
        <f t="shared" si="61"/>
        <v>1</v>
      </c>
      <c r="I960" s="9">
        <f t="shared" si="61"/>
        <v>13</v>
      </c>
      <c r="J960" s="9">
        <f t="shared" si="61"/>
        <v>6</v>
      </c>
      <c r="K960" s="29"/>
    </row>
    <row r="961" spans="1:11" ht="15.75" customHeight="1" x14ac:dyDescent="0.3">
      <c r="A961" s="1" t="s">
        <v>1538</v>
      </c>
    </row>
    <row r="962" spans="1:11" ht="15.75" customHeight="1" x14ac:dyDescent="0.3"/>
    <row r="963" spans="1:11" ht="15.75" customHeight="1" x14ac:dyDescent="0.3">
      <c r="A963" s="24" t="s">
        <v>1634</v>
      </c>
      <c r="B963" s="25"/>
      <c r="C963" s="25"/>
      <c r="D963" s="25"/>
      <c r="E963" s="25"/>
      <c r="F963" s="25"/>
      <c r="G963" s="25"/>
      <c r="H963" s="25"/>
      <c r="I963" s="25"/>
      <c r="J963" s="26"/>
      <c r="K963" s="27"/>
    </row>
    <row r="964" spans="1:11" ht="15.75" customHeight="1" x14ac:dyDescent="0.3">
      <c r="A964" s="2"/>
      <c r="B964" s="3"/>
      <c r="C964" s="28" t="s">
        <v>1</v>
      </c>
      <c r="D964" s="26"/>
      <c r="E964" s="28" t="s">
        <v>2</v>
      </c>
      <c r="F964" s="26"/>
      <c r="G964" s="28" t="s">
        <v>3</v>
      </c>
      <c r="H964" s="26"/>
      <c r="I964" s="28" t="s">
        <v>4</v>
      </c>
      <c r="J964" s="26"/>
      <c r="K964" s="27"/>
    </row>
    <row r="965" spans="1:11" ht="15.75" customHeight="1" x14ac:dyDescent="0.3">
      <c r="A965" s="4" t="s">
        <v>5</v>
      </c>
      <c r="B965" s="5" t="s">
        <v>6</v>
      </c>
      <c r="C965" s="6" t="s">
        <v>7</v>
      </c>
      <c r="D965" s="6" t="s">
        <v>8</v>
      </c>
      <c r="E965" s="6" t="s">
        <v>7</v>
      </c>
      <c r="F965" s="6" t="s">
        <v>8</v>
      </c>
      <c r="G965" s="6" t="s">
        <v>7</v>
      </c>
      <c r="H965" s="6" t="s">
        <v>8</v>
      </c>
      <c r="I965" s="6" t="s">
        <v>7</v>
      </c>
      <c r="J965" s="6" t="s">
        <v>8</v>
      </c>
      <c r="K965" s="29"/>
    </row>
    <row r="966" spans="1:11" ht="15.75" customHeight="1" x14ac:dyDescent="0.3">
      <c r="A966" s="7" t="s">
        <v>15</v>
      </c>
      <c r="B966" s="8" t="s">
        <v>149</v>
      </c>
      <c r="C966" s="12">
        <v>8</v>
      </c>
      <c r="D966" s="13">
        <v>8</v>
      </c>
      <c r="E966" s="13">
        <v>4</v>
      </c>
      <c r="F966" s="13">
        <v>5</v>
      </c>
      <c r="G966" s="13">
        <v>0</v>
      </c>
      <c r="H966" s="13">
        <v>2</v>
      </c>
      <c r="I966" s="13">
        <v>8</v>
      </c>
      <c r="J966" s="13">
        <v>10</v>
      </c>
      <c r="K966" s="27"/>
    </row>
    <row r="967" spans="1:11" ht="15.75" customHeight="1" x14ac:dyDescent="0.3">
      <c r="A967" s="7" t="s">
        <v>17</v>
      </c>
      <c r="B967" s="8" t="s">
        <v>149</v>
      </c>
      <c r="C967" s="22">
        <v>14</v>
      </c>
      <c r="D967" s="14">
        <v>6</v>
      </c>
      <c r="E967" s="14">
        <v>8</v>
      </c>
      <c r="F967" s="14">
        <v>1</v>
      </c>
      <c r="G967" s="14">
        <v>0</v>
      </c>
      <c r="H967" s="14">
        <v>1</v>
      </c>
      <c r="I967" s="14">
        <v>14</v>
      </c>
      <c r="J967" s="14">
        <v>7</v>
      </c>
      <c r="K967" s="27"/>
    </row>
    <row r="968" spans="1:11" ht="15.75" customHeight="1" x14ac:dyDescent="0.3">
      <c r="A968" s="7" t="s">
        <v>18</v>
      </c>
      <c r="B968" s="8" t="s">
        <v>149</v>
      </c>
      <c r="C968" s="22">
        <v>14</v>
      </c>
      <c r="D968" s="14">
        <v>6</v>
      </c>
      <c r="E968" s="14">
        <v>9</v>
      </c>
      <c r="F968" s="14">
        <v>0</v>
      </c>
      <c r="G968" s="14">
        <v>2</v>
      </c>
      <c r="H968" s="14">
        <v>2</v>
      </c>
      <c r="I968" s="14">
        <v>16</v>
      </c>
      <c r="J968" s="14">
        <v>8</v>
      </c>
      <c r="K968" s="27"/>
    </row>
    <row r="969" spans="1:11" ht="15.75" customHeight="1" x14ac:dyDescent="0.3">
      <c r="A969" s="7" t="s">
        <v>19</v>
      </c>
      <c r="B969" s="8" t="s">
        <v>149</v>
      </c>
      <c r="C969" s="22">
        <v>19</v>
      </c>
      <c r="D969" s="14">
        <v>3</v>
      </c>
      <c r="E969" s="14">
        <v>9</v>
      </c>
      <c r="F969" s="14">
        <v>0</v>
      </c>
      <c r="G969" s="14">
        <v>8</v>
      </c>
      <c r="H969" s="14">
        <v>1</v>
      </c>
      <c r="I969" s="14">
        <v>27</v>
      </c>
      <c r="J969" s="14">
        <v>4</v>
      </c>
      <c r="K969" s="27"/>
    </row>
    <row r="970" spans="1:11" ht="15.75" customHeight="1" x14ac:dyDescent="0.3">
      <c r="A970" s="7" t="s">
        <v>20</v>
      </c>
      <c r="B970" s="8" t="s">
        <v>149</v>
      </c>
      <c r="C970" s="22">
        <v>19</v>
      </c>
      <c r="D970" s="14">
        <v>1</v>
      </c>
      <c r="E970" s="14">
        <v>14</v>
      </c>
      <c r="F970" s="14">
        <v>1</v>
      </c>
      <c r="G970" s="14">
        <v>7</v>
      </c>
      <c r="H970" s="14">
        <v>2</v>
      </c>
      <c r="I970" s="14">
        <v>26</v>
      </c>
      <c r="J970" s="14">
        <v>3</v>
      </c>
      <c r="K970" s="27"/>
    </row>
    <row r="971" spans="1:11" ht="15.75" customHeight="1" x14ac:dyDescent="0.3">
      <c r="A971" s="7" t="s">
        <v>21</v>
      </c>
      <c r="B971" s="8" t="s">
        <v>149</v>
      </c>
      <c r="C971" s="22">
        <v>19</v>
      </c>
      <c r="D971" s="14">
        <v>3</v>
      </c>
      <c r="E971" s="14">
        <v>14</v>
      </c>
      <c r="F971" s="14">
        <v>1</v>
      </c>
      <c r="G971" s="14">
        <v>5</v>
      </c>
      <c r="H971" s="14">
        <v>2</v>
      </c>
      <c r="I971" s="14">
        <v>24</v>
      </c>
      <c r="J971" s="14">
        <v>5</v>
      </c>
      <c r="K971" s="27"/>
    </row>
    <row r="972" spans="1:11" ht="15.75" customHeight="1" x14ac:dyDescent="0.3">
      <c r="A972" s="7" t="s">
        <v>22</v>
      </c>
      <c r="B972" s="8" t="s">
        <v>100</v>
      </c>
      <c r="C972" s="22">
        <v>12</v>
      </c>
      <c r="D972" s="14">
        <v>5</v>
      </c>
      <c r="E972" s="14">
        <v>11</v>
      </c>
      <c r="F972" s="14">
        <v>3</v>
      </c>
      <c r="G972" s="14">
        <v>2</v>
      </c>
      <c r="H972" s="14">
        <v>2</v>
      </c>
      <c r="I972" s="14">
        <v>14</v>
      </c>
      <c r="J972" s="14">
        <v>7</v>
      </c>
      <c r="K972" s="27"/>
    </row>
    <row r="973" spans="1:11" ht="15.75" customHeight="1" x14ac:dyDescent="0.3">
      <c r="A973" s="7" t="s">
        <v>23</v>
      </c>
      <c r="B973" s="8" t="s">
        <v>100</v>
      </c>
      <c r="C973" s="22">
        <v>17</v>
      </c>
      <c r="D973" s="14">
        <v>3</v>
      </c>
      <c r="E973" s="14">
        <v>16</v>
      </c>
      <c r="F973" s="14">
        <v>2</v>
      </c>
      <c r="G973" s="14">
        <v>2</v>
      </c>
      <c r="H973" s="14">
        <v>2</v>
      </c>
      <c r="I973" s="14">
        <v>19</v>
      </c>
      <c r="J973" s="14">
        <v>5</v>
      </c>
      <c r="K973" s="27"/>
    </row>
    <row r="974" spans="1:11" ht="15.75" customHeight="1" x14ac:dyDescent="0.3">
      <c r="A974" s="7" t="s">
        <v>42</v>
      </c>
      <c r="B974" s="8" t="s">
        <v>100</v>
      </c>
      <c r="C974" s="22">
        <v>7</v>
      </c>
      <c r="D974" s="14">
        <v>12</v>
      </c>
      <c r="E974" s="14">
        <v>3</v>
      </c>
      <c r="F974" s="14">
        <v>6</v>
      </c>
      <c r="G974" s="14">
        <v>0</v>
      </c>
      <c r="H974" s="14">
        <v>2</v>
      </c>
      <c r="I974" s="14">
        <v>7</v>
      </c>
      <c r="J974" s="14">
        <v>14</v>
      </c>
      <c r="K974" s="27"/>
    </row>
    <row r="975" spans="1:11" ht="15.75" customHeight="1" x14ac:dyDescent="0.3">
      <c r="A975" s="7" t="s">
        <v>24</v>
      </c>
      <c r="B975" s="8" t="s">
        <v>100</v>
      </c>
      <c r="C975" s="22">
        <v>4</v>
      </c>
      <c r="D975" s="14">
        <v>13</v>
      </c>
      <c r="E975" s="14">
        <v>2</v>
      </c>
      <c r="F975" s="14">
        <v>7</v>
      </c>
      <c r="G975" s="14">
        <v>4</v>
      </c>
      <c r="H975" s="14">
        <v>2</v>
      </c>
      <c r="I975" s="14">
        <v>8</v>
      </c>
      <c r="J975" s="14">
        <v>15</v>
      </c>
      <c r="K975" s="27"/>
    </row>
    <row r="976" spans="1:11" ht="15.75" customHeight="1" x14ac:dyDescent="0.3">
      <c r="A976" s="7" t="s">
        <v>46</v>
      </c>
      <c r="B976" s="8" t="s">
        <v>100</v>
      </c>
      <c r="C976" s="22">
        <v>14</v>
      </c>
      <c r="D976" s="14">
        <v>5</v>
      </c>
      <c r="E976" s="14">
        <v>10</v>
      </c>
      <c r="F976" s="14">
        <v>5</v>
      </c>
      <c r="G976" s="14">
        <v>2</v>
      </c>
      <c r="H976" s="14">
        <v>2</v>
      </c>
      <c r="I976" s="14">
        <v>16</v>
      </c>
      <c r="J976" s="14">
        <v>7</v>
      </c>
      <c r="K976" s="27"/>
    </row>
    <row r="977" spans="1:11" ht="15.75" customHeight="1" x14ac:dyDescent="0.3">
      <c r="A977" s="7" t="s">
        <v>55</v>
      </c>
      <c r="B977" s="8" t="s">
        <v>100</v>
      </c>
      <c r="C977" s="22">
        <v>11</v>
      </c>
      <c r="D977" s="14">
        <v>8</v>
      </c>
      <c r="E977" s="14">
        <v>9</v>
      </c>
      <c r="F977" s="14">
        <v>6</v>
      </c>
      <c r="G977" s="14">
        <v>2</v>
      </c>
      <c r="H977" s="14">
        <v>2</v>
      </c>
      <c r="I977" s="14">
        <v>13</v>
      </c>
      <c r="J977" s="14">
        <v>10</v>
      </c>
      <c r="K977" s="27"/>
    </row>
    <row r="978" spans="1:11" ht="15.75" customHeight="1" x14ac:dyDescent="0.3">
      <c r="A978" s="7" t="s">
        <v>56</v>
      </c>
      <c r="B978" s="8" t="s">
        <v>100</v>
      </c>
      <c r="C978" s="22">
        <v>18</v>
      </c>
      <c r="D978" s="14">
        <v>2</v>
      </c>
      <c r="E978" s="14">
        <v>14</v>
      </c>
      <c r="F978" s="14">
        <v>2</v>
      </c>
      <c r="G978" s="14">
        <v>4</v>
      </c>
      <c r="H978" s="14">
        <v>2</v>
      </c>
      <c r="I978" s="14">
        <v>22</v>
      </c>
      <c r="J978" s="14">
        <v>4</v>
      </c>
      <c r="K978" s="27"/>
    </row>
    <row r="979" spans="1:11" ht="15.75" customHeight="1" x14ac:dyDescent="0.3">
      <c r="A979" s="7" t="s">
        <v>57</v>
      </c>
      <c r="B979" s="8" t="s">
        <v>158</v>
      </c>
      <c r="C979" s="22">
        <v>7</v>
      </c>
      <c r="D979" s="14">
        <v>9</v>
      </c>
      <c r="E979" s="14">
        <v>6</v>
      </c>
      <c r="F979" s="14">
        <v>8</v>
      </c>
      <c r="G979" s="14">
        <v>0</v>
      </c>
      <c r="H979" s="14">
        <v>1</v>
      </c>
      <c r="I979" s="14">
        <v>7</v>
      </c>
      <c r="J979" s="14">
        <v>10</v>
      </c>
      <c r="K979" s="27"/>
    </row>
    <row r="980" spans="1:11" ht="15.75" customHeight="1" x14ac:dyDescent="0.3">
      <c r="A980" s="7" t="s">
        <v>63</v>
      </c>
      <c r="B980" s="8" t="s">
        <v>177</v>
      </c>
      <c r="C980" s="22">
        <v>5</v>
      </c>
      <c r="D980" s="14">
        <v>13</v>
      </c>
      <c r="E980" s="14">
        <v>2</v>
      </c>
      <c r="F980" s="14">
        <v>6</v>
      </c>
      <c r="G980" s="14">
        <v>0</v>
      </c>
      <c r="H980" s="14">
        <v>1</v>
      </c>
      <c r="I980" s="14">
        <v>5</v>
      </c>
      <c r="J980" s="14">
        <v>14</v>
      </c>
      <c r="K980" s="27"/>
    </row>
    <row r="981" spans="1:11" ht="15.75" customHeight="1" x14ac:dyDescent="0.3">
      <c r="A981" s="7" t="s">
        <v>64</v>
      </c>
      <c r="B981" s="8" t="s">
        <v>177</v>
      </c>
      <c r="C981" s="22">
        <v>6</v>
      </c>
      <c r="D981" s="14">
        <v>11</v>
      </c>
      <c r="E981" s="14">
        <v>4</v>
      </c>
      <c r="F981" s="14">
        <v>7</v>
      </c>
      <c r="G981" s="14">
        <v>0</v>
      </c>
      <c r="H981" s="14">
        <v>1</v>
      </c>
      <c r="I981" s="14">
        <v>6</v>
      </c>
      <c r="J981" s="14">
        <v>12</v>
      </c>
      <c r="K981" s="45" t="s">
        <v>914</v>
      </c>
    </row>
    <row r="982" spans="1:11" ht="15.75" customHeight="1" x14ac:dyDescent="0.3">
      <c r="A982" s="7" t="s">
        <v>66</v>
      </c>
      <c r="B982" s="8" t="s">
        <v>177</v>
      </c>
      <c r="C982" s="22">
        <v>17</v>
      </c>
      <c r="D982" s="14">
        <v>0</v>
      </c>
      <c r="E982" s="14">
        <v>13</v>
      </c>
      <c r="F982" s="14">
        <v>0</v>
      </c>
      <c r="G982" s="14">
        <v>5</v>
      </c>
      <c r="H982" s="14">
        <v>1</v>
      </c>
      <c r="I982" s="14">
        <v>22</v>
      </c>
      <c r="J982" s="14">
        <v>1</v>
      </c>
      <c r="K982" s="27"/>
    </row>
    <row r="983" spans="1:11" ht="15.75" customHeight="1" x14ac:dyDescent="0.3">
      <c r="A983" s="7" t="s">
        <v>67</v>
      </c>
      <c r="B983" s="8" t="s">
        <v>177</v>
      </c>
      <c r="C983" s="22">
        <v>8</v>
      </c>
      <c r="D983" s="14">
        <v>10</v>
      </c>
      <c r="E983" s="14">
        <v>2</v>
      </c>
      <c r="F983" s="14">
        <v>7</v>
      </c>
      <c r="G983" s="14">
        <v>0</v>
      </c>
      <c r="H983" s="14">
        <v>1</v>
      </c>
      <c r="I983" s="14">
        <v>8</v>
      </c>
      <c r="J983" s="14">
        <v>11</v>
      </c>
      <c r="K983" s="27"/>
    </row>
    <row r="984" spans="1:11" ht="15.75" customHeight="1" x14ac:dyDescent="0.3">
      <c r="A984" s="7" t="s">
        <v>68</v>
      </c>
      <c r="B984" s="8" t="s">
        <v>177</v>
      </c>
      <c r="C984" s="22">
        <v>8</v>
      </c>
      <c r="D984" s="14">
        <v>10</v>
      </c>
      <c r="E984" s="14">
        <v>3</v>
      </c>
      <c r="F984" s="14">
        <v>6</v>
      </c>
      <c r="G984" s="14">
        <v>0</v>
      </c>
      <c r="H984" s="14">
        <v>1</v>
      </c>
      <c r="I984" s="14">
        <v>8</v>
      </c>
      <c r="J984" s="14">
        <v>11</v>
      </c>
      <c r="K984" s="27"/>
    </row>
    <row r="985" spans="1:11" ht="15.75" customHeight="1" x14ac:dyDescent="0.3">
      <c r="A985" s="10" t="s">
        <v>12</v>
      </c>
      <c r="B985" s="11"/>
      <c r="C985" s="9">
        <f>SUM(C966:C984)</f>
        <v>227</v>
      </c>
      <c r="D985" s="9">
        <f t="shared" ref="D985:J985" si="62">SUM(D966:D984)</f>
        <v>128</v>
      </c>
      <c r="E985" s="9">
        <f t="shared" si="62"/>
        <v>153</v>
      </c>
      <c r="F985" s="9">
        <f t="shared" si="62"/>
        <v>73</v>
      </c>
      <c r="G985" s="9">
        <f t="shared" si="62"/>
        <v>43</v>
      </c>
      <c r="H985" s="9">
        <f t="shared" si="62"/>
        <v>30</v>
      </c>
      <c r="I985" s="9">
        <f t="shared" si="62"/>
        <v>270</v>
      </c>
      <c r="J985" s="9">
        <f t="shared" si="62"/>
        <v>158</v>
      </c>
      <c r="K985" s="29"/>
    </row>
    <row r="986" spans="1:11" ht="15.75" customHeight="1" x14ac:dyDescent="0.3">
      <c r="A986" s="1" t="s">
        <v>1583</v>
      </c>
    </row>
    <row r="987" spans="1:11" ht="15.75" customHeight="1" x14ac:dyDescent="0.3"/>
    <row r="988" spans="1:11" ht="15.75" customHeight="1" x14ac:dyDescent="0.3">
      <c r="A988" s="24" t="s">
        <v>1699</v>
      </c>
      <c r="B988" s="25"/>
      <c r="C988" s="25"/>
      <c r="D988" s="25"/>
      <c r="E988" s="25"/>
      <c r="F988" s="25"/>
      <c r="G988" s="25"/>
      <c r="H988" s="25"/>
      <c r="I988" s="25"/>
      <c r="J988" s="26"/>
      <c r="K988" s="27"/>
    </row>
    <row r="989" spans="1:11" ht="15.75" customHeight="1" x14ac:dyDescent="0.3">
      <c r="A989" s="2"/>
      <c r="B989" s="3"/>
      <c r="C989" s="28" t="s">
        <v>1</v>
      </c>
      <c r="D989" s="26"/>
      <c r="E989" s="28" t="s">
        <v>2</v>
      </c>
      <c r="F989" s="26"/>
      <c r="G989" s="28" t="s">
        <v>3</v>
      </c>
      <c r="H989" s="26"/>
      <c r="I989" s="28" t="s">
        <v>4</v>
      </c>
      <c r="J989" s="26"/>
      <c r="K989" s="27"/>
    </row>
    <row r="990" spans="1:11" ht="15.75" customHeight="1" x14ac:dyDescent="0.3">
      <c r="A990" s="4" t="s">
        <v>5</v>
      </c>
      <c r="B990" s="5" t="s">
        <v>6</v>
      </c>
      <c r="C990" s="6" t="s">
        <v>7</v>
      </c>
      <c r="D990" s="6" t="s">
        <v>8</v>
      </c>
      <c r="E990" s="6" t="s">
        <v>7</v>
      </c>
      <c r="F990" s="6" t="s">
        <v>8</v>
      </c>
      <c r="G990" s="6" t="s">
        <v>7</v>
      </c>
      <c r="H990" s="6" t="s">
        <v>8</v>
      </c>
      <c r="I990" s="6" t="s">
        <v>7</v>
      </c>
      <c r="J990" s="6" t="s">
        <v>8</v>
      </c>
      <c r="K990" s="29"/>
    </row>
    <row r="991" spans="1:11" ht="15.75" customHeight="1" x14ac:dyDescent="0.3">
      <c r="A991" s="7" t="s">
        <v>63</v>
      </c>
      <c r="B991" s="8" t="s">
        <v>923</v>
      </c>
      <c r="C991" s="12">
        <v>5</v>
      </c>
      <c r="D991" s="13">
        <v>13</v>
      </c>
      <c r="E991" s="13">
        <v>3</v>
      </c>
      <c r="F991" s="13">
        <v>9</v>
      </c>
      <c r="G991" s="13">
        <v>0</v>
      </c>
      <c r="H991" s="13">
        <v>1</v>
      </c>
      <c r="I991" s="13">
        <v>5</v>
      </c>
      <c r="J991" s="13">
        <v>14</v>
      </c>
    </row>
    <row r="992" spans="1:11" ht="15.75" customHeight="1" x14ac:dyDescent="0.3">
      <c r="A992" s="7" t="s">
        <v>64</v>
      </c>
      <c r="B992" s="8" t="s">
        <v>923</v>
      </c>
      <c r="C992" s="12">
        <v>16</v>
      </c>
      <c r="D992" s="13">
        <v>3</v>
      </c>
      <c r="E992" s="13">
        <v>5</v>
      </c>
      <c r="F992" s="13">
        <v>1</v>
      </c>
      <c r="G992" s="13">
        <v>0</v>
      </c>
      <c r="H992" s="13">
        <v>1</v>
      </c>
      <c r="I992" s="13">
        <v>16</v>
      </c>
      <c r="J992" s="13">
        <v>4</v>
      </c>
    </row>
    <row r="993" spans="1:11" ht="15.75" customHeight="1" x14ac:dyDescent="0.3">
      <c r="A993" s="7" t="s">
        <v>106</v>
      </c>
      <c r="B993" s="8" t="s">
        <v>1878</v>
      </c>
      <c r="C993" s="12">
        <v>8</v>
      </c>
      <c r="D993" s="13">
        <v>12</v>
      </c>
      <c r="E993" s="13">
        <v>7</v>
      </c>
      <c r="F993" s="13">
        <v>3</v>
      </c>
      <c r="G993" s="13">
        <v>0</v>
      </c>
      <c r="H993" s="13">
        <v>1</v>
      </c>
      <c r="I993" s="13">
        <v>8</v>
      </c>
      <c r="J993" s="13">
        <v>13</v>
      </c>
    </row>
    <row r="994" spans="1:11" ht="15.75" customHeight="1" x14ac:dyDescent="0.3">
      <c r="A994" s="7" t="s">
        <v>30</v>
      </c>
      <c r="B994" s="8" t="s">
        <v>1878</v>
      </c>
      <c r="C994" s="12"/>
      <c r="D994" s="13"/>
      <c r="E994" s="13"/>
      <c r="F994" s="13"/>
      <c r="G994" s="13"/>
      <c r="H994" s="13"/>
      <c r="I994" s="13"/>
      <c r="J994" s="13"/>
    </row>
    <row r="995" spans="1:11" ht="15.75" customHeight="1" x14ac:dyDescent="0.3">
      <c r="A995" s="7" t="s">
        <v>107</v>
      </c>
      <c r="B995" s="8" t="s">
        <v>1878</v>
      </c>
      <c r="C995" s="12">
        <v>0</v>
      </c>
      <c r="D995" s="13">
        <v>16</v>
      </c>
      <c r="E995" s="13">
        <v>0</v>
      </c>
      <c r="F995" s="13">
        <v>6</v>
      </c>
      <c r="G995" s="13">
        <v>0</v>
      </c>
      <c r="H995" s="13">
        <v>1</v>
      </c>
      <c r="I995" s="13">
        <v>0</v>
      </c>
      <c r="J995" s="13">
        <v>19</v>
      </c>
      <c r="K995" s="27"/>
    </row>
    <row r="996" spans="1:11" ht="15.75" customHeight="1" x14ac:dyDescent="0.3">
      <c r="A996" s="10" t="s">
        <v>12</v>
      </c>
      <c r="B996" s="11"/>
      <c r="C996" s="9">
        <f t="shared" ref="C996:J996" si="63">SUM(C991:C995)</f>
        <v>29</v>
      </c>
      <c r="D996" s="9">
        <f t="shared" si="63"/>
        <v>44</v>
      </c>
      <c r="E996" s="9">
        <f t="shared" si="63"/>
        <v>15</v>
      </c>
      <c r="F996" s="9">
        <f t="shared" si="63"/>
        <v>19</v>
      </c>
      <c r="G996" s="9">
        <f t="shared" si="63"/>
        <v>0</v>
      </c>
      <c r="H996" s="9">
        <f t="shared" si="63"/>
        <v>4</v>
      </c>
      <c r="I996" s="9">
        <f t="shared" si="63"/>
        <v>29</v>
      </c>
      <c r="J996" s="9">
        <f t="shared" si="63"/>
        <v>50</v>
      </c>
      <c r="K996" s="29"/>
    </row>
    <row r="997" spans="1:11" ht="15.75" customHeight="1" x14ac:dyDescent="0.3"/>
    <row r="998" spans="1:11" ht="15.75" customHeight="1" x14ac:dyDescent="0.3"/>
    <row r="999" spans="1:11" ht="15.75" customHeight="1" x14ac:dyDescent="0.3">
      <c r="A999" s="24" t="s">
        <v>1489</v>
      </c>
      <c r="B999" s="25"/>
      <c r="C999" s="25"/>
      <c r="D999" s="25"/>
      <c r="E999" s="25"/>
      <c r="F999" s="25"/>
      <c r="G999" s="25"/>
      <c r="H999" s="25"/>
      <c r="I999" s="25"/>
      <c r="J999" s="26"/>
      <c r="K999" s="27"/>
    </row>
    <row r="1000" spans="1:11" ht="15.75" customHeight="1" x14ac:dyDescent="0.3">
      <c r="A1000" s="2"/>
      <c r="B1000" s="3"/>
      <c r="C1000" s="28" t="s">
        <v>1</v>
      </c>
      <c r="D1000" s="26"/>
      <c r="E1000" s="28" t="s">
        <v>2</v>
      </c>
      <c r="F1000" s="26"/>
      <c r="G1000" s="28" t="s">
        <v>3</v>
      </c>
      <c r="H1000" s="26"/>
      <c r="I1000" s="28" t="s">
        <v>4</v>
      </c>
      <c r="J1000" s="26"/>
      <c r="K1000" s="27"/>
    </row>
    <row r="1001" spans="1:11" ht="15.75" customHeight="1" x14ac:dyDescent="0.3">
      <c r="A1001" s="4" t="s">
        <v>5</v>
      </c>
      <c r="B1001" s="5" t="s">
        <v>6</v>
      </c>
      <c r="C1001" s="6" t="s">
        <v>7</v>
      </c>
      <c r="D1001" s="6" t="s">
        <v>8</v>
      </c>
      <c r="E1001" s="6" t="s">
        <v>7</v>
      </c>
      <c r="F1001" s="6" t="s">
        <v>8</v>
      </c>
      <c r="G1001" s="6" t="s">
        <v>7</v>
      </c>
      <c r="H1001" s="6" t="s">
        <v>8</v>
      </c>
      <c r="I1001" s="6" t="s">
        <v>7</v>
      </c>
      <c r="J1001" s="6" t="s">
        <v>8</v>
      </c>
      <c r="K1001" s="29"/>
    </row>
    <row r="1002" spans="1:11" ht="15.75" customHeight="1" x14ac:dyDescent="0.3">
      <c r="A1002" s="7" t="s">
        <v>55</v>
      </c>
      <c r="B1002" s="8" t="s">
        <v>388</v>
      </c>
      <c r="C1002" s="12">
        <v>17</v>
      </c>
      <c r="D1002" s="13">
        <v>3</v>
      </c>
      <c r="E1002" s="13">
        <v>11</v>
      </c>
      <c r="F1002" s="13">
        <v>1</v>
      </c>
      <c r="G1002" s="13">
        <v>4</v>
      </c>
      <c r="H1002" s="13">
        <v>1</v>
      </c>
      <c r="I1002" s="13">
        <v>21</v>
      </c>
      <c r="J1002" s="13">
        <v>4</v>
      </c>
      <c r="K1002" s="27"/>
    </row>
    <row r="1003" spans="1:11" ht="15.75" customHeight="1" x14ac:dyDescent="0.3">
      <c r="A1003" s="7" t="s">
        <v>56</v>
      </c>
      <c r="B1003" s="8" t="s">
        <v>120</v>
      </c>
      <c r="C1003" s="22">
        <v>12</v>
      </c>
      <c r="D1003" s="14">
        <v>8</v>
      </c>
      <c r="E1003" s="14">
        <v>6</v>
      </c>
      <c r="F1003" s="14">
        <v>4</v>
      </c>
      <c r="G1003" s="14">
        <v>3</v>
      </c>
      <c r="H1003" s="14">
        <v>1</v>
      </c>
      <c r="I1003" s="14">
        <v>15</v>
      </c>
      <c r="J1003" s="14">
        <v>9</v>
      </c>
      <c r="K1003" s="27"/>
    </row>
    <row r="1004" spans="1:11" ht="15.75" customHeight="1" x14ac:dyDescent="0.3">
      <c r="A1004" s="7" t="s">
        <v>57</v>
      </c>
      <c r="B1004" s="8" t="s">
        <v>120</v>
      </c>
      <c r="C1004" s="22">
        <v>8</v>
      </c>
      <c r="D1004" s="14">
        <v>10</v>
      </c>
      <c r="E1004" s="14">
        <v>6</v>
      </c>
      <c r="F1004" s="14">
        <v>4</v>
      </c>
      <c r="G1004" s="14">
        <v>0</v>
      </c>
      <c r="H1004" s="14">
        <v>2</v>
      </c>
      <c r="I1004" s="14">
        <v>8</v>
      </c>
      <c r="J1004" s="14">
        <v>12</v>
      </c>
      <c r="K1004" s="27"/>
    </row>
    <row r="1005" spans="1:11" ht="15.75" customHeight="1" x14ac:dyDescent="0.3">
      <c r="A1005" s="10" t="s">
        <v>12</v>
      </c>
      <c r="B1005" s="11"/>
      <c r="C1005" s="9">
        <v>37</v>
      </c>
      <c r="D1005" s="9">
        <v>21</v>
      </c>
      <c r="E1005" s="9">
        <v>23</v>
      </c>
      <c r="F1005" s="9">
        <v>9</v>
      </c>
      <c r="G1005" s="9">
        <v>7</v>
      </c>
      <c r="H1005" s="9">
        <v>4</v>
      </c>
      <c r="I1005" s="9">
        <v>44</v>
      </c>
      <c r="J1005" s="9">
        <v>25</v>
      </c>
      <c r="K1005" s="29"/>
    </row>
    <row r="1006" spans="1:11" ht="15.75" customHeight="1" x14ac:dyDescent="0.3"/>
    <row r="1007" spans="1:11" ht="15.75" customHeight="1" x14ac:dyDescent="0.3"/>
    <row r="1008" spans="1:11" ht="15.75" customHeight="1" x14ac:dyDescent="0.3">
      <c r="A1008" s="24" t="s">
        <v>464</v>
      </c>
      <c r="B1008" s="25"/>
      <c r="C1008" s="25"/>
      <c r="D1008" s="25"/>
      <c r="E1008" s="25"/>
      <c r="F1008" s="25"/>
      <c r="G1008" s="25"/>
      <c r="H1008" s="25"/>
      <c r="I1008" s="25"/>
      <c r="J1008" s="26"/>
      <c r="K1008" s="27"/>
    </row>
    <row r="1009" spans="1:11" ht="15.75" customHeight="1" x14ac:dyDescent="0.3">
      <c r="A1009" s="2"/>
      <c r="B1009" s="3"/>
      <c r="C1009" s="28" t="s">
        <v>1</v>
      </c>
      <c r="D1009" s="26"/>
      <c r="E1009" s="28" t="s">
        <v>2</v>
      </c>
      <c r="F1009" s="26"/>
      <c r="G1009" s="28" t="s">
        <v>3</v>
      </c>
      <c r="H1009" s="26"/>
      <c r="I1009" s="28" t="s">
        <v>4</v>
      </c>
      <c r="J1009" s="26"/>
      <c r="K1009" s="27"/>
    </row>
    <row r="1010" spans="1:11" ht="15.75" customHeight="1" x14ac:dyDescent="0.3">
      <c r="A1010" s="4" t="s">
        <v>5</v>
      </c>
      <c r="B1010" s="5" t="s">
        <v>6</v>
      </c>
      <c r="C1010" s="6" t="s">
        <v>7</v>
      </c>
      <c r="D1010" s="6" t="s">
        <v>8</v>
      </c>
      <c r="E1010" s="6" t="s">
        <v>7</v>
      </c>
      <c r="F1010" s="6" t="s">
        <v>8</v>
      </c>
      <c r="G1010" s="6" t="s">
        <v>7</v>
      </c>
      <c r="H1010" s="6" t="s">
        <v>8</v>
      </c>
      <c r="I1010" s="6" t="s">
        <v>7</v>
      </c>
      <c r="J1010" s="6" t="s">
        <v>8</v>
      </c>
      <c r="K1010" s="29"/>
    </row>
    <row r="1011" spans="1:11" ht="15.75" customHeight="1" x14ac:dyDescent="0.3">
      <c r="A1011" s="7" t="s">
        <v>465</v>
      </c>
      <c r="B1011" s="8" t="s">
        <v>149</v>
      </c>
      <c r="C1011" s="12">
        <v>0</v>
      </c>
      <c r="D1011" s="13">
        <v>5</v>
      </c>
      <c r="E1011" s="13">
        <v>0</v>
      </c>
      <c r="F1011" s="13">
        <v>0</v>
      </c>
      <c r="G1011" s="13">
        <v>0</v>
      </c>
      <c r="H1011" s="13">
        <v>2</v>
      </c>
      <c r="I1011" s="13">
        <v>0</v>
      </c>
      <c r="J1011" s="13">
        <v>7</v>
      </c>
      <c r="K1011" s="27"/>
    </row>
    <row r="1012" spans="1:11" ht="15.75" customHeight="1" x14ac:dyDescent="0.3">
      <c r="A1012" s="7" t="s">
        <v>466</v>
      </c>
      <c r="B1012" s="8" t="s">
        <v>149</v>
      </c>
      <c r="C1012" s="22">
        <v>2</v>
      </c>
      <c r="D1012" s="14">
        <v>8</v>
      </c>
      <c r="E1012" s="14">
        <v>0</v>
      </c>
      <c r="F1012" s="14">
        <v>0</v>
      </c>
      <c r="G1012" s="14">
        <v>0</v>
      </c>
      <c r="H1012" s="14">
        <v>2</v>
      </c>
      <c r="I1012" s="14">
        <v>2</v>
      </c>
      <c r="J1012" s="14">
        <v>10</v>
      </c>
      <c r="K1012" s="27"/>
    </row>
    <row r="1013" spans="1:11" ht="15.75" customHeight="1" x14ac:dyDescent="0.3">
      <c r="A1013" s="7" t="s">
        <v>279</v>
      </c>
      <c r="B1013" s="8" t="s">
        <v>149</v>
      </c>
      <c r="C1013" s="22">
        <v>2</v>
      </c>
      <c r="D1013" s="14">
        <v>4</v>
      </c>
      <c r="E1013" s="14">
        <v>0</v>
      </c>
      <c r="F1013" s="14">
        <v>0</v>
      </c>
      <c r="G1013" s="14">
        <v>0</v>
      </c>
      <c r="H1013" s="14">
        <v>2</v>
      </c>
      <c r="I1013" s="14">
        <v>2</v>
      </c>
      <c r="J1013" s="14">
        <v>6</v>
      </c>
      <c r="K1013" s="27"/>
    </row>
    <row r="1014" spans="1:11" ht="15.75" customHeight="1" x14ac:dyDescent="0.3">
      <c r="A1014" s="7" t="s">
        <v>280</v>
      </c>
      <c r="B1014" s="8" t="s">
        <v>149</v>
      </c>
      <c r="C1014" s="22">
        <v>1</v>
      </c>
      <c r="D1014" s="14">
        <v>4</v>
      </c>
      <c r="E1014" s="14">
        <v>0</v>
      </c>
      <c r="F1014" s="14">
        <v>0</v>
      </c>
      <c r="G1014" s="14">
        <v>0</v>
      </c>
      <c r="H1014" s="14">
        <v>2</v>
      </c>
      <c r="I1014" s="14">
        <v>1</v>
      </c>
      <c r="J1014" s="14">
        <v>6</v>
      </c>
      <c r="K1014" s="27"/>
    </row>
    <row r="1015" spans="1:11" ht="15.75" customHeight="1" x14ac:dyDescent="0.3">
      <c r="A1015" s="7" t="s">
        <v>467</v>
      </c>
      <c r="B1015" s="8" t="s">
        <v>149</v>
      </c>
      <c r="C1015" s="22">
        <v>4</v>
      </c>
      <c r="D1015" s="14">
        <v>3</v>
      </c>
      <c r="E1015" s="14">
        <v>0</v>
      </c>
      <c r="F1015" s="14">
        <v>0</v>
      </c>
      <c r="G1015" s="14">
        <v>0</v>
      </c>
      <c r="H1015" s="14">
        <v>2</v>
      </c>
      <c r="I1015" s="14">
        <v>4</v>
      </c>
      <c r="J1015" s="14">
        <v>5</v>
      </c>
      <c r="K1015" s="27"/>
    </row>
    <row r="1016" spans="1:11" ht="15.75" customHeight="1" x14ac:dyDescent="0.3">
      <c r="A1016" s="7" t="s">
        <v>282</v>
      </c>
      <c r="B1016" s="8" t="s">
        <v>149</v>
      </c>
      <c r="C1016" s="22">
        <v>2</v>
      </c>
      <c r="D1016" s="14">
        <v>5</v>
      </c>
      <c r="E1016" s="14">
        <v>0</v>
      </c>
      <c r="F1016" s="14">
        <v>0</v>
      </c>
      <c r="G1016" s="14">
        <v>1</v>
      </c>
      <c r="H1016" s="14">
        <v>1</v>
      </c>
      <c r="I1016" s="14">
        <v>3</v>
      </c>
      <c r="J1016" s="14">
        <v>6</v>
      </c>
      <c r="K1016" s="27"/>
    </row>
    <row r="1017" spans="1:11" ht="15.75" customHeight="1" x14ac:dyDescent="0.3">
      <c r="A1017" s="7" t="s">
        <v>283</v>
      </c>
      <c r="B1017" s="8" t="s">
        <v>149</v>
      </c>
      <c r="C1017" s="22">
        <v>0</v>
      </c>
      <c r="D1017" s="14">
        <v>6</v>
      </c>
      <c r="E1017" s="14">
        <v>0</v>
      </c>
      <c r="F1017" s="14">
        <v>0</v>
      </c>
      <c r="G1017" s="14">
        <v>2</v>
      </c>
      <c r="H1017" s="14">
        <v>2</v>
      </c>
      <c r="I1017" s="14">
        <v>2</v>
      </c>
      <c r="J1017" s="14">
        <v>8</v>
      </c>
      <c r="K1017" s="27"/>
    </row>
    <row r="1018" spans="1:11" ht="15.75" customHeight="1" x14ac:dyDescent="0.3">
      <c r="A1018" s="7" t="s">
        <v>157</v>
      </c>
      <c r="B1018" s="8" t="s">
        <v>149</v>
      </c>
      <c r="C1018" s="22">
        <v>7</v>
      </c>
      <c r="D1018" s="14">
        <v>0</v>
      </c>
      <c r="E1018" s="14">
        <v>0</v>
      </c>
      <c r="F1018" s="14">
        <v>0</v>
      </c>
      <c r="G1018" s="14">
        <v>2</v>
      </c>
      <c r="H1018" s="14">
        <v>2</v>
      </c>
      <c r="I1018" s="14">
        <v>9</v>
      </c>
      <c r="J1018" s="14">
        <v>2</v>
      </c>
      <c r="K1018" s="27"/>
    </row>
    <row r="1019" spans="1:11" ht="15.75" customHeight="1" x14ac:dyDescent="0.3">
      <c r="A1019" s="7" t="s">
        <v>159</v>
      </c>
      <c r="B1019" s="8" t="s">
        <v>149</v>
      </c>
      <c r="C1019" s="22">
        <v>3</v>
      </c>
      <c r="D1019" s="14">
        <v>4</v>
      </c>
      <c r="E1019" s="14">
        <v>3</v>
      </c>
      <c r="F1019" s="14">
        <v>4</v>
      </c>
      <c r="G1019" s="14">
        <v>1</v>
      </c>
      <c r="H1019" s="14">
        <v>1</v>
      </c>
      <c r="I1019" s="14">
        <v>4</v>
      </c>
      <c r="J1019" s="14">
        <v>5</v>
      </c>
      <c r="K1019" s="27"/>
    </row>
    <row r="1020" spans="1:11" ht="15.75" customHeight="1" x14ac:dyDescent="0.3">
      <c r="A1020" s="7" t="s">
        <v>160</v>
      </c>
      <c r="B1020" s="8" t="s">
        <v>149</v>
      </c>
      <c r="C1020" s="22">
        <v>3</v>
      </c>
      <c r="D1020" s="14">
        <v>7</v>
      </c>
      <c r="E1020" s="14">
        <v>3</v>
      </c>
      <c r="F1020" s="14">
        <v>6</v>
      </c>
      <c r="G1020" s="14">
        <v>2</v>
      </c>
      <c r="H1020" s="14">
        <v>2</v>
      </c>
      <c r="I1020" s="14">
        <v>5</v>
      </c>
      <c r="J1020" s="14">
        <v>9</v>
      </c>
      <c r="K1020" s="27"/>
    </row>
    <row r="1021" spans="1:11" ht="15.75" customHeight="1" x14ac:dyDescent="0.3">
      <c r="A1021" s="7" t="s">
        <v>176</v>
      </c>
      <c r="B1021" s="8" t="s">
        <v>149</v>
      </c>
      <c r="C1021" s="22">
        <v>1</v>
      </c>
      <c r="D1021" s="14">
        <v>5</v>
      </c>
      <c r="E1021" s="14">
        <v>1</v>
      </c>
      <c r="F1021" s="14">
        <v>5</v>
      </c>
      <c r="G1021" s="14">
        <v>0</v>
      </c>
      <c r="H1021" s="14">
        <v>1</v>
      </c>
      <c r="I1021" s="14">
        <v>1</v>
      </c>
      <c r="J1021" s="14">
        <v>6</v>
      </c>
      <c r="K1021" s="27"/>
    </row>
    <row r="1022" spans="1:11" ht="15.75" customHeight="1" x14ac:dyDescent="0.3">
      <c r="A1022" s="7" t="s">
        <v>243</v>
      </c>
      <c r="B1022" s="8" t="s">
        <v>149</v>
      </c>
      <c r="C1022" s="22">
        <v>10</v>
      </c>
      <c r="D1022" s="14">
        <v>0</v>
      </c>
      <c r="E1022" s="14">
        <v>6</v>
      </c>
      <c r="F1022" s="14">
        <v>0</v>
      </c>
      <c r="G1022" s="14">
        <v>4</v>
      </c>
      <c r="H1022" s="14">
        <v>2</v>
      </c>
      <c r="I1022" s="14">
        <v>14</v>
      </c>
      <c r="J1022" s="14">
        <v>2</v>
      </c>
      <c r="K1022" s="27"/>
    </row>
    <row r="1023" spans="1:11" ht="15.75" customHeight="1" x14ac:dyDescent="0.3">
      <c r="A1023" s="7" t="s">
        <v>236</v>
      </c>
      <c r="B1023" s="8" t="s">
        <v>149</v>
      </c>
      <c r="C1023" s="22">
        <v>3</v>
      </c>
      <c r="D1023" s="14">
        <v>5</v>
      </c>
      <c r="E1023" s="14">
        <v>3</v>
      </c>
      <c r="F1023" s="14">
        <v>3</v>
      </c>
      <c r="G1023" s="14">
        <v>0</v>
      </c>
      <c r="H1023" s="14">
        <v>1</v>
      </c>
      <c r="I1023" s="14">
        <v>3</v>
      </c>
      <c r="J1023" s="14">
        <v>6</v>
      </c>
      <c r="K1023" s="27"/>
    </row>
    <row r="1024" spans="1:11" ht="15.75" customHeight="1" x14ac:dyDescent="0.3">
      <c r="A1024" s="7" t="s">
        <v>155</v>
      </c>
      <c r="B1024" s="8" t="s">
        <v>149</v>
      </c>
      <c r="C1024" s="22">
        <v>1</v>
      </c>
      <c r="D1024" s="14">
        <v>10</v>
      </c>
      <c r="E1024" s="14">
        <v>1</v>
      </c>
      <c r="F1024" s="14">
        <v>8</v>
      </c>
      <c r="G1024" s="14">
        <v>0</v>
      </c>
      <c r="H1024" s="14">
        <v>2</v>
      </c>
      <c r="I1024" s="14">
        <v>1</v>
      </c>
      <c r="J1024" s="14">
        <v>12</v>
      </c>
      <c r="K1024" s="27"/>
    </row>
    <row r="1025" spans="1:11" ht="15.75" customHeight="1" x14ac:dyDescent="0.3">
      <c r="A1025" s="10" t="s">
        <v>12</v>
      </c>
      <c r="B1025" s="11"/>
      <c r="C1025" s="9">
        <f>SUM(C1011:C1024)</f>
        <v>39</v>
      </c>
      <c r="D1025" s="9">
        <f t="shared" ref="D1025:J1025" si="64">SUM(D1011:D1024)</f>
        <v>66</v>
      </c>
      <c r="E1025" s="9">
        <f t="shared" si="64"/>
        <v>17</v>
      </c>
      <c r="F1025" s="9">
        <f t="shared" si="64"/>
        <v>26</v>
      </c>
      <c r="G1025" s="9">
        <f t="shared" si="64"/>
        <v>12</v>
      </c>
      <c r="H1025" s="9">
        <f t="shared" si="64"/>
        <v>24</v>
      </c>
      <c r="I1025" s="9">
        <f t="shared" si="64"/>
        <v>51</v>
      </c>
      <c r="J1025" s="9">
        <f t="shared" si="64"/>
        <v>90</v>
      </c>
      <c r="K1025" s="29"/>
    </row>
    <row r="1026" spans="1:11" ht="15.75" customHeight="1" x14ac:dyDescent="0.3"/>
    <row r="1027" spans="1:11" ht="15.75" customHeight="1" x14ac:dyDescent="0.3"/>
    <row r="1028" spans="1:11" ht="15.75" customHeight="1" x14ac:dyDescent="0.3">
      <c r="A1028" s="24" t="s">
        <v>1751</v>
      </c>
      <c r="B1028" s="25"/>
      <c r="C1028" s="25"/>
      <c r="D1028" s="25"/>
      <c r="E1028" s="25"/>
      <c r="F1028" s="25"/>
      <c r="G1028" s="25"/>
      <c r="H1028" s="25"/>
      <c r="I1028" s="25"/>
      <c r="J1028" s="26"/>
      <c r="K1028" s="27"/>
    </row>
    <row r="1029" spans="1:11" ht="15.75" customHeight="1" x14ac:dyDescent="0.3">
      <c r="A1029" s="2"/>
      <c r="B1029" s="3"/>
      <c r="C1029" s="28" t="s">
        <v>1</v>
      </c>
      <c r="D1029" s="26"/>
      <c r="E1029" s="28" t="s">
        <v>2</v>
      </c>
      <c r="F1029" s="26"/>
      <c r="G1029" s="28" t="s">
        <v>3</v>
      </c>
      <c r="H1029" s="26"/>
      <c r="I1029" s="28" t="s">
        <v>4</v>
      </c>
      <c r="J1029" s="26"/>
      <c r="K1029" s="27"/>
    </row>
    <row r="1030" spans="1:11" ht="15.75" customHeight="1" x14ac:dyDescent="0.3">
      <c r="A1030" s="4" t="s">
        <v>5</v>
      </c>
      <c r="B1030" s="5" t="s">
        <v>6</v>
      </c>
      <c r="C1030" s="6" t="s">
        <v>7</v>
      </c>
      <c r="D1030" s="6" t="s">
        <v>8</v>
      </c>
      <c r="E1030" s="6" t="s">
        <v>7</v>
      </c>
      <c r="F1030" s="6" t="s">
        <v>8</v>
      </c>
      <c r="G1030" s="6" t="s">
        <v>7</v>
      </c>
      <c r="H1030" s="6" t="s">
        <v>8</v>
      </c>
      <c r="I1030" s="6" t="s">
        <v>7</v>
      </c>
      <c r="J1030" s="6" t="s">
        <v>8</v>
      </c>
      <c r="K1030" s="29"/>
    </row>
    <row r="1031" spans="1:11" ht="15.75" customHeight="1" x14ac:dyDescent="0.3">
      <c r="A1031" s="7" t="s">
        <v>784</v>
      </c>
      <c r="B1031" s="8" t="s">
        <v>320</v>
      </c>
      <c r="C1031" s="12">
        <v>7</v>
      </c>
      <c r="D1031" s="13">
        <v>7</v>
      </c>
      <c r="E1031" s="13"/>
      <c r="F1031" s="13"/>
      <c r="G1031" s="13">
        <v>1</v>
      </c>
      <c r="H1031" s="13">
        <v>1</v>
      </c>
      <c r="I1031" s="13">
        <v>8</v>
      </c>
      <c r="J1031" s="13">
        <v>8</v>
      </c>
      <c r="K1031" s="27" t="s">
        <v>1753</v>
      </c>
    </row>
    <row r="1032" spans="1:11" ht="15.75" customHeight="1" x14ac:dyDescent="0.3">
      <c r="A1032" s="10" t="s">
        <v>12</v>
      </c>
      <c r="B1032" s="11"/>
      <c r="C1032" s="9">
        <f t="shared" ref="C1032:J1032" si="65">SUM(C1031:C1031)</f>
        <v>7</v>
      </c>
      <c r="D1032" s="9">
        <f t="shared" si="65"/>
        <v>7</v>
      </c>
      <c r="E1032" s="9">
        <f t="shared" si="65"/>
        <v>0</v>
      </c>
      <c r="F1032" s="9">
        <f t="shared" si="65"/>
        <v>0</v>
      </c>
      <c r="G1032" s="9">
        <f t="shared" si="65"/>
        <v>1</v>
      </c>
      <c r="H1032" s="9">
        <f t="shared" si="65"/>
        <v>1</v>
      </c>
      <c r="I1032" s="9">
        <f t="shared" si="65"/>
        <v>8</v>
      </c>
      <c r="J1032" s="9">
        <f t="shared" si="65"/>
        <v>8</v>
      </c>
      <c r="K1032" s="29"/>
    </row>
    <row r="1033" spans="1:11" ht="15.75" customHeight="1" x14ac:dyDescent="0.3"/>
    <row r="1034" spans="1:11" ht="15.75" customHeight="1" x14ac:dyDescent="0.3"/>
    <row r="1035" spans="1:11" ht="15.75" customHeight="1" x14ac:dyDescent="0.3">
      <c r="A1035" s="24" t="s">
        <v>2086</v>
      </c>
      <c r="B1035" s="25"/>
      <c r="C1035" s="25"/>
      <c r="D1035" s="25"/>
      <c r="E1035" s="25"/>
      <c r="F1035" s="25"/>
      <c r="G1035" s="25"/>
      <c r="H1035" s="25"/>
      <c r="I1035" s="25"/>
      <c r="J1035" s="26"/>
      <c r="K1035" s="27"/>
    </row>
    <row r="1036" spans="1:11" ht="15.75" customHeight="1" x14ac:dyDescent="0.3">
      <c r="A1036" s="2"/>
      <c r="B1036" s="3"/>
      <c r="C1036" s="28" t="s">
        <v>1</v>
      </c>
      <c r="D1036" s="26"/>
      <c r="E1036" s="28" t="s">
        <v>2</v>
      </c>
      <c r="F1036" s="26"/>
      <c r="G1036" s="28" t="s">
        <v>3</v>
      </c>
      <c r="H1036" s="26"/>
      <c r="I1036" s="28" t="s">
        <v>4</v>
      </c>
      <c r="J1036" s="26"/>
      <c r="K1036" s="27"/>
    </row>
    <row r="1037" spans="1:11" ht="15.75" customHeight="1" x14ac:dyDescent="0.3">
      <c r="A1037" s="4" t="s">
        <v>5</v>
      </c>
      <c r="B1037" s="5" t="s">
        <v>6</v>
      </c>
      <c r="C1037" s="6" t="s">
        <v>7</v>
      </c>
      <c r="D1037" s="6" t="s">
        <v>8</v>
      </c>
      <c r="E1037" s="6" t="s">
        <v>7</v>
      </c>
      <c r="F1037" s="6" t="s">
        <v>8</v>
      </c>
      <c r="G1037" s="6" t="s">
        <v>7</v>
      </c>
      <c r="H1037" s="6" t="s">
        <v>8</v>
      </c>
      <c r="I1037" s="6" t="s">
        <v>7</v>
      </c>
      <c r="J1037" s="6" t="s">
        <v>8</v>
      </c>
      <c r="K1037" s="29"/>
    </row>
    <row r="1038" spans="1:11" ht="15.75" customHeight="1" x14ac:dyDescent="0.3">
      <c r="A1038" s="7" t="s">
        <v>2081</v>
      </c>
      <c r="B1038" s="8" t="s">
        <v>80</v>
      </c>
      <c r="C1038" s="12">
        <v>6</v>
      </c>
      <c r="D1038" s="13">
        <v>16</v>
      </c>
      <c r="E1038" s="13">
        <v>3</v>
      </c>
      <c r="F1038" s="13">
        <v>11</v>
      </c>
      <c r="G1038" s="13">
        <v>0</v>
      </c>
      <c r="H1038" s="13">
        <v>1</v>
      </c>
      <c r="I1038" s="13">
        <v>6</v>
      </c>
      <c r="J1038" s="13">
        <v>17</v>
      </c>
      <c r="K1038" s="27"/>
    </row>
    <row r="1039" spans="1:11" ht="15.75" customHeight="1" x14ac:dyDescent="0.3">
      <c r="A1039" s="10" t="s">
        <v>12</v>
      </c>
      <c r="B1039" s="11"/>
      <c r="C1039" s="9">
        <f t="shared" ref="C1039:J1039" si="66">SUM(C1038:C1038)</f>
        <v>6</v>
      </c>
      <c r="D1039" s="9">
        <f t="shared" si="66"/>
        <v>16</v>
      </c>
      <c r="E1039" s="9">
        <f t="shared" si="66"/>
        <v>3</v>
      </c>
      <c r="F1039" s="9">
        <f t="shared" si="66"/>
        <v>11</v>
      </c>
      <c r="G1039" s="9">
        <f t="shared" si="66"/>
        <v>0</v>
      </c>
      <c r="H1039" s="9">
        <f t="shared" si="66"/>
        <v>1</v>
      </c>
      <c r="I1039" s="9">
        <f t="shared" si="66"/>
        <v>6</v>
      </c>
      <c r="J1039" s="9">
        <f t="shared" si="66"/>
        <v>17</v>
      </c>
      <c r="K1039" s="29"/>
    </row>
    <row r="1040" spans="1:11" ht="15.75" customHeight="1" x14ac:dyDescent="0.3"/>
    <row r="1041" spans="1:11" ht="15.75" customHeight="1" x14ac:dyDescent="0.3"/>
    <row r="1042" spans="1:11" ht="15.75" customHeight="1" x14ac:dyDescent="0.3">
      <c r="A1042" s="24" t="s">
        <v>1630</v>
      </c>
      <c r="B1042" s="25"/>
      <c r="C1042" s="25"/>
      <c r="D1042" s="25"/>
      <c r="E1042" s="25"/>
      <c r="F1042" s="25"/>
      <c r="G1042" s="25"/>
      <c r="H1042" s="25"/>
      <c r="I1042" s="25"/>
      <c r="J1042" s="26"/>
      <c r="K1042" s="27"/>
    </row>
    <row r="1043" spans="1:11" ht="15.75" customHeight="1" x14ac:dyDescent="0.3">
      <c r="A1043" s="2"/>
      <c r="B1043" s="3"/>
      <c r="C1043" s="28" t="s">
        <v>1</v>
      </c>
      <c r="D1043" s="26"/>
      <c r="E1043" s="28" t="s">
        <v>2</v>
      </c>
      <c r="F1043" s="26"/>
      <c r="G1043" s="28" t="s">
        <v>3</v>
      </c>
      <c r="H1043" s="26"/>
      <c r="I1043" s="28" t="s">
        <v>4</v>
      </c>
      <c r="J1043" s="26"/>
      <c r="K1043" s="27"/>
    </row>
    <row r="1044" spans="1:11" ht="15.75" customHeight="1" x14ac:dyDescent="0.3">
      <c r="A1044" s="4" t="s">
        <v>5</v>
      </c>
      <c r="B1044" s="5" t="s">
        <v>6</v>
      </c>
      <c r="C1044" s="6" t="s">
        <v>7</v>
      </c>
      <c r="D1044" s="6" t="s">
        <v>8</v>
      </c>
      <c r="E1044" s="6" t="s">
        <v>7</v>
      </c>
      <c r="F1044" s="6" t="s">
        <v>8</v>
      </c>
      <c r="G1044" s="6" t="s">
        <v>7</v>
      </c>
      <c r="H1044" s="6" t="s">
        <v>8</v>
      </c>
      <c r="I1044" s="6" t="s">
        <v>7</v>
      </c>
      <c r="J1044" s="6" t="s">
        <v>8</v>
      </c>
      <c r="K1044" s="29"/>
    </row>
    <row r="1045" spans="1:11" ht="15.75" customHeight="1" x14ac:dyDescent="0.3">
      <c r="A1045" s="7" t="s">
        <v>159</v>
      </c>
      <c r="B1045" s="8" t="s">
        <v>98</v>
      </c>
      <c r="C1045" s="12">
        <v>5</v>
      </c>
      <c r="D1045" s="13">
        <v>4</v>
      </c>
      <c r="E1045" s="13">
        <v>3</v>
      </c>
      <c r="F1045" s="13">
        <v>4</v>
      </c>
      <c r="G1045" s="13">
        <v>0</v>
      </c>
      <c r="H1045" s="13">
        <v>2</v>
      </c>
      <c r="I1045" s="13">
        <v>5</v>
      </c>
      <c r="J1045" s="13">
        <v>6</v>
      </c>
      <c r="K1045" s="27"/>
    </row>
    <row r="1046" spans="1:11" ht="15.75" customHeight="1" x14ac:dyDescent="0.3">
      <c r="A1046" s="7" t="s">
        <v>160</v>
      </c>
      <c r="B1046" s="8" t="s">
        <v>98</v>
      </c>
      <c r="C1046" s="22">
        <v>5</v>
      </c>
      <c r="D1046" s="14">
        <v>6</v>
      </c>
      <c r="E1046" s="14">
        <v>4</v>
      </c>
      <c r="F1046" s="14">
        <v>5</v>
      </c>
      <c r="G1046" s="14">
        <v>3</v>
      </c>
      <c r="H1046" s="14">
        <v>3</v>
      </c>
      <c r="I1046" s="14">
        <v>8</v>
      </c>
      <c r="J1046" s="14">
        <v>9</v>
      </c>
      <c r="K1046" s="27"/>
    </row>
    <row r="1047" spans="1:11" ht="15.75" customHeight="1" x14ac:dyDescent="0.3">
      <c r="A1047" s="7" t="s">
        <v>147</v>
      </c>
      <c r="B1047" s="8" t="s">
        <v>98</v>
      </c>
      <c r="C1047" s="22">
        <v>2</v>
      </c>
      <c r="D1047" s="14">
        <v>9</v>
      </c>
      <c r="E1047" s="14">
        <v>2</v>
      </c>
      <c r="F1047" s="14">
        <v>6</v>
      </c>
      <c r="G1047" s="14">
        <v>3</v>
      </c>
      <c r="H1047" s="14">
        <v>2</v>
      </c>
      <c r="I1047" s="14">
        <v>5</v>
      </c>
      <c r="J1047" s="14">
        <v>11</v>
      </c>
      <c r="K1047" s="27"/>
    </row>
    <row r="1048" spans="1:11" ht="15.75" customHeight="1" x14ac:dyDescent="0.3">
      <c r="A1048" s="7" t="s">
        <v>150</v>
      </c>
      <c r="B1048" s="8" t="s">
        <v>98</v>
      </c>
      <c r="C1048" s="22">
        <v>8</v>
      </c>
      <c r="D1048" s="14">
        <v>6</v>
      </c>
      <c r="E1048" s="14">
        <v>3</v>
      </c>
      <c r="F1048" s="14">
        <v>6</v>
      </c>
      <c r="G1048" s="14">
        <v>4</v>
      </c>
      <c r="H1048" s="14">
        <v>1</v>
      </c>
      <c r="I1048" s="14">
        <v>12</v>
      </c>
      <c r="J1048" s="14">
        <v>7</v>
      </c>
      <c r="K1048" s="27"/>
    </row>
    <row r="1049" spans="1:11" ht="15.75" customHeight="1" x14ac:dyDescent="0.3">
      <c r="A1049" s="7" t="s">
        <v>151</v>
      </c>
      <c r="B1049" s="8" t="s">
        <v>98</v>
      </c>
      <c r="C1049" s="22">
        <v>6</v>
      </c>
      <c r="D1049" s="14">
        <v>8</v>
      </c>
      <c r="E1049" s="14">
        <v>4</v>
      </c>
      <c r="F1049" s="14">
        <v>5</v>
      </c>
      <c r="G1049" s="14">
        <v>0</v>
      </c>
      <c r="H1049" s="14">
        <v>2</v>
      </c>
      <c r="I1049" s="14">
        <v>6</v>
      </c>
      <c r="J1049" s="14">
        <v>10</v>
      </c>
      <c r="K1049" s="27"/>
    </row>
    <row r="1050" spans="1:11" ht="15.75" customHeight="1" x14ac:dyDescent="0.3">
      <c r="A1050" s="7" t="s">
        <v>19</v>
      </c>
      <c r="B1050" s="8" t="s">
        <v>662</v>
      </c>
      <c r="C1050" s="22"/>
      <c r="D1050" s="14"/>
      <c r="E1050" s="14"/>
      <c r="F1050" s="14"/>
      <c r="G1050" s="14"/>
      <c r="H1050" s="14"/>
      <c r="I1050" s="14"/>
      <c r="J1050" s="14"/>
      <c r="K1050" s="27"/>
    </row>
    <row r="1051" spans="1:11" ht="15.75" customHeight="1" x14ac:dyDescent="0.3">
      <c r="A1051" s="7" t="s">
        <v>20</v>
      </c>
      <c r="B1051" s="8"/>
      <c r="C1051" s="22"/>
      <c r="D1051" s="14"/>
      <c r="E1051" s="14"/>
      <c r="F1051" s="14"/>
      <c r="G1051" s="14"/>
      <c r="H1051" s="14"/>
      <c r="I1051" s="14"/>
      <c r="J1051" s="14"/>
      <c r="K1051" s="27"/>
    </row>
    <row r="1052" spans="1:11" ht="15.75" customHeight="1" x14ac:dyDescent="0.3">
      <c r="A1052" s="7" t="s">
        <v>21</v>
      </c>
      <c r="B1052" s="8" t="s">
        <v>662</v>
      </c>
      <c r="C1052" s="22"/>
      <c r="D1052" s="14"/>
      <c r="E1052" s="14"/>
      <c r="F1052" s="14"/>
      <c r="G1052" s="14"/>
      <c r="H1052" s="14"/>
      <c r="I1052" s="14"/>
      <c r="J1052" s="14"/>
      <c r="K1052" s="27"/>
    </row>
    <row r="1053" spans="1:11" ht="15.75" customHeight="1" x14ac:dyDescent="0.3">
      <c r="A1053" s="7" t="s">
        <v>22</v>
      </c>
      <c r="B1053" s="8"/>
      <c r="C1053" s="22"/>
      <c r="D1053" s="14"/>
      <c r="E1053" s="14"/>
      <c r="F1053" s="14"/>
      <c r="G1053" s="14"/>
      <c r="H1053" s="14"/>
      <c r="I1053" s="14"/>
      <c r="J1053" s="14"/>
      <c r="K1053" s="27"/>
    </row>
    <row r="1054" spans="1:11" ht="15.75" customHeight="1" x14ac:dyDescent="0.3">
      <c r="A1054" s="7" t="s">
        <v>23</v>
      </c>
      <c r="B1054" s="8" t="s">
        <v>662</v>
      </c>
      <c r="C1054" s="22"/>
      <c r="D1054" s="14"/>
      <c r="E1054" s="14"/>
      <c r="F1054" s="14"/>
      <c r="G1054" s="14"/>
      <c r="H1054" s="14"/>
      <c r="I1054" s="14"/>
      <c r="J1054" s="14"/>
      <c r="K1054" s="27"/>
    </row>
    <row r="1055" spans="1:11" ht="15.75" customHeight="1" x14ac:dyDescent="0.3">
      <c r="A1055" s="7" t="s">
        <v>42</v>
      </c>
      <c r="B1055" s="8" t="s">
        <v>662</v>
      </c>
      <c r="C1055" s="22"/>
      <c r="D1055" s="14"/>
      <c r="E1055" s="14"/>
      <c r="F1055" s="14"/>
      <c r="G1055" s="14"/>
      <c r="H1055" s="14"/>
      <c r="I1055" s="14"/>
      <c r="J1055" s="14"/>
      <c r="K1055" s="27"/>
    </row>
    <row r="1056" spans="1:11" ht="15.75" customHeight="1" x14ac:dyDescent="0.3">
      <c r="A1056" s="10" t="s">
        <v>12</v>
      </c>
      <c r="B1056" s="11"/>
      <c r="C1056" s="9">
        <f>SUM(C1045:C1055)</f>
        <v>26</v>
      </c>
      <c r="D1056" s="9">
        <f t="shared" ref="D1056:J1056" si="67">SUM(D1045:D1055)</f>
        <v>33</v>
      </c>
      <c r="E1056" s="9">
        <f t="shared" si="67"/>
        <v>16</v>
      </c>
      <c r="F1056" s="9">
        <f t="shared" si="67"/>
        <v>26</v>
      </c>
      <c r="G1056" s="9">
        <f t="shared" si="67"/>
        <v>10</v>
      </c>
      <c r="H1056" s="9">
        <f t="shared" si="67"/>
        <v>10</v>
      </c>
      <c r="I1056" s="9">
        <f t="shared" si="67"/>
        <v>36</v>
      </c>
      <c r="J1056" s="9">
        <f t="shared" si="67"/>
        <v>43</v>
      </c>
      <c r="K1056" s="29"/>
    </row>
    <row r="1057" spans="1:11" ht="15.75" customHeight="1" x14ac:dyDescent="0.3"/>
    <row r="1058" spans="1:11" ht="15.75" customHeight="1" x14ac:dyDescent="0.3"/>
    <row r="1059" spans="1:11" ht="15.75" customHeight="1" x14ac:dyDescent="0.3">
      <c r="A1059" s="24" t="s">
        <v>2088</v>
      </c>
      <c r="B1059" s="25"/>
      <c r="C1059" s="25"/>
      <c r="D1059" s="25"/>
      <c r="E1059" s="25"/>
      <c r="F1059" s="25"/>
      <c r="G1059" s="25"/>
      <c r="H1059" s="25"/>
      <c r="I1059" s="25"/>
      <c r="J1059" s="26"/>
      <c r="K1059" s="27"/>
    </row>
    <row r="1060" spans="1:11" ht="15.75" customHeight="1" x14ac:dyDescent="0.3">
      <c r="A1060" s="2"/>
      <c r="B1060" s="3"/>
      <c r="C1060" s="28" t="s">
        <v>1</v>
      </c>
      <c r="D1060" s="26"/>
      <c r="E1060" s="28" t="s">
        <v>2</v>
      </c>
      <c r="F1060" s="26"/>
      <c r="G1060" s="28" t="s">
        <v>3</v>
      </c>
      <c r="H1060" s="26"/>
      <c r="I1060" s="28" t="s">
        <v>4</v>
      </c>
      <c r="J1060" s="26"/>
      <c r="K1060" s="27"/>
    </row>
    <row r="1061" spans="1:11" ht="15.75" customHeight="1" x14ac:dyDescent="0.3">
      <c r="A1061" s="4" t="s">
        <v>5</v>
      </c>
      <c r="B1061" s="5" t="s">
        <v>6</v>
      </c>
      <c r="C1061" s="6" t="s">
        <v>7</v>
      </c>
      <c r="D1061" s="6" t="s">
        <v>8</v>
      </c>
      <c r="E1061" s="6" t="s">
        <v>7</v>
      </c>
      <c r="F1061" s="6" t="s">
        <v>8</v>
      </c>
      <c r="G1061" s="6" t="s">
        <v>7</v>
      </c>
      <c r="H1061" s="6" t="s">
        <v>8</v>
      </c>
      <c r="I1061" s="6" t="s">
        <v>7</v>
      </c>
      <c r="J1061" s="6" t="s">
        <v>8</v>
      </c>
      <c r="K1061" s="29"/>
    </row>
    <row r="1062" spans="1:11" ht="15.75" customHeight="1" x14ac:dyDescent="0.3">
      <c r="A1062" s="7" t="s">
        <v>2081</v>
      </c>
      <c r="B1062" s="8" t="s">
        <v>95</v>
      </c>
      <c r="C1062" s="12">
        <v>4</v>
      </c>
      <c r="D1062" s="13">
        <v>18</v>
      </c>
      <c r="E1062" s="13">
        <v>0</v>
      </c>
      <c r="F1062" s="13">
        <v>14</v>
      </c>
      <c r="G1062" s="13">
        <v>0</v>
      </c>
      <c r="H1062" s="13">
        <v>1</v>
      </c>
      <c r="I1062" s="13">
        <v>4</v>
      </c>
      <c r="J1062" s="13">
        <v>19</v>
      </c>
      <c r="K1062" s="27"/>
    </row>
    <row r="1063" spans="1:11" ht="15.75" customHeight="1" x14ac:dyDescent="0.3">
      <c r="A1063" s="10" t="s">
        <v>12</v>
      </c>
      <c r="B1063" s="11"/>
      <c r="C1063" s="9">
        <f t="shared" ref="C1063:J1063" si="68">SUM(C1062:C1062)</f>
        <v>4</v>
      </c>
      <c r="D1063" s="9">
        <f t="shared" si="68"/>
        <v>18</v>
      </c>
      <c r="E1063" s="9">
        <f t="shared" si="68"/>
        <v>0</v>
      </c>
      <c r="F1063" s="9">
        <f t="shared" si="68"/>
        <v>14</v>
      </c>
      <c r="G1063" s="9">
        <f t="shared" si="68"/>
        <v>0</v>
      </c>
      <c r="H1063" s="9">
        <f t="shared" si="68"/>
        <v>1</v>
      </c>
      <c r="I1063" s="9">
        <f t="shared" si="68"/>
        <v>4</v>
      </c>
      <c r="J1063" s="9">
        <f t="shared" si="68"/>
        <v>19</v>
      </c>
      <c r="K1063" s="29"/>
    </row>
    <row r="1064" spans="1:11" ht="15.75" customHeight="1" x14ac:dyDescent="0.3"/>
    <row r="1065" spans="1:11" ht="15.75" customHeight="1" x14ac:dyDescent="0.3"/>
    <row r="1066" spans="1:11" ht="15.75" customHeight="1" x14ac:dyDescent="0.3">
      <c r="A1066" s="24" t="s">
        <v>858</v>
      </c>
      <c r="B1066" s="25"/>
      <c r="C1066" s="25"/>
      <c r="D1066" s="25"/>
      <c r="E1066" s="25"/>
      <c r="F1066" s="25"/>
      <c r="G1066" s="25"/>
      <c r="H1066" s="25"/>
      <c r="I1066" s="25"/>
      <c r="J1066" s="26"/>
      <c r="K1066" s="27"/>
    </row>
    <row r="1067" spans="1:11" ht="15.75" customHeight="1" x14ac:dyDescent="0.3">
      <c r="A1067" s="2"/>
      <c r="B1067" s="3"/>
      <c r="C1067" s="28" t="s">
        <v>1</v>
      </c>
      <c r="D1067" s="26"/>
      <c r="E1067" s="28" t="s">
        <v>2</v>
      </c>
      <c r="F1067" s="26"/>
      <c r="G1067" s="28" t="s">
        <v>3</v>
      </c>
      <c r="H1067" s="26"/>
      <c r="I1067" s="28" t="s">
        <v>4</v>
      </c>
      <c r="J1067" s="26"/>
      <c r="K1067" s="27"/>
    </row>
    <row r="1068" spans="1:11" ht="15.75" customHeight="1" x14ac:dyDescent="0.3">
      <c r="A1068" s="4" t="s">
        <v>5</v>
      </c>
      <c r="B1068" s="5" t="s">
        <v>6</v>
      </c>
      <c r="C1068" s="6" t="s">
        <v>7</v>
      </c>
      <c r="D1068" s="6" t="s">
        <v>8</v>
      </c>
      <c r="E1068" s="6" t="s">
        <v>7</v>
      </c>
      <c r="F1068" s="6" t="s">
        <v>8</v>
      </c>
      <c r="G1068" s="6" t="s">
        <v>7</v>
      </c>
      <c r="H1068" s="6" t="s">
        <v>8</v>
      </c>
      <c r="I1068" s="6" t="s">
        <v>7</v>
      </c>
      <c r="J1068" s="6" t="s">
        <v>8</v>
      </c>
      <c r="K1068" s="29"/>
    </row>
    <row r="1069" spans="1:11" ht="15.75" customHeight="1" x14ac:dyDescent="0.3">
      <c r="A1069" s="7" t="s">
        <v>102</v>
      </c>
      <c r="B1069" s="8" t="s">
        <v>120</v>
      </c>
      <c r="C1069" s="12">
        <v>6</v>
      </c>
      <c r="D1069" s="13">
        <v>12</v>
      </c>
      <c r="E1069" s="13">
        <v>3</v>
      </c>
      <c r="F1069" s="13">
        <v>6</v>
      </c>
      <c r="G1069" s="13">
        <v>0</v>
      </c>
      <c r="H1069" s="13">
        <v>1</v>
      </c>
      <c r="I1069" s="13">
        <v>6</v>
      </c>
      <c r="J1069" s="13">
        <v>13</v>
      </c>
      <c r="K1069" s="27"/>
    </row>
    <row r="1070" spans="1:11" ht="15.75" customHeight="1" x14ac:dyDescent="0.3">
      <c r="A1070" s="10" t="s">
        <v>12</v>
      </c>
      <c r="B1070" s="11"/>
      <c r="C1070" s="9">
        <v>6</v>
      </c>
      <c r="D1070" s="9">
        <v>12</v>
      </c>
      <c r="E1070" s="9">
        <v>3</v>
      </c>
      <c r="F1070" s="9">
        <v>6</v>
      </c>
      <c r="G1070" s="9">
        <v>0</v>
      </c>
      <c r="H1070" s="9">
        <v>1</v>
      </c>
      <c r="I1070" s="9">
        <v>6</v>
      </c>
      <c r="J1070" s="9">
        <v>13</v>
      </c>
      <c r="K1070" s="29"/>
    </row>
    <row r="1071" spans="1:11" ht="15.75" customHeight="1" x14ac:dyDescent="0.3">
      <c r="A1071" s="1" t="s">
        <v>859</v>
      </c>
    </row>
    <row r="1072" spans="1:11" ht="15.75" customHeight="1" x14ac:dyDescent="0.3"/>
    <row r="1073" spans="1:11" ht="15.75" customHeight="1" x14ac:dyDescent="0.3">
      <c r="A1073" s="24" t="s">
        <v>724</v>
      </c>
      <c r="B1073" s="25"/>
      <c r="C1073" s="25"/>
      <c r="D1073" s="25"/>
      <c r="E1073" s="25"/>
      <c r="F1073" s="25"/>
      <c r="G1073" s="25"/>
      <c r="H1073" s="25"/>
      <c r="I1073" s="25"/>
      <c r="J1073" s="26"/>
      <c r="K1073" s="27"/>
    </row>
    <row r="1074" spans="1:11" ht="15.75" customHeight="1" x14ac:dyDescent="0.3">
      <c r="A1074" s="2"/>
      <c r="B1074" s="3"/>
      <c r="C1074" s="28" t="s">
        <v>1</v>
      </c>
      <c r="D1074" s="26"/>
      <c r="E1074" s="28" t="s">
        <v>2</v>
      </c>
      <c r="F1074" s="26"/>
      <c r="G1074" s="28" t="s">
        <v>3</v>
      </c>
      <c r="H1074" s="26"/>
      <c r="I1074" s="28" t="s">
        <v>4</v>
      </c>
      <c r="J1074" s="26"/>
      <c r="K1074" s="27"/>
    </row>
    <row r="1075" spans="1:11" ht="15.75" customHeight="1" x14ac:dyDescent="0.3">
      <c r="A1075" s="4" t="s">
        <v>5</v>
      </c>
      <c r="B1075" s="5" t="s">
        <v>6</v>
      </c>
      <c r="C1075" s="6" t="s">
        <v>7</v>
      </c>
      <c r="D1075" s="6" t="s">
        <v>8</v>
      </c>
      <c r="E1075" s="6" t="s">
        <v>7</v>
      </c>
      <c r="F1075" s="6" t="s">
        <v>8</v>
      </c>
      <c r="G1075" s="6" t="s">
        <v>7</v>
      </c>
      <c r="H1075" s="6" t="s">
        <v>8</v>
      </c>
      <c r="I1075" s="6" t="s">
        <v>7</v>
      </c>
      <c r="J1075" s="6" t="s">
        <v>8</v>
      </c>
      <c r="K1075" s="29"/>
    </row>
    <row r="1076" spans="1:11" ht="15.75" customHeight="1" x14ac:dyDescent="0.3">
      <c r="A1076" s="7" t="s">
        <v>686</v>
      </c>
      <c r="B1076" s="8" t="s">
        <v>136</v>
      </c>
      <c r="C1076" s="12">
        <v>2</v>
      </c>
      <c r="D1076" s="13">
        <v>7</v>
      </c>
      <c r="E1076" s="13">
        <v>0</v>
      </c>
      <c r="F1076" s="13">
        <v>0</v>
      </c>
      <c r="G1076" s="13">
        <v>0</v>
      </c>
      <c r="H1076" s="13">
        <v>1</v>
      </c>
      <c r="I1076" s="13">
        <v>2</v>
      </c>
      <c r="J1076" s="13">
        <v>8</v>
      </c>
      <c r="K1076" s="27"/>
    </row>
    <row r="1077" spans="1:11" ht="15.75" customHeight="1" x14ac:dyDescent="0.3">
      <c r="A1077" s="10" t="s">
        <v>12</v>
      </c>
      <c r="B1077" s="11"/>
      <c r="C1077" s="9">
        <f>SUM(C1076)</f>
        <v>2</v>
      </c>
      <c r="D1077" s="9">
        <f t="shared" ref="D1077:J1077" si="69">SUM(D1076)</f>
        <v>7</v>
      </c>
      <c r="E1077" s="9">
        <f t="shared" si="69"/>
        <v>0</v>
      </c>
      <c r="F1077" s="9">
        <f t="shared" si="69"/>
        <v>0</v>
      </c>
      <c r="G1077" s="9">
        <f t="shared" si="69"/>
        <v>0</v>
      </c>
      <c r="H1077" s="9">
        <f t="shared" si="69"/>
        <v>1</v>
      </c>
      <c r="I1077" s="9">
        <f t="shared" si="69"/>
        <v>2</v>
      </c>
      <c r="J1077" s="9">
        <f t="shared" si="69"/>
        <v>8</v>
      </c>
      <c r="K1077" s="29"/>
    </row>
    <row r="1078" spans="1:11" ht="15.75" customHeight="1" x14ac:dyDescent="0.3"/>
    <row r="1079" spans="1:11" ht="15.75" customHeight="1" x14ac:dyDescent="0.3"/>
    <row r="1080" spans="1:11" ht="15.75" customHeight="1" x14ac:dyDescent="0.3">
      <c r="A1080" s="24" t="s">
        <v>468</v>
      </c>
      <c r="B1080" s="25"/>
      <c r="C1080" s="25"/>
      <c r="D1080" s="25"/>
      <c r="E1080" s="25"/>
      <c r="F1080" s="25"/>
      <c r="G1080" s="25"/>
      <c r="H1080" s="25"/>
      <c r="I1080" s="25"/>
      <c r="J1080" s="26"/>
      <c r="K1080" s="27"/>
    </row>
    <row r="1081" spans="1:11" ht="15.75" customHeight="1" x14ac:dyDescent="0.3">
      <c r="A1081" s="2"/>
      <c r="B1081" s="3"/>
      <c r="C1081" s="28" t="s">
        <v>1</v>
      </c>
      <c r="D1081" s="26"/>
      <c r="E1081" s="28" t="s">
        <v>2</v>
      </c>
      <c r="F1081" s="26"/>
      <c r="G1081" s="28" t="s">
        <v>3</v>
      </c>
      <c r="H1081" s="26"/>
      <c r="I1081" s="28" t="s">
        <v>4</v>
      </c>
      <c r="J1081" s="26"/>
      <c r="K1081" s="27"/>
    </row>
    <row r="1082" spans="1:11" ht="15.75" customHeight="1" x14ac:dyDescent="0.3">
      <c r="A1082" s="4" t="s">
        <v>5</v>
      </c>
      <c r="B1082" s="5" t="s">
        <v>6</v>
      </c>
      <c r="C1082" s="6" t="s">
        <v>7</v>
      </c>
      <c r="D1082" s="6" t="s">
        <v>8</v>
      </c>
      <c r="E1082" s="6" t="s">
        <v>7</v>
      </c>
      <c r="F1082" s="6" t="s">
        <v>8</v>
      </c>
      <c r="G1082" s="6" t="s">
        <v>7</v>
      </c>
      <c r="H1082" s="6" t="s">
        <v>8</v>
      </c>
      <c r="I1082" s="6" t="s">
        <v>7</v>
      </c>
      <c r="J1082" s="6" t="s">
        <v>8</v>
      </c>
      <c r="K1082" s="29"/>
    </row>
    <row r="1083" spans="1:11" ht="15.75" customHeight="1" x14ac:dyDescent="0.3">
      <c r="A1083" s="7" t="s">
        <v>34</v>
      </c>
      <c r="B1083" s="8" t="s">
        <v>72</v>
      </c>
      <c r="C1083" s="12">
        <v>17</v>
      </c>
      <c r="D1083" s="13">
        <v>3</v>
      </c>
      <c r="E1083" s="13">
        <v>8</v>
      </c>
      <c r="F1083" s="13">
        <v>1</v>
      </c>
      <c r="G1083" s="13">
        <v>2</v>
      </c>
      <c r="H1083" s="13">
        <v>1</v>
      </c>
      <c r="I1083" s="13">
        <v>19</v>
      </c>
      <c r="J1083" s="13">
        <v>4</v>
      </c>
    </row>
    <row r="1084" spans="1:11" ht="15.75" customHeight="1" x14ac:dyDescent="0.3">
      <c r="A1084" s="7" t="s">
        <v>35</v>
      </c>
      <c r="B1084" s="8" t="s">
        <v>72</v>
      </c>
      <c r="C1084" s="12">
        <v>15</v>
      </c>
      <c r="D1084" s="13">
        <v>5</v>
      </c>
      <c r="E1084" s="13">
        <v>5</v>
      </c>
      <c r="F1084" s="13">
        <v>4</v>
      </c>
      <c r="G1084" s="13">
        <v>2</v>
      </c>
      <c r="H1084" s="13">
        <v>1</v>
      </c>
      <c r="I1084" s="13">
        <v>17</v>
      </c>
      <c r="J1084" s="13">
        <v>6</v>
      </c>
    </row>
    <row r="1085" spans="1:11" ht="15.75" customHeight="1" x14ac:dyDescent="0.3">
      <c r="A1085" s="7" t="s">
        <v>36</v>
      </c>
      <c r="B1085" s="8" t="s">
        <v>72</v>
      </c>
      <c r="C1085" s="12">
        <v>3</v>
      </c>
      <c r="D1085" s="13">
        <v>17</v>
      </c>
      <c r="E1085" s="13">
        <v>0</v>
      </c>
      <c r="F1085" s="13">
        <v>9</v>
      </c>
      <c r="G1085" s="13">
        <v>0</v>
      </c>
      <c r="H1085" s="13">
        <v>1</v>
      </c>
      <c r="I1085" s="13">
        <v>3</v>
      </c>
      <c r="J1085" s="13">
        <v>18</v>
      </c>
      <c r="K1085" s="27"/>
    </row>
    <row r="1086" spans="1:11" ht="15.75" customHeight="1" x14ac:dyDescent="0.3">
      <c r="A1086" s="10" t="s">
        <v>12</v>
      </c>
      <c r="B1086" s="11"/>
      <c r="C1086" s="9">
        <f>SUM(C1083:C1085)</f>
        <v>35</v>
      </c>
      <c r="D1086" s="9">
        <f t="shared" ref="D1086:J1086" si="70">SUM(D1083:D1085)</f>
        <v>25</v>
      </c>
      <c r="E1086" s="9">
        <f t="shared" si="70"/>
        <v>13</v>
      </c>
      <c r="F1086" s="9">
        <f t="shared" si="70"/>
        <v>14</v>
      </c>
      <c r="G1086" s="9">
        <f t="shared" si="70"/>
        <v>4</v>
      </c>
      <c r="H1086" s="9">
        <f t="shared" si="70"/>
        <v>3</v>
      </c>
      <c r="I1086" s="9">
        <f t="shared" si="70"/>
        <v>39</v>
      </c>
      <c r="J1086" s="9">
        <f t="shared" si="70"/>
        <v>28</v>
      </c>
      <c r="K1086" s="29"/>
    </row>
    <row r="1087" spans="1:11" ht="15.75" customHeight="1" x14ac:dyDescent="0.3"/>
    <row r="1088" spans="1:11" ht="15.75" customHeight="1" x14ac:dyDescent="0.3"/>
    <row r="1089" spans="1:11" ht="15.75" customHeight="1" x14ac:dyDescent="0.3">
      <c r="A1089" s="24" t="s">
        <v>1741</v>
      </c>
      <c r="B1089" s="25"/>
      <c r="C1089" s="25"/>
      <c r="D1089" s="25"/>
      <c r="E1089" s="25"/>
      <c r="F1089" s="25"/>
      <c r="G1089" s="25"/>
      <c r="H1089" s="25"/>
      <c r="I1089" s="25"/>
      <c r="J1089" s="26"/>
      <c r="K1089" s="27"/>
    </row>
    <row r="1090" spans="1:11" ht="15.75" customHeight="1" x14ac:dyDescent="0.3">
      <c r="A1090" s="2"/>
      <c r="B1090" s="3"/>
      <c r="C1090" s="28" t="s">
        <v>1</v>
      </c>
      <c r="D1090" s="26"/>
      <c r="E1090" s="28" t="s">
        <v>2</v>
      </c>
      <c r="F1090" s="26"/>
      <c r="G1090" s="28" t="s">
        <v>3</v>
      </c>
      <c r="H1090" s="26"/>
      <c r="I1090" s="28" t="s">
        <v>4</v>
      </c>
      <c r="J1090" s="26"/>
      <c r="K1090" s="27"/>
    </row>
    <row r="1091" spans="1:11" ht="15.75" customHeight="1" x14ac:dyDescent="0.3">
      <c r="A1091" s="4" t="s">
        <v>5</v>
      </c>
      <c r="B1091" s="5" t="s">
        <v>6</v>
      </c>
      <c r="C1091" s="6" t="s">
        <v>7</v>
      </c>
      <c r="D1091" s="6" t="s">
        <v>8</v>
      </c>
      <c r="E1091" s="6" t="s">
        <v>7</v>
      </c>
      <c r="F1091" s="6" t="s">
        <v>8</v>
      </c>
      <c r="G1091" s="6" t="s">
        <v>7</v>
      </c>
      <c r="H1091" s="6" t="s">
        <v>8</v>
      </c>
      <c r="I1091" s="6" t="s">
        <v>7</v>
      </c>
      <c r="J1091" s="6" t="s">
        <v>8</v>
      </c>
      <c r="K1091" s="29"/>
    </row>
    <row r="1092" spans="1:11" ht="15.75" customHeight="1" x14ac:dyDescent="0.3">
      <c r="A1092" s="7" t="s">
        <v>784</v>
      </c>
      <c r="B1092" s="8" t="s">
        <v>1295</v>
      </c>
      <c r="C1092" s="12"/>
      <c r="D1092" s="13"/>
      <c r="E1092" s="13">
        <v>3</v>
      </c>
      <c r="F1092" s="13">
        <v>3</v>
      </c>
      <c r="G1092" s="13"/>
      <c r="H1092" s="13"/>
      <c r="I1092" s="13">
        <v>10</v>
      </c>
      <c r="J1092" s="13">
        <v>9</v>
      </c>
      <c r="K1092" s="27"/>
    </row>
    <row r="1093" spans="1:11" ht="15.75" customHeight="1" x14ac:dyDescent="0.3">
      <c r="A1093" s="7" t="s">
        <v>670</v>
      </c>
      <c r="B1093" s="8" t="s">
        <v>1295</v>
      </c>
      <c r="C1093" s="22"/>
      <c r="D1093" s="14"/>
      <c r="E1093" s="14">
        <v>6</v>
      </c>
      <c r="F1093" s="14">
        <v>0</v>
      </c>
      <c r="G1093" s="14"/>
      <c r="H1093" s="14"/>
      <c r="I1093" s="14">
        <v>15</v>
      </c>
      <c r="J1093" s="14">
        <v>6</v>
      </c>
      <c r="K1093" s="27"/>
    </row>
    <row r="1094" spans="1:11" ht="15.75" customHeight="1" x14ac:dyDescent="0.3">
      <c r="A1094" s="7" t="s">
        <v>465</v>
      </c>
      <c r="B1094" s="8" t="s">
        <v>212</v>
      </c>
      <c r="C1094" s="22"/>
      <c r="D1094" s="14"/>
      <c r="E1094" s="14">
        <v>3</v>
      </c>
      <c r="F1094" s="14">
        <v>2</v>
      </c>
      <c r="G1094" s="14"/>
      <c r="H1094" s="14"/>
      <c r="I1094" s="14">
        <v>9</v>
      </c>
      <c r="J1094" s="14">
        <v>6</v>
      </c>
      <c r="K1094" s="27"/>
    </row>
    <row r="1095" spans="1:11" ht="15.75" customHeight="1" x14ac:dyDescent="0.3">
      <c r="A1095" s="7" t="s">
        <v>466</v>
      </c>
      <c r="B1095" s="8" t="s">
        <v>212</v>
      </c>
      <c r="C1095" s="22"/>
      <c r="D1095" s="14"/>
      <c r="E1095" s="14">
        <v>1</v>
      </c>
      <c r="F1095" s="14">
        <v>4</v>
      </c>
      <c r="G1095" s="14"/>
      <c r="H1095" s="14"/>
      <c r="I1095" s="14">
        <v>14</v>
      </c>
      <c r="J1095" s="14">
        <v>9</v>
      </c>
      <c r="K1095" s="27"/>
    </row>
    <row r="1096" spans="1:11" ht="15.75" customHeight="1" x14ac:dyDescent="0.3">
      <c r="A1096" s="7" t="s">
        <v>279</v>
      </c>
      <c r="B1096" s="8" t="s">
        <v>212</v>
      </c>
      <c r="C1096" s="22"/>
      <c r="D1096" s="14"/>
      <c r="E1096" s="14">
        <v>3</v>
      </c>
      <c r="F1096" s="14">
        <v>2</v>
      </c>
      <c r="G1096" s="14"/>
      <c r="H1096" s="14"/>
      <c r="I1096" s="14">
        <v>7</v>
      </c>
      <c r="J1096" s="14">
        <v>10</v>
      </c>
      <c r="K1096" s="27"/>
    </row>
    <row r="1097" spans="1:11" ht="15.75" customHeight="1" x14ac:dyDescent="0.3">
      <c r="A1097" s="7" t="s">
        <v>280</v>
      </c>
      <c r="B1097" s="8" t="s">
        <v>212</v>
      </c>
      <c r="C1097" s="22"/>
      <c r="D1097" s="14"/>
      <c r="E1097" s="14">
        <v>5</v>
      </c>
      <c r="F1097" s="14">
        <v>5</v>
      </c>
      <c r="G1097" s="14"/>
      <c r="H1097" s="14"/>
      <c r="I1097" s="14">
        <v>5</v>
      </c>
      <c r="J1097" s="14">
        <v>10</v>
      </c>
      <c r="K1097" s="27"/>
    </row>
    <row r="1098" spans="1:11" ht="15.75" customHeight="1" x14ac:dyDescent="0.3">
      <c r="A1098" s="7" t="s">
        <v>467</v>
      </c>
      <c r="B1098" s="8" t="s">
        <v>212</v>
      </c>
      <c r="C1098" s="22"/>
      <c r="D1098" s="14"/>
      <c r="E1098" s="14">
        <v>8</v>
      </c>
      <c r="F1098" s="14">
        <v>2</v>
      </c>
      <c r="G1098" s="14"/>
      <c r="H1098" s="14"/>
      <c r="I1098" s="14">
        <v>11</v>
      </c>
      <c r="J1098" s="14">
        <v>3</v>
      </c>
      <c r="K1098" s="27"/>
    </row>
    <row r="1099" spans="1:11" ht="15.75" customHeight="1" x14ac:dyDescent="0.3">
      <c r="A1099" s="7" t="s">
        <v>282</v>
      </c>
      <c r="B1099" s="8" t="s">
        <v>212</v>
      </c>
      <c r="C1099" s="22"/>
      <c r="D1099" s="14"/>
      <c r="E1099" s="14">
        <v>5</v>
      </c>
      <c r="F1099" s="14">
        <v>3</v>
      </c>
      <c r="G1099" s="14"/>
      <c r="H1099" s="14"/>
      <c r="I1099" s="14">
        <v>8</v>
      </c>
      <c r="J1099" s="14">
        <v>6</v>
      </c>
      <c r="K1099" s="27"/>
    </row>
    <row r="1100" spans="1:11" ht="15.75" customHeight="1" x14ac:dyDescent="0.3">
      <c r="A1100" s="7" t="s">
        <v>283</v>
      </c>
      <c r="B1100" s="8" t="s">
        <v>212</v>
      </c>
      <c r="C1100" s="22">
        <v>12</v>
      </c>
      <c r="D1100" s="14">
        <v>2</v>
      </c>
      <c r="E1100" s="14">
        <v>7</v>
      </c>
      <c r="F1100" s="14">
        <v>1</v>
      </c>
      <c r="G1100" s="14">
        <v>0</v>
      </c>
      <c r="H1100" s="14">
        <v>1</v>
      </c>
      <c r="I1100" s="14">
        <v>12</v>
      </c>
      <c r="J1100" s="14">
        <v>3</v>
      </c>
      <c r="K1100" s="27"/>
    </row>
    <row r="1101" spans="1:11" ht="15.75" customHeight="1" x14ac:dyDescent="0.3">
      <c r="A1101" s="7" t="s">
        <v>157</v>
      </c>
      <c r="B1101" s="8" t="s">
        <v>212</v>
      </c>
      <c r="C1101" s="22"/>
      <c r="D1101" s="14"/>
      <c r="E1101" s="14">
        <v>2</v>
      </c>
      <c r="F1101" s="14">
        <v>6</v>
      </c>
      <c r="G1101" s="14"/>
      <c r="H1101" s="14"/>
      <c r="I1101" s="14">
        <v>6</v>
      </c>
      <c r="J1101" s="14">
        <v>12</v>
      </c>
      <c r="K1101" s="27"/>
    </row>
    <row r="1102" spans="1:11" ht="15.75" customHeight="1" x14ac:dyDescent="0.3">
      <c r="A1102" s="7" t="s">
        <v>159</v>
      </c>
      <c r="B1102" s="8" t="s">
        <v>212</v>
      </c>
      <c r="C1102" s="22"/>
      <c r="D1102" s="14"/>
      <c r="E1102" s="14">
        <v>6</v>
      </c>
      <c r="F1102" s="14">
        <v>4</v>
      </c>
      <c r="G1102" s="14"/>
      <c r="H1102" s="14"/>
      <c r="I1102" s="14">
        <v>9</v>
      </c>
      <c r="J1102" s="14">
        <v>6</v>
      </c>
      <c r="K1102" s="27"/>
    </row>
    <row r="1103" spans="1:11" ht="15.75" customHeight="1" x14ac:dyDescent="0.3">
      <c r="A1103" s="7" t="s">
        <v>160</v>
      </c>
      <c r="B1103" s="8" t="s">
        <v>212</v>
      </c>
      <c r="C1103" s="22"/>
      <c r="D1103" s="14"/>
      <c r="E1103" s="14">
        <v>9</v>
      </c>
      <c r="F1103" s="14">
        <v>3</v>
      </c>
      <c r="G1103" s="14"/>
      <c r="H1103" s="14"/>
      <c r="I1103" s="14">
        <v>13</v>
      </c>
      <c r="J1103" s="14">
        <v>4</v>
      </c>
      <c r="K1103" s="27"/>
    </row>
    <row r="1104" spans="1:11" ht="15.75" customHeight="1" x14ac:dyDescent="0.3">
      <c r="A1104" s="7" t="s">
        <v>147</v>
      </c>
      <c r="B1104" s="8" t="s">
        <v>212</v>
      </c>
      <c r="C1104" s="22"/>
      <c r="D1104" s="14"/>
      <c r="E1104" s="14"/>
      <c r="F1104" s="14"/>
      <c r="G1104" s="14"/>
      <c r="H1104" s="14"/>
      <c r="I1104" s="14">
        <v>14</v>
      </c>
      <c r="J1104" s="14">
        <v>8</v>
      </c>
      <c r="K1104" s="27"/>
    </row>
    <row r="1105" spans="1:11" ht="15.75" customHeight="1" x14ac:dyDescent="0.3">
      <c r="A1105" s="7" t="s">
        <v>150</v>
      </c>
      <c r="B1105" s="8" t="s">
        <v>212</v>
      </c>
      <c r="C1105" s="22"/>
      <c r="D1105" s="14"/>
      <c r="E1105" s="14"/>
      <c r="F1105" s="14"/>
      <c r="G1105" s="14"/>
      <c r="H1105" s="14"/>
      <c r="I1105" s="14">
        <v>14</v>
      </c>
      <c r="J1105" s="14">
        <v>7</v>
      </c>
      <c r="K1105" s="27"/>
    </row>
    <row r="1106" spans="1:11" ht="15.75" customHeight="1" x14ac:dyDescent="0.3">
      <c r="A1106" s="10" t="s">
        <v>12</v>
      </c>
      <c r="B1106" s="11"/>
      <c r="C1106" s="9">
        <f>SUM(C1092:C1105)</f>
        <v>12</v>
      </c>
      <c r="D1106" s="9">
        <f t="shared" ref="D1106:J1106" si="71">SUM(D1092:D1105)</f>
        <v>2</v>
      </c>
      <c r="E1106" s="9">
        <f t="shared" si="71"/>
        <v>58</v>
      </c>
      <c r="F1106" s="9">
        <f t="shared" si="71"/>
        <v>35</v>
      </c>
      <c r="G1106" s="9">
        <f t="shared" si="71"/>
        <v>0</v>
      </c>
      <c r="H1106" s="9">
        <f t="shared" si="71"/>
        <v>1</v>
      </c>
      <c r="I1106" s="9">
        <f t="shared" si="71"/>
        <v>147</v>
      </c>
      <c r="J1106" s="9">
        <f t="shared" si="71"/>
        <v>99</v>
      </c>
      <c r="K1106" s="29"/>
    </row>
    <row r="1107" spans="1:11" ht="15.75" customHeight="1" x14ac:dyDescent="0.3">
      <c r="A1107" s="17"/>
      <c r="B1107" s="17"/>
      <c r="C1107" s="42"/>
      <c r="D1107" s="42"/>
      <c r="E1107" s="42"/>
      <c r="F1107" s="42"/>
      <c r="G1107" s="42"/>
      <c r="H1107" s="42"/>
      <c r="I1107" s="42"/>
      <c r="J1107" s="42"/>
    </row>
    <row r="1108" spans="1:11" ht="15.75" customHeight="1" x14ac:dyDescent="0.3"/>
    <row r="1109" spans="1:11" ht="15.75" customHeight="1" x14ac:dyDescent="0.3">
      <c r="A1109" s="24" t="s">
        <v>766</v>
      </c>
      <c r="B1109" s="25"/>
      <c r="C1109" s="25"/>
      <c r="D1109" s="25"/>
      <c r="E1109" s="25"/>
      <c r="F1109" s="25"/>
      <c r="G1109" s="25"/>
      <c r="H1109" s="25"/>
      <c r="I1109" s="25"/>
      <c r="J1109" s="26"/>
      <c r="K1109" s="27"/>
    </row>
    <row r="1110" spans="1:11" ht="15.75" customHeight="1" x14ac:dyDescent="0.3">
      <c r="A1110" s="2"/>
      <c r="B1110" s="3"/>
      <c r="C1110" s="28" t="s">
        <v>1</v>
      </c>
      <c r="D1110" s="26"/>
      <c r="E1110" s="28" t="s">
        <v>2</v>
      </c>
      <c r="F1110" s="26"/>
      <c r="G1110" s="28" t="s">
        <v>3</v>
      </c>
      <c r="H1110" s="26"/>
      <c r="I1110" s="28" t="s">
        <v>4</v>
      </c>
      <c r="J1110" s="26"/>
      <c r="K1110" s="27"/>
    </row>
    <row r="1111" spans="1:11" ht="15.75" customHeight="1" x14ac:dyDescent="0.3">
      <c r="A1111" s="4" t="s">
        <v>5</v>
      </c>
      <c r="B1111" s="5" t="s">
        <v>6</v>
      </c>
      <c r="C1111" s="6" t="s">
        <v>7</v>
      </c>
      <c r="D1111" s="6" t="s">
        <v>8</v>
      </c>
      <c r="E1111" s="6" t="s">
        <v>7</v>
      </c>
      <c r="F1111" s="6" t="s">
        <v>8</v>
      </c>
      <c r="G1111" s="6" t="s">
        <v>7</v>
      </c>
      <c r="H1111" s="6" t="s">
        <v>8</v>
      </c>
      <c r="I1111" s="6" t="s">
        <v>7</v>
      </c>
      <c r="J1111" s="6" t="s">
        <v>8</v>
      </c>
      <c r="K1111" s="29"/>
    </row>
    <row r="1112" spans="1:11" ht="15.75" customHeight="1" x14ac:dyDescent="0.3">
      <c r="A1112" s="7" t="s">
        <v>88</v>
      </c>
      <c r="B1112" s="8" t="s">
        <v>2040</v>
      </c>
      <c r="C1112" s="12">
        <v>5</v>
      </c>
      <c r="D1112" s="13">
        <v>15</v>
      </c>
      <c r="E1112" s="13">
        <v>3</v>
      </c>
      <c r="F1112" s="13">
        <v>13</v>
      </c>
      <c r="G1112" s="13">
        <v>0</v>
      </c>
      <c r="H1112" s="13">
        <v>1</v>
      </c>
      <c r="I1112" s="13">
        <v>5</v>
      </c>
      <c r="J1112" s="13">
        <v>16</v>
      </c>
    </row>
    <row r="1113" spans="1:11" ht="15.75" customHeight="1" x14ac:dyDescent="0.3">
      <c r="A1113" s="7" t="s">
        <v>89</v>
      </c>
      <c r="B1113" s="8" t="s">
        <v>2040</v>
      </c>
      <c r="C1113" s="12">
        <v>8</v>
      </c>
      <c r="D1113" s="13">
        <v>12</v>
      </c>
      <c r="E1113" s="13">
        <v>6</v>
      </c>
      <c r="F1113" s="13">
        <v>10</v>
      </c>
      <c r="G1113" s="13">
        <v>0</v>
      </c>
      <c r="H1113" s="13">
        <v>1</v>
      </c>
      <c r="I1113" s="13">
        <v>8</v>
      </c>
      <c r="J1113" s="13">
        <v>13</v>
      </c>
    </row>
    <row r="1114" spans="1:11" ht="15.75" customHeight="1" x14ac:dyDescent="0.3">
      <c r="A1114" s="7" t="s">
        <v>90</v>
      </c>
      <c r="B1114" s="8" t="s">
        <v>2040</v>
      </c>
      <c r="C1114" s="12">
        <v>16</v>
      </c>
      <c r="D1114" s="13">
        <v>4</v>
      </c>
      <c r="E1114" s="13">
        <v>13</v>
      </c>
      <c r="F1114" s="13">
        <v>3</v>
      </c>
      <c r="G1114" s="13">
        <v>1</v>
      </c>
      <c r="H1114" s="13">
        <v>1</v>
      </c>
      <c r="I1114" s="13">
        <v>17</v>
      </c>
      <c r="J1114" s="13">
        <v>5</v>
      </c>
    </row>
    <row r="1115" spans="1:11" ht="15.75" customHeight="1" x14ac:dyDescent="0.3">
      <c r="A1115" s="7" t="s">
        <v>73</v>
      </c>
      <c r="B1115" s="8" t="s">
        <v>2040</v>
      </c>
      <c r="C1115" s="12">
        <v>14</v>
      </c>
      <c r="D1115" s="13">
        <v>6</v>
      </c>
      <c r="E1115" s="13">
        <v>10</v>
      </c>
      <c r="F1115" s="13">
        <v>6</v>
      </c>
      <c r="G1115" s="13">
        <v>3</v>
      </c>
      <c r="H1115" s="13">
        <v>1</v>
      </c>
      <c r="I1115" s="13">
        <v>17</v>
      </c>
      <c r="J1115" s="13">
        <v>7</v>
      </c>
    </row>
    <row r="1116" spans="1:11" ht="15.75" customHeight="1" x14ac:dyDescent="0.3">
      <c r="A1116" s="7" t="s">
        <v>75</v>
      </c>
      <c r="B1116" s="8" t="s">
        <v>372</v>
      </c>
      <c r="C1116" s="12">
        <v>5</v>
      </c>
      <c r="D1116" s="13">
        <v>15</v>
      </c>
      <c r="E1116" s="13">
        <v>3</v>
      </c>
      <c r="F1116" s="13">
        <v>11</v>
      </c>
      <c r="G1116" s="13">
        <v>0</v>
      </c>
      <c r="H1116" s="13">
        <v>1</v>
      </c>
      <c r="I1116" s="13">
        <v>5</v>
      </c>
      <c r="J1116" s="13">
        <v>16</v>
      </c>
      <c r="K1116" s="27"/>
    </row>
    <row r="1117" spans="1:11" ht="15.75" customHeight="1" x14ac:dyDescent="0.3">
      <c r="A1117" s="7" t="s">
        <v>76</v>
      </c>
      <c r="B1117" s="8" t="s">
        <v>372</v>
      </c>
      <c r="C1117" s="22">
        <v>6</v>
      </c>
      <c r="D1117" s="14">
        <v>14</v>
      </c>
      <c r="E1117" s="14">
        <v>4</v>
      </c>
      <c r="F1117" s="14">
        <v>10</v>
      </c>
      <c r="G1117" s="14">
        <v>0</v>
      </c>
      <c r="H1117" s="14">
        <v>1</v>
      </c>
      <c r="I1117" s="14">
        <v>6</v>
      </c>
      <c r="J1117" s="14">
        <v>15</v>
      </c>
      <c r="K1117" s="27"/>
    </row>
    <row r="1118" spans="1:11" ht="15.75" customHeight="1" x14ac:dyDescent="0.3">
      <c r="A1118" s="7" t="s">
        <v>77</v>
      </c>
      <c r="B1118" s="8" t="s">
        <v>372</v>
      </c>
      <c r="C1118" s="22">
        <v>3</v>
      </c>
      <c r="D1118" s="14">
        <v>17</v>
      </c>
      <c r="E1118" s="14">
        <v>3</v>
      </c>
      <c r="F1118" s="14">
        <v>11</v>
      </c>
      <c r="G1118" s="14">
        <v>0</v>
      </c>
      <c r="H1118" s="14">
        <v>1</v>
      </c>
      <c r="I1118" s="14">
        <v>3</v>
      </c>
      <c r="J1118" s="14">
        <v>18</v>
      </c>
      <c r="K1118" s="27"/>
    </row>
    <row r="1119" spans="1:11" ht="15.75" customHeight="1" x14ac:dyDescent="0.3">
      <c r="A1119" s="10" t="s">
        <v>12</v>
      </c>
      <c r="B1119" s="11"/>
      <c r="C1119" s="9">
        <f>SUM(C1112:C1118)</f>
        <v>57</v>
      </c>
      <c r="D1119" s="9">
        <f t="shared" ref="D1119:J1119" si="72">SUM(D1112:D1118)</f>
        <v>83</v>
      </c>
      <c r="E1119" s="9">
        <f t="shared" si="72"/>
        <v>42</v>
      </c>
      <c r="F1119" s="9">
        <f t="shared" si="72"/>
        <v>64</v>
      </c>
      <c r="G1119" s="9">
        <f t="shared" si="72"/>
        <v>4</v>
      </c>
      <c r="H1119" s="9">
        <f t="shared" si="72"/>
        <v>7</v>
      </c>
      <c r="I1119" s="9">
        <f t="shared" si="72"/>
        <v>61</v>
      </c>
      <c r="J1119" s="9">
        <f t="shared" si="72"/>
        <v>90</v>
      </c>
      <c r="K1119" s="29"/>
    </row>
    <row r="1120" spans="1:11" ht="15.75" customHeight="1" x14ac:dyDescent="0.3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</row>
    <row r="1121" spans="1:11" ht="15.75" customHeight="1" x14ac:dyDescent="0.3"/>
    <row r="1122" spans="1:11" ht="15.75" customHeight="1" x14ac:dyDescent="0.3">
      <c r="A1122" s="24" t="s">
        <v>786</v>
      </c>
      <c r="B1122" s="25"/>
      <c r="C1122" s="25"/>
      <c r="D1122" s="25"/>
      <c r="E1122" s="25"/>
      <c r="F1122" s="25"/>
      <c r="G1122" s="25"/>
      <c r="H1122" s="25"/>
      <c r="I1122" s="25"/>
      <c r="J1122" s="26"/>
      <c r="K1122" s="27"/>
    </row>
    <row r="1123" spans="1:11" ht="15.75" customHeight="1" x14ac:dyDescent="0.3">
      <c r="A1123" s="2"/>
      <c r="B1123" s="3"/>
      <c r="C1123" s="28" t="s">
        <v>1</v>
      </c>
      <c r="D1123" s="26"/>
      <c r="E1123" s="28" t="s">
        <v>2</v>
      </c>
      <c r="F1123" s="26"/>
      <c r="G1123" s="28" t="s">
        <v>3</v>
      </c>
      <c r="H1123" s="26"/>
      <c r="I1123" s="28" t="s">
        <v>4</v>
      </c>
      <c r="J1123" s="26"/>
      <c r="K1123" s="27"/>
    </row>
    <row r="1124" spans="1:11" ht="15.75" customHeight="1" x14ac:dyDescent="0.3">
      <c r="A1124" s="4" t="s">
        <v>5</v>
      </c>
      <c r="B1124" s="5" t="s">
        <v>6</v>
      </c>
      <c r="C1124" s="6" t="s">
        <v>7</v>
      </c>
      <c r="D1124" s="6" t="s">
        <v>8</v>
      </c>
      <c r="E1124" s="6" t="s">
        <v>7</v>
      </c>
      <c r="F1124" s="6" t="s">
        <v>8</v>
      </c>
      <c r="G1124" s="6" t="s">
        <v>7</v>
      </c>
      <c r="H1124" s="6" t="s">
        <v>8</v>
      </c>
      <c r="I1124" s="6" t="s">
        <v>7</v>
      </c>
      <c r="J1124" s="6" t="s">
        <v>8</v>
      </c>
      <c r="K1124" s="29"/>
    </row>
    <row r="1125" spans="1:11" ht="15.75" customHeight="1" x14ac:dyDescent="0.3">
      <c r="A1125" s="7" t="s">
        <v>236</v>
      </c>
      <c r="B1125" s="8" t="s">
        <v>262</v>
      </c>
      <c r="C1125" s="12">
        <v>2</v>
      </c>
      <c r="D1125" s="13">
        <v>13</v>
      </c>
      <c r="E1125" s="13">
        <v>0</v>
      </c>
      <c r="F1125" s="13">
        <v>7</v>
      </c>
      <c r="G1125" s="13">
        <v>0</v>
      </c>
      <c r="H1125" s="13">
        <v>1</v>
      </c>
      <c r="I1125" s="13">
        <v>2</v>
      </c>
      <c r="J1125" s="13">
        <v>14</v>
      </c>
      <c r="K1125" s="27"/>
    </row>
    <row r="1126" spans="1:11" ht="15.75" customHeight="1" x14ac:dyDescent="0.3">
      <c r="A1126" s="10" t="s">
        <v>12</v>
      </c>
      <c r="B1126" s="11"/>
      <c r="C1126" s="9">
        <f t="shared" ref="C1126:J1126" si="73">SUM(C1125:C1125)</f>
        <v>2</v>
      </c>
      <c r="D1126" s="9">
        <f t="shared" si="73"/>
        <v>13</v>
      </c>
      <c r="E1126" s="9">
        <f t="shared" si="73"/>
        <v>0</v>
      </c>
      <c r="F1126" s="9">
        <f t="shared" si="73"/>
        <v>7</v>
      </c>
      <c r="G1126" s="9">
        <f t="shared" si="73"/>
        <v>0</v>
      </c>
      <c r="H1126" s="9">
        <f t="shared" si="73"/>
        <v>1</v>
      </c>
      <c r="I1126" s="9">
        <f t="shared" si="73"/>
        <v>2</v>
      </c>
      <c r="J1126" s="9">
        <f t="shared" si="73"/>
        <v>14</v>
      </c>
      <c r="K1126" s="29"/>
    </row>
    <row r="1127" spans="1:11" ht="15.75" customHeight="1" x14ac:dyDescent="0.3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</row>
    <row r="1128" spans="1:11" ht="15.75" customHeight="1" x14ac:dyDescent="0.3"/>
    <row r="1129" spans="1:11" ht="15.75" customHeight="1" x14ac:dyDescent="0.3">
      <c r="A1129" s="24" t="s">
        <v>1349</v>
      </c>
      <c r="B1129" s="25"/>
      <c r="C1129" s="25"/>
      <c r="D1129" s="25"/>
      <c r="E1129" s="25"/>
      <c r="F1129" s="25"/>
      <c r="G1129" s="25"/>
      <c r="H1129" s="25"/>
      <c r="I1129" s="25"/>
      <c r="J1129" s="26"/>
      <c r="K1129" s="27"/>
    </row>
    <row r="1130" spans="1:11" ht="15.75" customHeight="1" x14ac:dyDescent="0.3">
      <c r="A1130" s="2"/>
      <c r="B1130" s="3"/>
      <c r="C1130" s="28" t="s">
        <v>1</v>
      </c>
      <c r="D1130" s="26"/>
      <c r="E1130" s="28" t="s">
        <v>2</v>
      </c>
      <c r="F1130" s="26"/>
      <c r="G1130" s="28" t="s">
        <v>3</v>
      </c>
      <c r="H1130" s="26"/>
      <c r="I1130" s="28" t="s">
        <v>4</v>
      </c>
      <c r="J1130" s="26"/>
      <c r="K1130" s="27"/>
    </row>
    <row r="1131" spans="1:11" ht="15.75" customHeight="1" x14ac:dyDescent="0.3">
      <c r="A1131" s="4" t="s">
        <v>5</v>
      </c>
      <c r="B1131" s="5" t="s">
        <v>6</v>
      </c>
      <c r="C1131" s="6" t="s">
        <v>7</v>
      </c>
      <c r="D1131" s="6" t="s">
        <v>8</v>
      </c>
      <c r="E1131" s="6" t="s">
        <v>7</v>
      </c>
      <c r="F1131" s="6" t="s">
        <v>8</v>
      </c>
      <c r="G1131" s="6" t="s">
        <v>7</v>
      </c>
      <c r="H1131" s="6" t="s">
        <v>8</v>
      </c>
      <c r="I1131" s="6" t="s">
        <v>7</v>
      </c>
      <c r="J1131" s="6" t="s">
        <v>8</v>
      </c>
      <c r="K1131" s="29"/>
    </row>
    <row r="1132" spans="1:11" ht="15.75" customHeight="1" x14ac:dyDescent="0.3">
      <c r="A1132" s="7" t="s">
        <v>22</v>
      </c>
      <c r="B1132" s="8" t="s">
        <v>258</v>
      </c>
      <c r="C1132" s="12">
        <v>5</v>
      </c>
      <c r="D1132" s="13">
        <v>9</v>
      </c>
      <c r="E1132" s="13">
        <v>6</v>
      </c>
      <c r="F1132" s="13">
        <v>7</v>
      </c>
      <c r="G1132" s="13">
        <v>0</v>
      </c>
      <c r="H1132" s="13">
        <v>1</v>
      </c>
      <c r="I1132" s="13">
        <v>5</v>
      </c>
      <c r="J1132" s="13">
        <v>10</v>
      </c>
      <c r="K1132" s="27" t="s">
        <v>1762</v>
      </c>
    </row>
    <row r="1133" spans="1:11" ht="15.75" customHeight="1" x14ac:dyDescent="0.3">
      <c r="A1133" s="7" t="s">
        <v>23</v>
      </c>
      <c r="B1133" s="8" t="s">
        <v>258</v>
      </c>
      <c r="C1133" s="22">
        <v>7</v>
      </c>
      <c r="D1133" s="14">
        <v>9</v>
      </c>
      <c r="E1133" s="14" t="s">
        <v>640</v>
      </c>
      <c r="F1133" s="14" t="s">
        <v>640</v>
      </c>
      <c r="G1133" s="14">
        <v>3</v>
      </c>
      <c r="H1133" s="14">
        <v>1</v>
      </c>
      <c r="I1133" s="14">
        <v>10</v>
      </c>
      <c r="J1133" s="14">
        <v>10</v>
      </c>
      <c r="K1133" s="27"/>
    </row>
    <row r="1134" spans="1:11" ht="15.75" customHeight="1" x14ac:dyDescent="0.3">
      <c r="A1134" s="7" t="s">
        <v>42</v>
      </c>
      <c r="B1134" s="8" t="s">
        <v>258</v>
      </c>
      <c r="C1134" s="22">
        <v>7</v>
      </c>
      <c r="D1134" s="14">
        <v>10</v>
      </c>
      <c r="E1134" s="14" t="s">
        <v>640</v>
      </c>
      <c r="F1134" s="14" t="s">
        <v>640</v>
      </c>
      <c r="G1134" s="14">
        <v>3</v>
      </c>
      <c r="H1134" s="14">
        <v>1</v>
      </c>
      <c r="I1134" s="14">
        <v>10</v>
      </c>
      <c r="J1134" s="14">
        <v>11</v>
      </c>
      <c r="K1134" s="27"/>
    </row>
    <row r="1135" spans="1:11" ht="15.75" customHeight="1" x14ac:dyDescent="0.3">
      <c r="A1135" s="7" t="s">
        <v>24</v>
      </c>
      <c r="B1135" s="8" t="s">
        <v>258</v>
      </c>
      <c r="C1135" s="22">
        <v>7</v>
      </c>
      <c r="D1135" s="14">
        <v>9</v>
      </c>
      <c r="E1135" s="14" t="s">
        <v>640</v>
      </c>
      <c r="F1135" s="14" t="s">
        <v>640</v>
      </c>
      <c r="G1135" s="14">
        <v>0</v>
      </c>
      <c r="H1135" s="14">
        <v>1</v>
      </c>
      <c r="I1135" s="14">
        <v>7</v>
      </c>
      <c r="J1135" s="14">
        <v>10</v>
      </c>
      <c r="K1135" s="27"/>
    </row>
    <row r="1136" spans="1:11" ht="15.75" customHeight="1" x14ac:dyDescent="0.3">
      <c r="A1136" s="7" t="s">
        <v>46</v>
      </c>
      <c r="B1136" s="8" t="s">
        <v>258</v>
      </c>
      <c r="C1136" s="22">
        <v>1</v>
      </c>
      <c r="D1136" s="14">
        <v>14</v>
      </c>
      <c r="E1136" s="14">
        <v>1</v>
      </c>
      <c r="F1136" s="14">
        <v>11</v>
      </c>
      <c r="G1136" s="14">
        <v>1</v>
      </c>
      <c r="H1136" s="14">
        <v>1</v>
      </c>
      <c r="I1136" s="14">
        <v>2</v>
      </c>
      <c r="J1136" s="14">
        <v>15</v>
      </c>
      <c r="K1136" s="27"/>
    </row>
    <row r="1137" spans="1:11" ht="15.75" customHeight="1" x14ac:dyDescent="0.3">
      <c r="A1137" s="7" t="s">
        <v>55</v>
      </c>
      <c r="B1137" s="8" t="s">
        <v>258</v>
      </c>
      <c r="C1137" s="22">
        <v>0</v>
      </c>
      <c r="D1137" s="14">
        <v>16</v>
      </c>
      <c r="E1137" s="14">
        <v>0</v>
      </c>
      <c r="F1137" s="14">
        <v>12</v>
      </c>
      <c r="G1137" s="14">
        <v>0</v>
      </c>
      <c r="H1137" s="14">
        <v>1</v>
      </c>
      <c r="I1137" s="14">
        <v>0</v>
      </c>
      <c r="J1137" s="14">
        <v>17</v>
      </c>
      <c r="K1137" s="27"/>
    </row>
    <row r="1138" spans="1:11" ht="15.75" customHeight="1" x14ac:dyDescent="0.3">
      <c r="A1138" s="7" t="s">
        <v>56</v>
      </c>
      <c r="B1138" s="8" t="s">
        <v>258</v>
      </c>
      <c r="C1138" s="22">
        <v>3</v>
      </c>
      <c r="D1138" s="14">
        <v>13</v>
      </c>
      <c r="E1138" s="14">
        <v>1</v>
      </c>
      <c r="F1138" s="14">
        <v>11</v>
      </c>
      <c r="G1138" s="14">
        <v>0</v>
      </c>
      <c r="H1138" s="14">
        <v>1</v>
      </c>
      <c r="I1138" s="14">
        <v>3</v>
      </c>
      <c r="J1138" s="14">
        <v>14</v>
      </c>
      <c r="K1138" s="27"/>
    </row>
    <row r="1139" spans="1:11" ht="15.75" customHeight="1" x14ac:dyDescent="0.3">
      <c r="A1139" s="7" t="s">
        <v>57</v>
      </c>
      <c r="B1139" s="8" t="s">
        <v>258</v>
      </c>
      <c r="C1139" s="22">
        <v>5</v>
      </c>
      <c r="D1139" s="14">
        <v>12</v>
      </c>
      <c r="E1139" s="14">
        <v>3</v>
      </c>
      <c r="F1139" s="14">
        <v>9</v>
      </c>
      <c r="G1139" s="14">
        <v>0</v>
      </c>
      <c r="H1139" s="14">
        <v>1</v>
      </c>
      <c r="I1139" s="14">
        <v>5</v>
      </c>
      <c r="J1139" s="14">
        <v>13</v>
      </c>
      <c r="K1139" s="27"/>
    </row>
    <row r="1140" spans="1:11" ht="15.75" customHeight="1" x14ac:dyDescent="0.3">
      <c r="A1140" s="7" t="s">
        <v>63</v>
      </c>
      <c r="B1140" s="8" t="s">
        <v>258</v>
      </c>
      <c r="C1140" s="22">
        <v>6</v>
      </c>
      <c r="D1140" s="14">
        <v>11</v>
      </c>
      <c r="E1140" s="14">
        <v>5</v>
      </c>
      <c r="F1140" s="14">
        <v>5</v>
      </c>
      <c r="G1140" s="14">
        <v>0</v>
      </c>
      <c r="H1140" s="14">
        <v>1</v>
      </c>
      <c r="I1140" s="14">
        <v>6</v>
      </c>
      <c r="J1140" s="14">
        <v>12</v>
      </c>
      <c r="K1140" s="27"/>
    </row>
    <row r="1141" spans="1:11" ht="15.75" customHeight="1" x14ac:dyDescent="0.3">
      <c r="A1141" s="7" t="s">
        <v>64</v>
      </c>
      <c r="B1141" s="8" t="s">
        <v>258</v>
      </c>
      <c r="C1141" s="22">
        <v>11</v>
      </c>
      <c r="D1141" s="14">
        <v>6</v>
      </c>
      <c r="E1141" s="14">
        <v>5</v>
      </c>
      <c r="F1141" s="14">
        <v>3</v>
      </c>
      <c r="G1141" s="14">
        <v>1</v>
      </c>
      <c r="H1141" s="14">
        <v>1</v>
      </c>
      <c r="I1141" s="14">
        <v>12</v>
      </c>
      <c r="J1141" s="14">
        <v>7</v>
      </c>
      <c r="K1141" s="27"/>
    </row>
    <row r="1142" spans="1:11" ht="15.75" customHeight="1" x14ac:dyDescent="0.3">
      <c r="A1142" s="7" t="s">
        <v>66</v>
      </c>
      <c r="B1142" s="8" t="s">
        <v>258</v>
      </c>
      <c r="C1142" s="22">
        <v>5</v>
      </c>
      <c r="D1142" s="14">
        <v>12</v>
      </c>
      <c r="E1142" s="14">
        <v>3</v>
      </c>
      <c r="F1142" s="14">
        <v>5</v>
      </c>
      <c r="G1142" s="14">
        <v>0</v>
      </c>
      <c r="H1142" s="14">
        <v>1</v>
      </c>
      <c r="I1142" s="14">
        <v>5</v>
      </c>
      <c r="J1142" s="14">
        <v>13</v>
      </c>
      <c r="K1142" s="27"/>
    </row>
    <row r="1143" spans="1:11" ht="15.75" customHeight="1" x14ac:dyDescent="0.3">
      <c r="A1143" s="7" t="s">
        <v>67</v>
      </c>
      <c r="B1143" s="8" t="s">
        <v>258</v>
      </c>
      <c r="C1143" s="22">
        <v>1</v>
      </c>
      <c r="D1143" s="14">
        <v>17</v>
      </c>
      <c r="E1143" s="14">
        <v>1</v>
      </c>
      <c r="F1143" s="14">
        <v>7</v>
      </c>
      <c r="G1143" s="14">
        <v>0</v>
      </c>
      <c r="H1143" s="14">
        <v>1</v>
      </c>
      <c r="I1143" s="14">
        <v>1</v>
      </c>
      <c r="J1143" s="14">
        <v>18</v>
      </c>
      <c r="K1143" s="27"/>
    </row>
    <row r="1144" spans="1:11" ht="15.75" customHeight="1" x14ac:dyDescent="0.3">
      <c r="A1144" s="10" t="s">
        <v>12</v>
      </c>
      <c r="B1144" s="11"/>
      <c r="C1144" s="9">
        <f>SUM(C1132:C1143)</f>
        <v>58</v>
      </c>
      <c r="D1144" s="9">
        <f t="shared" ref="D1144:J1144" si="74">SUM(D1132:D1143)</f>
        <v>138</v>
      </c>
      <c r="E1144" s="9">
        <f t="shared" si="74"/>
        <v>25</v>
      </c>
      <c r="F1144" s="9">
        <f t="shared" si="74"/>
        <v>70</v>
      </c>
      <c r="G1144" s="9">
        <f t="shared" si="74"/>
        <v>8</v>
      </c>
      <c r="H1144" s="9">
        <f t="shared" si="74"/>
        <v>12</v>
      </c>
      <c r="I1144" s="9">
        <f t="shared" si="74"/>
        <v>66</v>
      </c>
      <c r="J1144" s="9">
        <f t="shared" si="74"/>
        <v>150</v>
      </c>
      <c r="K1144" s="29"/>
    </row>
    <row r="1145" spans="1:11" ht="15.75" customHeight="1" x14ac:dyDescent="0.3">
      <c r="A1145" s="17" t="s">
        <v>685</v>
      </c>
      <c r="B1145" s="17"/>
      <c r="C1145" s="42"/>
      <c r="D1145" s="42"/>
      <c r="E1145" s="42"/>
      <c r="F1145" s="42"/>
      <c r="G1145" s="42"/>
      <c r="H1145" s="42"/>
      <c r="I1145" s="42"/>
      <c r="J1145" s="42"/>
    </row>
    <row r="1146" spans="1:11" ht="15.75" customHeight="1" x14ac:dyDescent="0.3"/>
  </sheetData>
  <hyperlinks>
    <hyperlink ref="A331" r:id="rId1" display="http://www.ohiobkcoaches.com/HallofFame/HOF1991/robertmcclary.html" xr:uid="{00000000-0004-0000-0C00-000000000000}"/>
  </hyperlinks>
  <pageMargins left="0.75" right="0.75" top="1" bottom="1" header="0.5" footer="0.5"/>
  <pageSetup scale="49" fitToHeight="1000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249"/>
  <sheetViews>
    <sheetView topLeftCell="A164" workbookViewId="0">
      <selection activeCell="K195" sqref="K195:M196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469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66</v>
      </c>
      <c r="B6" s="8" t="s">
        <v>1067</v>
      </c>
      <c r="C6" s="49"/>
      <c r="D6" s="47"/>
      <c r="E6" s="47"/>
      <c r="F6" s="47"/>
      <c r="G6" s="47"/>
      <c r="H6" s="47"/>
      <c r="I6" s="47"/>
      <c r="J6" s="47"/>
      <c r="K6" s="27"/>
    </row>
    <row r="7" spans="1:11" ht="15.75" customHeight="1" x14ac:dyDescent="0.3">
      <c r="A7" s="7" t="s">
        <v>67</v>
      </c>
      <c r="B7" s="8" t="s">
        <v>1067</v>
      </c>
      <c r="C7" s="49"/>
      <c r="D7" s="47"/>
      <c r="E7" s="47"/>
      <c r="F7" s="47"/>
      <c r="G7" s="47"/>
      <c r="H7" s="47"/>
      <c r="I7" s="47"/>
      <c r="J7" s="47"/>
      <c r="K7" s="27"/>
    </row>
    <row r="8" spans="1:11" ht="15.75" customHeight="1" x14ac:dyDescent="0.3">
      <c r="A8" s="7" t="s">
        <v>68</v>
      </c>
      <c r="B8" s="8" t="s">
        <v>1067</v>
      </c>
      <c r="C8" s="49"/>
      <c r="D8" s="47"/>
      <c r="E8" s="47"/>
      <c r="F8" s="47"/>
      <c r="G8" s="47"/>
      <c r="H8" s="47"/>
      <c r="I8" s="47">
        <f>80-25</f>
        <v>55</v>
      </c>
      <c r="J8" s="47">
        <f>19-2</f>
        <v>17</v>
      </c>
      <c r="K8" s="27"/>
    </row>
    <row r="9" spans="1:11" ht="15.75" customHeight="1" x14ac:dyDescent="0.3">
      <c r="A9" s="7" t="s">
        <v>69</v>
      </c>
      <c r="B9" s="8" t="s">
        <v>1067</v>
      </c>
      <c r="C9" s="12"/>
      <c r="D9" s="13"/>
      <c r="E9" s="13"/>
      <c r="F9" s="13"/>
      <c r="G9" s="13"/>
      <c r="H9" s="13"/>
      <c r="I9" s="13">
        <v>25</v>
      </c>
      <c r="J9" s="13">
        <v>2</v>
      </c>
      <c r="K9" s="27"/>
    </row>
    <row r="10" spans="1:11" ht="15.75" customHeight="1" x14ac:dyDescent="0.3">
      <c r="A10" s="7" t="s">
        <v>102</v>
      </c>
      <c r="B10" s="8" t="s">
        <v>692</v>
      </c>
      <c r="C10" s="12">
        <v>3</v>
      </c>
      <c r="D10" s="13">
        <v>15</v>
      </c>
      <c r="E10" s="13">
        <v>1</v>
      </c>
      <c r="F10" s="13">
        <v>11</v>
      </c>
      <c r="G10" s="13">
        <v>0</v>
      </c>
      <c r="H10" s="13">
        <v>1</v>
      </c>
      <c r="I10" s="13">
        <v>3</v>
      </c>
      <c r="J10" s="13">
        <v>16</v>
      </c>
      <c r="K10" s="27"/>
    </row>
    <row r="11" spans="1:11" ht="15.75" customHeight="1" x14ac:dyDescent="0.3">
      <c r="A11" s="7" t="s">
        <v>103</v>
      </c>
      <c r="B11" s="8" t="s">
        <v>692</v>
      </c>
      <c r="C11" s="12">
        <v>9</v>
      </c>
      <c r="D11" s="13">
        <v>9</v>
      </c>
      <c r="E11" s="13">
        <v>3</v>
      </c>
      <c r="F11" s="13">
        <v>9</v>
      </c>
      <c r="G11" s="13">
        <v>0</v>
      </c>
      <c r="H11" s="13">
        <v>1</v>
      </c>
      <c r="I11" s="13">
        <v>9</v>
      </c>
      <c r="J11" s="13">
        <v>10</v>
      </c>
      <c r="K11" s="27"/>
    </row>
    <row r="12" spans="1:11" ht="15.75" customHeight="1" x14ac:dyDescent="0.3">
      <c r="A12" s="7" t="s">
        <v>110</v>
      </c>
      <c r="B12" s="8" t="s">
        <v>163</v>
      </c>
      <c r="C12" s="12">
        <v>11</v>
      </c>
      <c r="D12" s="13">
        <v>6</v>
      </c>
      <c r="E12" s="13">
        <v>6</v>
      </c>
      <c r="F12" s="13">
        <v>3</v>
      </c>
      <c r="G12" s="13">
        <v>1</v>
      </c>
      <c r="H12" s="13">
        <v>1</v>
      </c>
      <c r="I12" s="13">
        <v>12</v>
      </c>
      <c r="J12" s="13">
        <v>7</v>
      </c>
      <c r="K12" s="27"/>
    </row>
    <row r="13" spans="1:11" ht="15.75" customHeight="1" x14ac:dyDescent="0.3">
      <c r="A13" s="7" t="s">
        <v>112</v>
      </c>
      <c r="B13" s="8" t="s">
        <v>163</v>
      </c>
      <c r="C13" s="22">
        <v>16</v>
      </c>
      <c r="D13" s="14">
        <v>2</v>
      </c>
      <c r="E13" s="14">
        <v>8</v>
      </c>
      <c r="F13" s="14">
        <v>1</v>
      </c>
      <c r="G13" s="14">
        <v>3</v>
      </c>
      <c r="H13" s="14">
        <v>1</v>
      </c>
      <c r="I13" s="14">
        <v>19</v>
      </c>
      <c r="J13" s="14">
        <v>3</v>
      </c>
      <c r="K13" s="27"/>
    </row>
    <row r="14" spans="1:11" ht="15.75" customHeight="1" x14ac:dyDescent="0.3">
      <c r="A14" s="7" t="s">
        <v>113</v>
      </c>
      <c r="B14" s="8" t="s">
        <v>163</v>
      </c>
      <c r="C14" s="22">
        <v>10</v>
      </c>
      <c r="D14" s="14">
        <v>10</v>
      </c>
      <c r="E14" s="14">
        <v>5</v>
      </c>
      <c r="F14" s="14">
        <v>4</v>
      </c>
      <c r="G14" s="14">
        <v>1</v>
      </c>
      <c r="H14" s="14">
        <v>1</v>
      </c>
      <c r="I14" s="14">
        <v>11</v>
      </c>
      <c r="J14" s="14">
        <v>11</v>
      </c>
      <c r="K14" s="27"/>
    </row>
    <row r="15" spans="1:11" ht="15.75" customHeight="1" x14ac:dyDescent="0.3">
      <c r="A15" s="7" t="s">
        <v>171</v>
      </c>
      <c r="B15" s="8" t="s">
        <v>163</v>
      </c>
      <c r="C15" s="22">
        <v>9</v>
      </c>
      <c r="D15" s="14">
        <v>10</v>
      </c>
      <c r="E15" s="14">
        <v>5</v>
      </c>
      <c r="F15" s="14">
        <v>4</v>
      </c>
      <c r="G15" s="14">
        <v>0</v>
      </c>
      <c r="H15" s="14">
        <v>1</v>
      </c>
      <c r="I15" s="14">
        <v>9</v>
      </c>
      <c r="J15" s="14">
        <v>11</v>
      </c>
      <c r="K15" s="27"/>
    </row>
    <row r="16" spans="1:11" ht="15.75" customHeight="1" x14ac:dyDescent="0.3">
      <c r="A16" s="7" t="s">
        <v>32</v>
      </c>
      <c r="B16" s="8"/>
      <c r="C16" s="22"/>
      <c r="D16" s="14"/>
      <c r="E16" s="14"/>
      <c r="F16" s="14"/>
      <c r="G16" s="14"/>
      <c r="H16" s="14"/>
      <c r="I16" s="14"/>
      <c r="J16" s="14"/>
      <c r="K16" s="27"/>
    </row>
    <row r="17" spans="1:11" ht="15.75" customHeight="1" x14ac:dyDescent="0.3">
      <c r="A17" s="7" t="s">
        <v>33</v>
      </c>
      <c r="B17" s="8"/>
      <c r="C17" s="22"/>
      <c r="D17" s="14"/>
      <c r="E17" s="14"/>
      <c r="F17" s="14"/>
      <c r="G17" s="14"/>
      <c r="H17" s="14"/>
      <c r="I17" s="14"/>
      <c r="J17" s="14"/>
      <c r="K17" s="27"/>
    </row>
    <row r="18" spans="1:11" ht="15.75" customHeight="1" x14ac:dyDescent="0.3">
      <c r="A18" s="7" t="s">
        <v>34</v>
      </c>
      <c r="B18" s="8" t="s">
        <v>1066</v>
      </c>
      <c r="C18" s="22"/>
      <c r="D18" s="14"/>
      <c r="E18" s="14"/>
      <c r="F18" s="14"/>
      <c r="G18" s="14"/>
      <c r="H18" s="14"/>
      <c r="I18" s="14"/>
      <c r="J18" s="14"/>
      <c r="K18" s="27"/>
    </row>
    <row r="19" spans="1:11" ht="15.75" customHeight="1" x14ac:dyDescent="0.3">
      <c r="A19" s="7" t="s">
        <v>35</v>
      </c>
      <c r="B19" s="8" t="s">
        <v>1066</v>
      </c>
      <c r="C19" s="22"/>
      <c r="D19" s="14"/>
      <c r="E19" s="14"/>
      <c r="F19" s="14"/>
      <c r="G19" s="14"/>
      <c r="H19" s="14"/>
      <c r="I19" s="14"/>
      <c r="J19" s="14"/>
      <c r="K19" s="27"/>
    </row>
    <row r="20" spans="1:11" ht="15.75" customHeight="1" x14ac:dyDescent="0.3">
      <c r="A20" s="7" t="s">
        <v>36</v>
      </c>
      <c r="B20" s="8"/>
      <c r="C20" s="22"/>
      <c r="D20" s="14"/>
      <c r="E20" s="14"/>
      <c r="F20" s="14"/>
      <c r="G20" s="14"/>
      <c r="H20" s="14"/>
      <c r="I20" s="14"/>
      <c r="J20" s="14"/>
      <c r="K20" s="27"/>
    </row>
    <row r="21" spans="1:11" ht="15.75" customHeight="1" x14ac:dyDescent="0.3">
      <c r="A21" s="7" t="s">
        <v>37</v>
      </c>
      <c r="B21" s="8"/>
      <c r="C21" s="22"/>
      <c r="D21" s="14"/>
      <c r="E21" s="14"/>
      <c r="F21" s="14"/>
      <c r="G21" s="14"/>
      <c r="H21" s="14"/>
      <c r="I21" s="14"/>
      <c r="J21" s="14"/>
      <c r="K21" s="27"/>
    </row>
    <row r="22" spans="1:11" ht="15.75" customHeight="1" x14ac:dyDescent="0.3">
      <c r="A22" s="7" t="s">
        <v>38</v>
      </c>
      <c r="B22" s="8"/>
      <c r="C22" s="22"/>
      <c r="D22" s="14"/>
      <c r="E22" s="14"/>
      <c r="F22" s="14"/>
      <c r="G22" s="14"/>
      <c r="H22" s="14"/>
      <c r="I22" s="14"/>
      <c r="J22" s="14"/>
      <c r="K22" s="27"/>
    </row>
    <row r="23" spans="1:11" ht="15.75" customHeight="1" x14ac:dyDescent="0.3">
      <c r="A23" s="7" t="s">
        <v>81</v>
      </c>
      <c r="B23" s="8"/>
      <c r="C23" s="22"/>
      <c r="D23" s="14"/>
      <c r="E23" s="14"/>
      <c r="F23" s="14"/>
      <c r="G23" s="14"/>
      <c r="H23" s="14"/>
      <c r="I23" s="14"/>
      <c r="J23" s="14"/>
      <c r="K23" s="27"/>
    </row>
    <row r="24" spans="1:11" ht="15.75" customHeight="1" x14ac:dyDescent="0.3">
      <c r="A24" s="7" t="s">
        <v>82</v>
      </c>
      <c r="B24" s="8"/>
      <c r="C24" s="22"/>
      <c r="D24" s="14"/>
      <c r="E24" s="14"/>
      <c r="F24" s="14"/>
      <c r="G24" s="14"/>
      <c r="H24" s="14"/>
      <c r="I24" s="14"/>
      <c r="J24" s="14"/>
      <c r="K24" s="27"/>
    </row>
    <row r="25" spans="1:11" ht="15.75" customHeight="1" x14ac:dyDescent="0.3">
      <c r="A25" s="7" t="s">
        <v>83</v>
      </c>
      <c r="B25" s="8" t="s">
        <v>115</v>
      </c>
      <c r="C25" s="22">
        <v>8</v>
      </c>
      <c r="D25" s="14">
        <v>12</v>
      </c>
      <c r="E25" s="14">
        <v>4</v>
      </c>
      <c r="F25" s="14">
        <v>9</v>
      </c>
      <c r="G25" s="14">
        <v>0</v>
      </c>
      <c r="H25" s="14">
        <v>1</v>
      </c>
      <c r="I25" s="14">
        <v>8</v>
      </c>
      <c r="J25" s="14">
        <v>13</v>
      </c>
      <c r="K25" s="27"/>
    </row>
    <row r="26" spans="1:11" ht="15.75" customHeight="1" x14ac:dyDescent="0.3">
      <c r="A26" s="7" t="s">
        <v>84</v>
      </c>
      <c r="B26" s="8" t="s">
        <v>115</v>
      </c>
      <c r="C26" s="22">
        <v>10</v>
      </c>
      <c r="D26" s="14">
        <v>10</v>
      </c>
      <c r="E26" s="14">
        <v>6</v>
      </c>
      <c r="F26" s="14">
        <v>7</v>
      </c>
      <c r="G26" s="14">
        <v>0</v>
      </c>
      <c r="H26" s="14">
        <v>1</v>
      </c>
      <c r="I26" s="14">
        <v>10</v>
      </c>
      <c r="J26" s="14">
        <v>11</v>
      </c>
      <c r="K26" s="27"/>
    </row>
    <row r="27" spans="1:11" ht="15.75" customHeight="1" x14ac:dyDescent="0.3">
      <c r="A27" s="7" t="s">
        <v>85</v>
      </c>
      <c r="B27" s="8" t="s">
        <v>115</v>
      </c>
      <c r="C27" s="22">
        <v>13</v>
      </c>
      <c r="D27" s="14">
        <v>7</v>
      </c>
      <c r="E27" s="14">
        <v>7</v>
      </c>
      <c r="F27" s="14">
        <v>6</v>
      </c>
      <c r="G27" s="14">
        <v>1</v>
      </c>
      <c r="H27" s="14">
        <v>1</v>
      </c>
      <c r="I27" s="14">
        <v>14</v>
      </c>
      <c r="J27" s="14">
        <v>8</v>
      </c>
      <c r="K27" s="27"/>
    </row>
    <row r="28" spans="1:11" ht="15.75" customHeight="1" x14ac:dyDescent="0.3">
      <c r="A28" s="7" t="s">
        <v>86</v>
      </c>
      <c r="B28" s="8" t="s">
        <v>115</v>
      </c>
      <c r="C28" s="22">
        <v>6</v>
      </c>
      <c r="D28" s="14">
        <v>14</v>
      </c>
      <c r="E28" s="14">
        <v>5</v>
      </c>
      <c r="F28" s="14">
        <v>8</v>
      </c>
      <c r="G28" s="14">
        <v>2</v>
      </c>
      <c r="H28" s="14">
        <v>1</v>
      </c>
      <c r="I28" s="14">
        <v>8</v>
      </c>
      <c r="J28" s="14">
        <v>15</v>
      </c>
      <c r="K28" s="27"/>
    </row>
    <row r="29" spans="1:11" ht="15.75" customHeight="1" x14ac:dyDescent="0.3">
      <c r="A29" s="7" t="s">
        <v>71</v>
      </c>
      <c r="B29" s="8" t="s">
        <v>115</v>
      </c>
      <c r="C29" s="22">
        <v>16</v>
      </c>
      <c r="D29" s="14">
        <v>4</v>
      </c>
      <c r="E29" s="14">
        <v>10</v>
      </c>
      <c r="F29" s="14">
        <v>3</v>
      </c>
      <c r="G29" s="14">
        <v>1</v>
      </c>
      <c r="H29" s="14">
        <v>1</v>
      </c>
      <c r="I29" s="14">
        <v>17</v>
      </c>
      <c r="J29" s="14">
        <v>5</v>
      </c>
      <c r="K29" s="27"/>
    </row>
    <row r="30" spans="1:11" ht="15.75" customHeight="1" x14ac:dyDescent="0.3">
      <c r="A30" s="10" t="s">
        <v>12</v>
      </c>
      <c r="B30" s="11"/>
      <c r="C30" s="9">
        <f>SUM(C6:C29)</f>
        <v>111</v>
      </c>
      <c r="D30" s="9">
        <f t="shared" ref="D30:J30" si="0">SUM(D6:D29)</f>
        <v>99</v>
      </c>
      <c r="E30" s="9">
        <f t="shared" si="0"/>
        <v>60</v>
      </c>
      <c r="F30" s="9">
        <f t="shared" si="0"/>
        <v>65</v>
      </c>
      <c r="G30" s="9">
        <f t="shared" si="0"/>
        <v>9</v>
      </c>
      <c r="H30" s="9">
        <f t="shared" si="0"/>
        <v>11</v>
      </c>
      <c r="I30" s="9">
        <f t="shared" si="0"/>
        <v>200</v>
      </c>
      <c r="J30" s="9">
        <f t="shared" si="0"/>
        <v>129</v>
      </c>
      <c r="K30" s="29"/>
    </row>
    <row r="31" spans="1:11" ht="15.75" customHeight="1" x14ac:dyDescent="0.3">
      <c r="A31" s="1" t="s">
        <v>1068</v>
      </c>
    </row>
    <row r="32" spans="1:11" ht="15.75" customHeight="1" x14ac:dyDescent="0.3"/>
    <row r="33" spans="1:11" ht="15.75" customHeight="1" x14ac:dyDescent="0.3">
      <c r="A33" s="24" t="s">
        <v>1941</v>
      </c>
      <c r="B33" s="25"/>
      <c r="C33" s="25"/>
      <c r="D33" s="25"/>
      <c r="E33" s="25"/>
      <c r="F33" s="25"/>
      <c r="G33" s="25"/>
      <c r="H33" s="25"/>
      <c r="I33" s="25"/>
      <c r="J33" s="26"/>
      <c r="K33" s="27"/>
    </row>
    <row r="34" spans="1:11" ht="15.75" customHeight="1" x14ac:dyDescent="0.3">
      <c r="A34" s="2"/>
      <c r="B34" s="3"/>
      <c r="C34" s="28" t="s">
        <v>1</v>
      </c>
      <c r="D34" s="26"/>
      <c r="E34" s="28" t="s">
        <v>2</v>
      </c>
      <c r="F34" s="26"/>
      <c r="G34" s="28" t="s">
        <v>3</v>
      </c>
      <c r="H34" s="26"/>
      <c r="I34" s="28" t="s">
        <v>4</v>
      </c>
      <c r="J34" s="26"/>
      <c r="K34" s="27"/>
    </row>
    <row r="35" spans="1:11" ht="15.75" customHeight="1" x14ac:dyDescent="0.3">
      <c r="A35" s="4" t="s">
        <v>5</v>
      </c>
      <c r="B35" s="5" t="s">
        <v>6</v>
      </c>
      <c r="C35" s="6" t="s">
        <v>7</v>
      </c>
      <c r="D35" s="6" t="s">
        <v>8</v>
      </c>
      <c r="E35" s="6" t="s">
        <v>7</v>
      </c>
      <c r="F35" s="6" t="s">
        <v>8</v>
      </c>
      <c r="G35" s="6" t="s">
        <v>7</v>
      </c>
      <c r="H35" s="6" t="s">
        <v>8</v>
      </c>
      <c r="I35" s="6" t="s">
        <v>7</v>
      </c>
      <c r="J35" s="6" t="s">
        <v>8</v>
      </c>
      <c r="K35" s="29"/>
    </row>
    <row r="36" spans="1:11" ht="15.75" customHeight="1" x14ac:dyDescent="0.3">
      <c r="A36" s="7" t="s">
        <v>106</v>
      </c>
      <c r="B36" s="8" t="s">
        <v>1943</v>
      </c>
      <c r="C36" s="22"/>
      <c r="D36" s="14"/>
      <c r="E36" s="14"/>
      <c r="F36" s="14"/>
      <c r="G36" s="14"/>
      <c r="H36" s="14"/>
      <c r="I36" s="14"/>
      <c r="J36" s="14"/>
    </row>
    <row r="37" spans="1:11" ht="15.75" customHeight="1" x14ac:dyDescent="0.3">
      <c r="A37" s="7" t="s">
        <v>30</v>
      </c>
      <c r="B37" s="8" t="s">
        <v>1943</v>
      </c>
      <c r="C37" s="22"/>
      <c r="D37" s="14"/>
      <c r="E37" s="14"/>
      <c r="F37" s="14"/>
      <c r="G37" s="14"/>
      <c r="H37" s="14"/>
      <c r="I37" s="14"/>
      <c r="J37" s="14"/>
    </row>
    <row r="38" spans="1:11" ht="15.75" customHeight="1" x14ac:dyDescent="0.3">
      <c r="A38" s="7" t="s">
        <v>107</v>
      </c>
      <c r="B38" s="8" t="s">
        <v>234</v>
      </c>
      <c r="C38" s="22">
        <v>10</v>
      </c>
      <c r="D38" s="14">
        <v>10</v>
      </c>
      <c r="E38" s="14">
        <v>3</v>
      </c>
      <c r="F38" s="14">
        <v>5</v>
      </c>
      <c r="G38" s="14">
        <v>0</v>
      </c>
      <c r="H38" s="14">
        <v>1</v>
      </c>
      <c r="I38" s="14">
        <v>10</v>
      </c>
      <c r="J38" s="14">
        <v>11</v>
      </c>
      <c r="K38" s="27"/>
    </row>
    <row r="39" spans="1:11" ht="15.75" customHeight="1" x14ac:dyDescent="0.3">
      <c r="A39" s="7" t="s">
        <v>109</v>
      </c>
      <c r="B39" s="8" t="s">
        <v>1942</v>
      </c>
      <c r="C39" s="22">
        <v>5</v>
      </c>
      <c r="D39" s="14">
        <v>13</v>
      </c>
      <c r="E39" s="14">
        <v>3</v>
      </c>
      <c r="F39" s="14">
        <v>9</v>
      </c>
      <c r="G39" s="14">
        <v>1</v>
      </c>
      <c r="H39" s="14">
        <v>1</v>
      </c>
      <c r="I39" s="14">
        <v>6</v>
      </c>
      <c r="J39" s="14">
        <v>14</v>
      </c>
    </row>
    <row r="40" spans="1:11" ht="15.75" customHeight="1" x14ac:dyDescent="0.3">
      <c r="A40" s="7" t="s">
        <v>110</v>
      </c>
      <c r="B40" s="8" t="s">
        <v>1942</v>
      </c>
      <c r="C40" s="22">
        <v>7</v>
      </c>
      <c r="D40" s="14">
        <v>13</v>
      </c>
      <c r="E40" s="14">
        <v>3</v>
      </c>
      <c r="F40" s="14">
        <v>9</v>
      </c>
      <c r="G40" s="14">
        <v>1</v>
      </c>
      <c r="H40" s="14">
        <v>1</v>
      </c>
      <c r="I40" s="14">
        <v>8</v>
      </c>
      <c r="J40" s="14">
        <v>14</v>
      </c>
    </row>
    <row r="41" spans="1:11" ht="15.75" customHeight="1" x14ac:dyDescent="0.3">
      <c r="A41" s="10" t="s">
        <v>12</v>
      </c>
      <c r="B41" s="11"/>
      <c r="C41" s="9">
        <f>SUM(C36:C40)</f>
        <v>22</v>
      </c>
      <c r="D41" s="9">
        <f t="shared" ref="D41:J41" si="1">SUM(D36:D40)</f>
        <v>36</v>
      </c>
      <c r="E41" s="9">
        <f t="shared" si="1"/>
        <v>9</v>
      </c>
      <c r="F41" s="9">
        <f t="shared" si="1"/>
        <v>23</v>
      </c>
      <c r="G41" s="9">
        <f t="shared" si="1"/>
        <v>2</v>
      </c>
      <c r="H41" s="9">
        <f t="shared" si="1"/>
        <v>3</v>
      </c>
      <c r="I41" s="9">
        <f t="shared" si="1"/>
        <v>24</v>
      </c>
      <c r="J41" s="9">
        <f t="shared" si="1"/>
        <v>39</v>
      </c>
      <c r="K41" s="29"/>
    </row>
    <row r="42" spans="1:11" ht="15.75" customHeight="1" x14ac:dyDescent="0.3"/>
    <row r="43" spans="1:11" ht="15.75" customHeight="1" x14ac:dyDescent="0.3"/>
    <row r="44" spans="1:11" ht="15.75" customHeight="1" x14ac:dyDescent="0.3">
      <c r="A44" s="24" t="s">
        <v>673</v>
      </c>
      <c r="B44" s="25"/>
      <c r="C44" s="25"/>
      <c r="D44" s="25"/>
      <c r="E44" s="25"/>
      <c r="F44" s="25"/>
      <c r="G44" s="25"/>
      <c r="H44" s="25"/>
      <c r="I44" s="25"/>
      <c r="J44" s="26"/>
      <c r="K44" s="27"/>
    </row>
    <row r="45" spans="1:11" ht="15.75" customHeight="1" x14ac:dyDescent="0.3">
      <c r="A45" s="2"/>
      <c r="B45" s="3"/>
      <c r="C45" s="28" t="s">
        <v>1</v>
      </c>
      <c r="D45" s="26"/>
      <c r="E45" s="28" t="s">
        <v>2</v>
      </c>
      <c r="F45" s="26"/>
      <c r="G45" s="28" t="s">
        <v>3</v>
      </c>
      <c r="H45" s="26"/>
      <c r="I45" s="28" t="s">
        <v>4</v>
      </c>
      <c r="J45" s="26"/>
      <c r="K45" s="27"/>
    </row>
    <row r="46" spans="1:11" ht="15.75" customHeight="1" x14ac:dyDescent="0.3">
      <c r="A46" s="4" t="s">
        <v>5</v>
      </c>
      <c r="B46" s="5" t="s">
        <v>6</v>
      </c>
      <c r="C46" s="6" t="s">
        <v>7</v>
      </c>
      <c r="D46" s="6" t="s">
        <v>8</v>
      </c>
      <c r="E46" s="6" t="s">
        <v>7</v>
      </c>
      <c r="F46" s="6" t="s">
        <v>8</v>
      </c>
      <c r="G46" s="6" t="s">
        <v>7</v>
      </c>
      <c r="H46" s="6" t="s">
        <v>8</v>
      </c>
      <c r="I46" s="6" t="s">
        <v>7</v>
      </c>
      <c r="J46" s="6" t="s">
        <v>8</v>
      </c>
      <c r="K46" s="29"/>
    </row>
    <row r="47" spans="1:11" ht="15.75" customHeight="1" x14ac:dyDescent="0.3">
      <c r="A47" s="7" t="s">
        <v>105</v>
      </c>
      <c r="B47" s="8" t="s">
        <v>440</v>
      </c>
      <c r="C47" s="22">
        <v>8</v>
      </c>
      <c r="D47" s="14">
        <v>10</v>
      </c>
      <c r="E47" s="14">
        <v>0</v>
      </c>
      <c r="F47" s="14">
        <v>0</v>
      </c>
      <c r="G47" s="14">
        <v>0</v>
      </c>
      <c r="H47" s="14">
        <v>1</v>
      </c>
      <c r="I47" s="14">
        <v>8</v>
      </c>
      <c r="J47" s="14">
        <v>11</v>
      </c>
      <c r="K47" s="27"/>
    </row>
    <row r="48" spans="1:11" ht="15.75" customHeight="1" x14ac:dyDescent="0.3">
      <c r="A48" s="10" t="s">
        <v>12</v>
      </c>
      <c r="B48" s="11"/>
      <c r="C48" s="9">
        <f t="shared" ref="C48:J48" si="2">SUM(C47:C47)</f>
        <v>8</v>
      </c>
      <c r="D48" s="9">
        <f t="shared" si="2"/>
        <v>10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1</v>
      </c>
      <c r="I48" s="9">
        <f t="shared" si="2"/>
        <v>8</v>
      </c>
      <c r="J48" s="9">
        <f t="shared" si="2"/>
        <v>11</v>
      </c>
      <c r="K48" s="29"/>
    </row>
    <row r="49" spans="1:11" ht="15.75" customHeight="1" x14ac:dyDescent="0.3"/>
    <row r="50" spans="1:11" ht="15.75" customHeight="1" x14ac:dyDescent="0.3"/>
    <row r="51" spans="1:11" ht="15.75" customHeight="1" x14ac:dyDescent="0.3">
      <c r="A51" s="24" t="s">
        <v>470</v>
      </c>
      <c r="B51" s="25"/>
      <c r="C51" s="25"/>
      <c r="D51" s="25"/>
      <c r="E51" s="25"/>
      <c r="F51" s="25"/>
      <c r="G51" s="25"/>
      <c r="H51" s="25"/>
      <c r="I51" s="25"/>
      <c r="J51" s="26"/>
      <c r="K51" s="27"/>
    </row>
    <row r="52" spans="1:11" ht="15.75" customHeight="1" x14ac:dyDescent="0.3">
      <c r="A52" s="2"/>
      <c r="B52" s="3"/>
      <c r="C52" s="28" t="s">
        <v>1</v>
      </c>
      <c r="D52" s="26"/>
      <c r="E52" s="28" t="s">
        <v>2</v>
      </c>
      <c r="F52" s="26"/>
      <c r="G52" s="28" t="s">
        <v>3</v>
      </c>
      <c r="H52" s="26"/>
      <c r="I52" s="28" t="s">
        <v>4</v>
      </c>
      <c r="J52" s="26"/>
      <c r="K52" s="27"/>
    </row>
    <row r="53" spans="1:11" ht="15.75" customHeight="1" x14ac:dyDescent="0.3">
      <c r="A53" s="4" t="s">
        <v>5</v>
      </c>
      <c r="B53" s="5" t="s">
        <v>6</v>
      </c>
      <c r="C53" s="6" t="s">
        <v>7</v>
      </c>
      <c r="D53" s="6" t="s">
        <v>8</v>
      </c>
      <c r="E53" s="6" t="s">
        <v>7</v>
      </c>
      <c r="F53" s="6" t="s">
        <v>8</v>
      </c>
      <c r="G53" s="6" t="s">
        <v>7</v>
      </c>
      <c r="H53" s="6" t="s">
        <v>8</v>
      </c>
      <c r="I53" s="6" t="s">
        <v>7</v>
      </c>
      <c r="J53" s="6" t="s">
        <v>8</v>
      </c>
      <c r="K53" s="29"/>
    </row>
    <row r="54" spans="1:11" ht="15.75" customHeight="1" x14ac:dyDescent="0.3">
      <c r="A54" s="7" t="s">
        <v>20</v>
      </c>
      <c r="B54" s="8" t="s">
        <v>165</v>
      </c>
      <c r="C54" s="12">
        <v>2</v>
      </c>
      <c r="D54" s="13">
        <v>13</v>
      </c>
      <c r="E54" s="13">
        <v>0</v>
      </c>
      <c r="F54" s="13">
        <v>6</v>
      </c>
      <c r="G54" s="13">
        <v>0</v>
      </c>
      <c r="H54" s="13">
        <v>2</v>
      </c>
      <c r="I54" s="13">
        <v>2</v>
      </c>
      <c r="J54" s="13">
        <v>15</v>
      </c>
      <c r="K54" s="27"/>
    </row>
    <row r="55" spans="1:11" ht="15.75" customHeight="1" x14ac:dyDescent="0.3">
      <c r="A55" s="7" t="s">
        <v>21</v>
      </c>
      <c r="B55" s="8" t="s">
        <v>165</v>
      </c>
      <c r="C55" s="22">
        <v>3</v>
      </c>
      <c r="D55" s="14">
        <v>13</v>
      </c>
      <c r="E55" s="14">
        <v>2</v>
      </c>
      <c r="F55" s="14">
        <v>10</v>
      </c>
      <c r="G55" s="14">
        <v>0</v>
      </c>
      <c r="H55" s="14">
        <v>2</v>
      </c>
      <c r="I55" s="14">
        <v>3</v>
      </c>
      <c r="J55" s="14">
        <v>15</v>
      </c>
      <c r="K55" s="27"/>
    </row>
    <row r="56" spans="1:11" ht="15.75" customHeight="1" x14ac:dyDescent="0.3">
      <c r="A56" s="7" t="s">
        <v>22</v>
      </c>
      <c r="B56" s="8" t="s">
        <v>165</v>
      </c>
      <c r="C56" s="22">
        <v>11</v>
      </c>
      <c r="D56" s="14">
        <v>8</v>
      </c>
      <c r="E56" s="14">
        <v>5</v>
      </c>
      <c r="F56" s="14">
        <v>7</v>
      </c>
      <c r="G56" s="14">
        <v>2</v>
      </c>
      <c r="H56" s="14">
        <v>2</v>
      </c>
      <c r="I56" s="14">
        <v>13</v>
      </c>
      <c r="J56" s="14">
        <v>10</v>
      </c>
      <c r="K56" s="27"/>
    </row>
    <row r="57" spans="1:11" ht="15.75" customHeight="1" x14ac:dyDescent="0.3">
      <c r="A57" s="10" t="s">
        <v>12</v>
      </c>
      <c r="B57" s="11"/>
      <c r="C57" s="9">
        <v>16</v>
      </c>
      <c r="D57" s="9">
        <v>34</v>
      </c>
      <c r="E57" s="9">
        <v>7</v>
      </c>
      <c r="F57" s="9">
        <v>23</v>
      </c>
      <c r="G57" s="9">
        <v>2</v>
      </c>
      <c r="H57" s="9">
        <v>6</v>
      </c>
      <c r="I57" s="9">
        <v>18</v>
      </c>
      <c r="J57" s="9">
        <v>40</v>
      </c>
      <c r="K57" s="29"/>
    </row>
    <row r="58" spans="1:11" ht="15.75" customHeight="1" x14ac:dyDescent="0.3"/>
    <row r="59" spans="1:11" ht="15.75" customHeight="1" x14ac:dyDescent="0.3"/>
    <row r="60" spans="1:11" ht="15.75" customHeight="1" x14ac:dyDescent="0.3">
      <c r="A60" s="24" t="s">
        <v>1271</v>
      </c>
      <c r="B60" s="25"/>
      <c r="C60" s="25"/>
      <c r="D60" s="25"/>
      <c r="E60" s="25"/>
      <c r="F60" s="25"/>
      <c r="G60" s="25"/>
      <c r="H60" s="25"/>
      <c r="I60" s="25"/>
      <c r="J60" s="26"/>
      <c r="K60" s="27"/>
    </row>
    <row r="61" spans="1:11" ht="15.75" customHeight="1" x14ac:dyDescent="0.3">
      <c r="A61" s="2"/>
      <c r="B61" s="3"/>
      <c r="C61" s="28" t="s">
        <v>1</v>
      </c>
      <c r="D61" s="26"/>
      <c r="E61" s="28" t="s">
        <v>2</v>
      </c>
      <c r="F61" s="26"/>
      <c r="G61" s="28" t="s">
        <v>3</v>
      </c>
      <c r="H61" s="26"/>
      <c r="I61" s="28" t="s">
        <v>4</v>
      </c>
      <c r="J61" s="26"/>
      <c r="K61" s="27"/>
    </row>
    <row r="62" spans="1:11" ht="15.75" customHeight="1" x14ac:dyDescent="0.3">
      <c r="A62" s="4" t="s">
        <v>5</v>
      </c>
      <c r="B62" s="5" t="s">
        <v>6</v>
      </c>
      <c r="C62" s="6" t="s">
        <v>7</v>
      </c>
      <c r="D62" s="6" t="s">
        <v>8</v>
      </c>
      <c r="E62" s="6" t="s">
        <v>7</v>
      </c>
      <c r="F62" s="6" t="s">
        <v>8</v>
      </c>
      <c r="G62" s="6" t="s">
        <v>7</v>
      </c>
      <c r="H62" s="6" t="s">
        <v>8</v>
      </c>
      <c r="I62" s="6" t="s">
        <v>7</v>
      </c>
      <c r="J62" s="6" t="s">
        <v>8</v>
      </c>
      <c r="K62" s="29"/>
    </row>
    <row r="63" spans="1:11" ht="15.75" customHeight="1" x14ac:dyDescent="0.3">
      <c r="A63" s="7" t="s">
        <v>27</v>
      </c>
      <c r="B63" s="8" t="s">
        <v>239</v>
      </c>
      <c r="C63" s="12">
        <v>12</v>
      </c>
      <c r="D63" s="13">
        <v>6</v>
      </c>
      <c r="E63" s="13">
        <v>9</v>
      </c>
      <c r="F63" s="13">
        <v>5</v>
      </c>
      <c r="G63" s="13">
        <v>0</v>
      </c>
      <c r="H63" s="13">
        <v>1</v>
      </c>
      <c r="I63" s="13">
        <v>12</v>
      </c>
      <c r="J63" s="13">
        <v>7</v>
      </c>
      <c r="K63" s="27"/>
    </row>
    <row r="64" spans="1:11" ht="15.75" customHeight="1" x14ac:dyDescent="0.3">
      <c r="A64" s="7" t="s">
        <v>28</v>
      </c>
      <c r="B64" s="8" t="s">
        <v>239</v>
      </c>
      <c r="C64" s="22">
        <v>5</v>
      </c>
      <c r="D64" s="14">
        <v>13</v>
      </c>
      <c r="E64" s="14">
        <v>4</v>
      </c>
      <c r="F64" s="14">
        <v>10</v>
      </c>
      <c r="G64" s="14">
        <v>1</v>
      </c>
      <c r="H64" s="14">
        <v>1</v>
      </c>
      <c r="I64" s="14">
        <v>6</v>
      </c>
      <c r="J64" s="14">
        <v>14</v>
      </c>
      <c r="K64" s="27"/>
    </row>
    <row r="65" spans="1:11" ht="15.75" customHeight="1" x14ac:dyDescent="0.3">
      <c r="A65" s="7" t="s">
        <v>106</v>
      </c>
      <c r="B65" s="8" t="s">
        <v>239</v>
      </c>
      <c r="C65" s="22">
        <v>5</v>
      </c>
      <c r="D65" s="14">
        <v>13</v>
      </c>
      <c r="E65" s="14">
        <v>5</v>
      </c>
      <c r="F65" s="14">
        <v>9</v>
      </c>
      <c r="G65" s="14">
        <v>0</v>
      </c>
      <c r="H65" s="14">
        <v>1</v>
      </c>
      <c r="I65" s="14">
        <v>5</v>
      </c>
      <c r="J65" s="14">
        <v>14</v>
      </c>
      <c r="K65" s="27"/>
    </row>
    <row r="66" spans="1:11" ht="15.75" customHeight="1" x14ac:dyDescent="0.3">
      <c r="A66" s="10" t="s">
        <v>12</v>
      </c>
      <c r="B66" s="11"/>
      <c r="C66" s="9">
        <f t="shared" ref="C66:J66" si="3">SUM(C63:C65)</f>
        <v>22</v>
      </c>
      <c r="D66" s="9">
        <f t="shared" si="3"/>
        <v>32</v>
      </c>
      <c r="E66" s="9">
        <f t="shared" si="3"/>
        <v>18</v>
      </c>
      <c r="F66" s="9">
        <f t="shared" si="3"/>
        <v>24</v>
      </c>
      <c r="G66" s="9">
        <f t="shared" si="3"/>
        <v>1</v>
      </c>
      <c r="H66" s="9">
        <f t="shared" si="3"/>
        <v>3</v>
      </c>
      <c r="I66" s="9">
        <f t="shared" si="3"/>
        <v>23</v>
      </c>
      <c r="J66" s="9">
        <f t="shared" si="3"/>
        <v>35</v>
      </c>
      <c r="K66" s="29"/>
    </row>
    <row r="67" spans="1:11" ht="15.75" customHeight="1" x14ac:dyDescent="0.3"/>
    <row r="68" spans="1:11" ht="15.75" customHeight="1" x14ac:dyDescent="0.3"/>
    <row r="69" spans="1:11" ht="15.75" customHeight="1" x14ac:dyDescent="0.3">
      <c r="A69" s="24" t="s">
        <v>805</v>
      </c>
      <c r="B69" s="25"/>
      <c r="C69" s="25"/>
      <c r="D69" s="25"/>
      <c r="E69" s="25"/>
      <c r="F69" s="25"/>
      <c r="G69" s="25"/>
      <c r="H69" s="25"/>
      <c r="I69" s="25"/>
      <c r="J69" s="26"/>
      <c r="K69" s="27"/>
    </row>
    <row r="70" spans="1:11" ht="15.75" customHeight="1" x14ac:dyDescent="0.3">
      <c r="A70" s="2"/>
      <c r="B70" s="3"/>
      <c r="C70" s="28" t="s">
        <v>1</v>
      </c>
      <c r="D70" s="26"/>
      <c r="E70" s="28" t="s">
        <v>2</v>
      </c>
      <c r="F70" s="26"/>
      <c r="G70" s="28" t="s">
        <v>3</v>
      </c>
      <c r="H70" s="26"/>
      <c r="I70" s="28" t="s">
        <v>4</v>
      </c>
      <c r="J70" s="26"/>
      <c r="K70" s="27"/>
    </row>
    <row r="71" spans="1:11" ht="15.75" customHeight="1" x14ac:dyDescent="0.3">
      <c r="A71" s="4" t="s">
        <v>5</v>
      </c>
      <c r="B71" s="5" t="s">
        <v>6</v>
      </c>
      <c r="C71" s="6" t="s">
        <v>7</v>
      </c>
      <c r="D71" s="6" t="s">
        <v>8</v>
      </c>
      <c r="E71" s="6" t="s">
        <v>7</v>
      </c>
      <c r="F71" s="6" t="s">
        <v>8</v>
      </c>
      <c r="G71" s="6" t="s">
        <v>7</v>
      </c>
      <c r="H71" s="6" t="s">
        <v>8</v>
      </c>
      <c r="I71" s="6" t="s">
        <v>7</v>
      </c>
      <c r="J71" s="6" t="s">
        <v>8</v>
      </c>
      <c r="K71" s="29"/>
    </row>
    <row r="72" spans="1:11" ht="15.75" customHeight="1" x14ac:dyDescent="0.3">
      <c r="A72" s="7" t="s">
        <v>28</v>
      </c>
      <c r="B72" s="8" t="s">
        <v>258</v>
      </c>
      <c r="C72" s="12"/>
      <c r="D72" s="13"/>
      <c r="E72" s="13"/>
      <c r="F72" s="13"/>
      <c r="G72" s="13"/>
      <c r="H72" s="13"/>
      <c r="I72" s="13">
        <v>8</v>
      </c>
      <c r="J72" s="13">
        <v>12</v>
      </c>
      <c r="K72" s="27"/>
    </row>
    <row r="73" spans="1:11" ht="15.75" customHeight="1" x14ac:dyDescent="0.3">
      <c r="A73" s="7" t="s">
        <v>106</v>
      </c>
      <c r="B73" s="8"/>
      <c r="C73" s="22"/>
      <c r="D73" s="14"/>
      <c r="E73" s="14"/>
      <c r="F73" s="14"/>
      <c r="G73" s="14"/>
      <c r="H73" s="14"/>
      <c r="I73" s="14"/>
      <c r="J73" s="14"/>
      <c r="K73" s="27"/>
    </row>
    <row r="74" spans="1:11" ht="15.75" customHeight="1" x14ac:dyDescent="0.3">
      <c r="A74" s="7" t="s">
        <v>30</v>
      </c>
      <c r="B74" s="8" t="s">
        <v>258</v>
      </c>
      <c r="C74" s="22"/>
      <c r="D74" s="14"/>
      <c r="E74" s="14"/>
      <c r="F74" s="14"/>
      <c r="G74" s="14"/>
      <c r="H74" s="14"/>
      <c r="I74" s="14">
        <v>9</v>
      </c>
      <c r="J74" s="14">
        <v>13</v>
      </c>
      <c r="K74" s="27"/>
    </row>
    <row r="75" spans="1:11" ht="15.75" customHeight="1" x14ac:dyDescent="0.3">
      <c r="A75" s="10" t="s">
        <v>12</v>
      </c>
      <c r="B75" s="11"/>
      <c r="C75" s="9">
        <f t="shared" ref="C75:J75" si="4">SUM(C72:C74)</f>
        <v>0</v>
      </c>
      <c r="D75" s="9">
        <f t="shared" si="4"/>
        <v>0</v>
      </c>
      <c r="E75" s="9">
        <f t="shared" si="4"/>
        <v>0</v>
      </c>
      <c r="F75" s="9">
        <f t="shared" si="4"/>
        <v>0</v>
      </c>
      <c r="G75" s="9">
        <f t="shared" si="4"/>
        <v>0</v>
      </c>
      <c r="H75" s="9">
        <f t="shared" si="4"/>
        <v>0</v>
      </c>
      <c r="I75" s="9">
        <f t="shared" si="4"/>
        <v>17</v>
      </c>
      <c r="J75" s="9">
        <f t="shared" si="4"/>
        <v>25</v>
      </c>
      <c r="K75" s="29"/>
    </row>
    <row r="76" spans="1:11" ht="15.75" customHeight="1" x14ac:dyDescent="0.3"/>
    <row r="77" spans="1:11" ht="15.75" customHeight="1" x14ac:dyDescent="0.3"/>
    <row r="78" spans="1:11" ht="15.75" customHeight="1" x14ac:dyDescent="0.3">
      <c r="A78" s="24" t="s">
        <v>471</v>
      </c>
      <c r="B78" s="25"/>
      <c r="C78" s="25"/>
      <c r="D78" s="25"/>
      <c r="E78" s="25"/>
      <c r="F78" s="25"/>
      <c r="G78" s="25"/>
      <c r="H78" s="25"/>
      <c r="I78" s="25"/>
      <c r="J78" s="26"/>
      <c r="K78" s="27"/>
    </row>
    <row r="79" spans="1:11" ht="15.75" customHeight="1" x14ac:dyDescent="0.3">
      <c r="A79" s="2"/>
      <c r="B79" s="3"/>
      <c r="C79" s="28" t="s">
        <v>1</v>
      </c>
      <c r="D79" s="26"/>
      <c r="E79" s="28" t="s">
        <v>2</v>
      </c>
      <c r="F79" s="26"/>
      <c r="G79" s="28" t="s">
        <v>3</v>
      </c>
      <c r="H79" s="26"/>
      <c r="I79" s="28" t="s">
        <v>4</v>
      </c>
      <c r="J79" s="26"/>
      <c r="K79" s="27"/>
    </row>
    <row r="80" spans="1:11" ht="15.75" customHeight="1" x14ac:dyDescent="0.3">
      <c r="A80" s="4" t="s">
        <v>5</v>
      </c>
      <c r="B80" s="5" t="s">
        <v>6</v>
      </c>
      <c r="C80" s="6" t="s">
        <v>7</v>
      </c>
      <c r="D80" s="6" t="s">
        <v>8</v>
      </c>
      <c r="E80" s="6" t="s">
        <v>7</v>
      </c>
      <c r="F80" s="6" t="s">
        <v>8</v>
      </c>
      <c r="G80" s="6" t="s">
        <v>7</v>
      </c>
      <c r="H80" s="6" t="s">
        <v>8</v>
      </c>
      <c r="I80" s="6" t="s">
        <v>7</v>
      </c>
      <c r="J80" s="6" t="s">
        <v>8</v>
      </c>
      <c r="K80" s="29"/>
    </row>
    <row r="81" spans="1:11" ht="15.75" customHeight="1" x14ac:dyDescent="0.3">
      <c r="A81" s="7" t="s">
        <v>35</v>
      </c>
      <c r="B81" s="8" t="s">
        <v>52</v>
      </c>
      <c r="C81" s="12">
        <v>12</v>
      </c>
      <c r="D81" s="13">
        <v>8</v>
      </c>
      <c r="E81" s="13">
        <v>5</v>
      </c>
      <c r="F81" s="13">
        <v>4</v>
      </c>
      <c r="G81" s="13">
        <v>2</v>
      </c>
      <c r="H81" s="13">
        <v>1</v>
      </c>
      <c r="I81" s="13">
        <v>14</v>
      </c>
      <c r="J81" s="13">
        <v>9</v>
      </c>
      <c r="K81" s="27"/>
    </row>
    <row r="82" spans="1:11" ht="15.75" customHeight="1" x14ac:dyDescent="0.3">
      <c r="A82" s="7" t="s">
        <v>36</v>
      </c>
      <c r="B82" s="8" t="s">
        <v>52</v>
      </c>
      <c r="C82" s="22">
        <v>9</v>
      </c>
      <c r="D82" s="14">
        <v>11</v>
      </c>
      <c r="E82" s="14">
        <v>4</v>
      </c>
      <c r="F82" s="14">
        <v>5</v>
      </c>
      <c r="G82" s="14">
        <v>1</v>
      </c>
      <c r="H82" s="14">
        <v>1</v>
      </c>
      <c r="I82" s="14">
        <v>10</v>
      </c>
      <c r="J82" s="14">
        <v>12</v>
      </c>
      <c r="K82" s="27"/>
    </row>
    <row r="83" spans="1:11" ht="15.75" customHeight="1" x14ac:dyDescent="0.3">
      <c r="A83" s="10" t="s">
        <v>12</v>
      </c>
      <c r="B83" s="11"/>
      <c r="C83" s="9">
        <v>21</v>
      </c>
      <c r="D83" s="9">
        <v>19</v>
      </c>
      <c r="E83" s="9">
        <v>9</v>
      </c>
      <c r="F83" s="9">
        <v>9</v>
      </c>
      <c r="G83" s="9">
        <v>3</v>
      </c>
      <c r="H83" s="9">
        <v>2</v>
      </c>
      <c r="I83" s="9">
        <v>24</v>
      </c>
      <c r="J83" s="9">
        <v>21</v>
      </c>
      <c r="K83" s="29"/>
    </row>
    <row r="84" spans="1:11" ht="15.75" customHeight="1" x14ac:dyDescent="0.3"/>
    <row r="85" spans="1:11" ht="15.75" customHeight="1" x14ac:dyDescent="0.3"/>
    <row r="86" spans="1:11" ht="15.75" customHeight="1" x14ac:dyDescent="0.3">
      <c r="A86" s="24" t="s">
        <v>472</v>
      </c>
      <c r="B86" s="25"/>
      <c r="C86" s="25"/>
      <c r="D86" s="25"/>
      <c r="E86" s="25"/>
      <c r="F86" s="25"/>
      <c r="G86" s="25"/>
      <c r="H86" s="25"/>
      <c r="I86" s="25"/>
      <c r="J86" s="26"/>
      <c r="K86" s="27"/>
    </row>
    <row r="87" spans="1:11" ht="15.75" customHeight="1" x14ac:dyDescent="0.3">
      <c r="A87" s="2"/>
      <c r="B87" s="3"/>
      <c r="C87" s="28" t="s">
        <v>1</v>
      </c>
      <c r="D87" s="26"/>
      <c r="E87" s="28" t="s">
        <v>2</v>
      </c>
      <c r="F87" s="26"/>
      <c r="G87" s="28" t="s">
        <v>3</v>
      </c>
      <c r="H87" s="26"/>
      <c r="I87" s="28" t="s">
        <v>4</v>
      </c>
      <c r="J87" s="26"/>
      <c r="K87" s="27"/>
    </row>
    <row r="88" spans="1:11" ht="15.75" customHeight="1" x14ac:dyDescent="0.3">
      <c r="A88" s="4" t="s">
        <v>5</v>
      </c>
      <c r="B88" s="5" t="s">
        <v>6</v>
      </c>
      <c r="C88" s="6" t="s">
        <v>7</v>
      </c>
      <c r="D88" s="6" t="s">
        <v>8</v>
      </c>
      <c r="E88" s="6" t="s">
        <v>7</v>
      </c>
      <c r="F88" s="6" t="s">
        <v>8</v>
      </c>
      <c r="G88" s="6" t="s">
        <v>7</v>
      </c>
      <c r="H88" s="6" t="s">
        <v>8</v>
      </c>
      <c r="I88" s="6" t="s">
        <v>7</v>
      </c>
      <c r="J88" s="6" t="s">
        <v>8</v>
      </c>
      <c r="K88" s="29"/>
    </row>
    <row r="89" spans="1:11" ht="15.75" customHeight="1" x14ac:dyDescent="0.3">
      <c r="A89" s="7" t="s">
        <v>21</v>
      </c>
      <c r="B89" s="8" t="s">
        <v>47</v>
      </c>
      <c r="C89" s="12">
        <v>1</v>
      </c>
      <c r="D89" s="13">
        <v>11</v>
      </c>
      <c r="E89" s="13">
        <v>1</v>
      </c>
      <c r="F89" s="13">
        <v>9</v>
      </c>
      <c r="G89" s="13">
        <v>0</v>
      </c>
      <c r="H89" s="13">
        <v>2</v>
      </c>
      <c r="I89" s="13">
        <v>1</v>
      </c>
      <c r="J89" s="13">
        <v>13</v>
      </c>
      <c r="K89" s="27"/>
    </row>
    <row r="90" spans="1:11" ht="15.75" customHeight="1" x14ac:dyDescent="0.3">
      <c r="A90" s="10" t="s">
        <v>12</v>
      </c>
      <c r="B90" s="11"/>
      <c r="C90" s="9">
        <v>1</v>
      </c>
      <c r="D90" s="9">
        <v>11</v>
      </c>
      <c r="E90" s="9">
        <v>1</v>
      </c>
      <c r="F90" s="9">
        <v>9</v>
      </c>
      <c r="G90" s="9">
        <v>0</v>
      </c>
      <c r="H90" s="9">
        <v>2</v>
      </c>
      <c r="I90" s="9">
        <v>1</v>
      </c>
      <c r="J90" s="9">
        <v>13</v>
      </c>
      <c r="K90" s="29"/>
    </row>
    <row r="91" spans="1:11" ht="15.75" customHeight="1" x14ac:dyDescent="0.3">
      <c r="A91" s="30" t="s">
        <v>473</v>
      </c>
      <c r="B91" s="30"/>
      <c r="C91" s="30"/>
      <c r="D91" s="30"/>
      <c r="E91" s="30"/>
      <c r="F91" s="30"/>
      <c r="G91" s="30"/>
    </row>
    <row r="92" spans="1:11" ht="15.75" customHeight="1" x14ac:dyDescent="0.3"/>
    <row r="93" spans="1:11" ht="15.75" customHeight="1" x14ac:dyDescent="0.3">
      <c r="A93" s="24" t="s">
        <v>1130</v>
      </c>
      <c r="B93" s="25"/>
      <c r="C93" s="25"/>
      <c r="D93" s="25"/>
      <c r="E93" s="25"/>
      <c r="F93" s="25"/>
      <c r="G93" s="25"/>
      <c r="H93" s="25"/>
      <c r="I93" s="25"/>
      <c r="J93" s="26"/>
      <c r="K93" s="27"/>
    </row>
    <row r="94" spans="1:11" ht="15.75" customHeight="1" x14ac:dyDescent="0.3">
      <c r="A94" s="2"/>
      <c r="B94" s="3"/>
      <c r="C94" s="28" t="s">
        <v>1</v>
      </c>
      <c r="D94" s="26"/>
      <c r="E94" s="28" t="s">
        <v>2</v>
      </c>
      <c r="F94" s="26"/>
      <c r="G94" s="28" t="s">
        <v>3</v>
      </c>
      <c r="H94" s="26"/>
      <c r="I94" s="28" t="s">
        <v>4</v>
      </c>
      <c r="J94" s="26"/>
      <c r="K94" s="27"/>
    </row>
    <row r="95" spans="1:11" ht="15.75" customHeight="1" x14ac:dyDescent="0.3">
      <c r="A95" s="4" t="s">
        <v>5</v>
      </c>
      <c r="B95" s="5" t="s">
        <v>6</v>
      </c>
      <c r="C95" s="6" t="s">
        <v>7</v>
      </c>
      <c r="D95" s="6" t="s">
        <v>8</v>
      </c>
      <c r="E95" s="6" t="s">
        <v>7</v>
      </c>
      <c r="F95" s="6" t="s">
        <v>8</v>
      </c>
      <c r="G95" s="6" t="s">
        <v>7</v>
      </c>
      <c r="H95" s="6" t="s">
        <v>8</v>
      </c>
      <c r="I95" s="6" t="s">
        <v>7</v>
      </c>
      <c r="J95" s="6" t="s">
        <v>8</v>
      </c>
      <c r="K95" s="29"/>
    </row>
    <row r="96" spans="1:11" ht="15.75" customHeight="1" x14ac:dyDescent="0.3">
      <c r="A96" s="7" t="s">
        <v>35</v>
      </c>
      <c r="B96" s="8" t="s">
        <v>474</v>
      </c>
      <c r="C96" s="12">
        <v>3</v>
      </c>
      <c r="D96" s="13">
        <v>17</v>
      </c>
      <c r="E96" s="13"/>
      <c r="F96" s="13"/>
      <c r="G96" s="13">
        <v>0</v>
      </c>
      <c r="H96" s="13">
        <v>1</v>
      </c>
      <c r="I96" s="13">
        <v>3</v>
      </c>
      <c r="J96" s="13">
        <v>18</v>
      </c>
      <c r="K96" s="27"/>
    </row>
    <row r="97" spans="1:11" ht="15.75" customHeight="1" x14ac:dyDescent="0.3">
      <c r="A97" s="7" t="s">
        <v>36</v>
      </c>
      <c r="B97" s="8" t="s">
        <v>474</v>
      </c>
      <c r="C97" s="22">
        <v>2</v>
      </c>
      <c r="D97" s="14">
        <v>18</v>
      </c>
      <c r="E97" s="14"/>
      <c r="F97" s="14"/>
      <c r="G97" s="14">
        <v>0</v>
      </c>
      <c r="H97" s="14">
        <v>1</v>
      </c>
      <c r="I97" s="14">
        <v>2</v>
      </c>
      <c r="J97" s="14">
        <v>19</v>
      </c>
      <c r="K97" s="27"/>
    </row>
    <row r="98" spans="1:11" ht="15.75" customHeight="1" x14ac:dyDescent="0.3">
      <c r="A98" s="7" t="s">
        <v>37</v>
      </c>
      <c r="B98" s="8" t="s">
        <v>52</v>
      </c>
      <c r="C98" s="22">
        <v>10</v>
      </c>
      <c r="D98" s="14">
        <v>10</v>
      </c>
      <c r="E98" s="14">
        <v>3</v>
      </c>
      <c r="F98" s="14">
        <v>6</v>
      </c>
      <c r="G98" s="14">
        <v>0</v>
      </c>
      <c r="H98" s="14">
        <v>1</v>
      </c>
      <c r="I98" s="14">
        <v>10</v>
      </c>
      <c r="J98" s="14">
        <v>11</v>
      </c>
      <c r="K98" s="27"/>
    </row>
    <row r="99" spans="1:11" ht="15.75" customHeight="1" x14ac:dyDescent="0.3">
      <c r="A99" s="7" t="s">
        <v>38</v>
      </c>
      <c r="B99" s="8" t="s">
        <v>52</v>
      </c>
      <c r="C99" s="22">
        <v>8</v>
      </c>
      <c r="D99" s="14">
        <v>12</v>
      </c>
      <c r="E99" s="14">
        <v>3</v>
      </c>
      <c r="F99" s="14">
        <v>6</v>
      </c>
      <c r="G99" s="14">
        <v>0</v>
      </c>
      <c r="H99" s="14">
        <v>1</v>
      </c>
      <c r="I99" s="14">
        <v>8</v>
      </c>
      <c r="J99" s="14">
        <v>13</v>
      </c>
      <c r="K99" s="27"/>
    </row>
    <row r="100" spans="1:11" ht="15.75" customHeight="1" x14ac:dyDescent="0.3">
      <c r="A100" s="7" t="s">
        <v>75</v>
      </c>
      <c r="B100" s="8" t="s">
        <v>727</v>
      </c>
      <c r="C100" s="22">
        <v>6</v>
      </c>
      <c r="D100" s="14">
        <v>14</v>
      </c>
      <c r="E100" s="14">
        <v>1</v>
      </c>
      <c r="F100" s="14">
        <v>7</v>
      </c>
      <c r="G100" s="14">
        <v>0</v>
      </c>
      <c r="H100" s="14">
        <v>1</v>
      </c>
      <c r="I100" s="14">
        <v>6</v>
      </c>
      <c r="J100" s="14">
        <v>15</v>
      </c>
      <c r="K100" s="27"/>
    </row>
    <row r="101" spans="1:11" ht="15.75" customHeight="1" x14ac:dyDescent="0.3">
      <c r="A101" s="7" t="s">
        <v>76</v>
      </c>
      <c r="B101" s="8" t="s">
        <v>727</v>
      </c>
      <c r="C101" s="22"/>
      <c r="D101" s="14"/>
      <c r="E101" s="14">
        <v>5</v>
      </c>
      <c r="F101" s="14">
        <v>4</v>
      </c>
      <c r="G101" s="14"/>
      <c r="H101" s="14"/>
      <c r="I101" s="14"/>
      <c r="J101" s="14"/>
      <c r="K101" s="27"/>
    </row>
    <row r="102" spans="1:11" ht="15.75" customHeight="1" x14ac:dyDescent="0.3">
      <c r="A102" s="7" t="s">
        <v>77</v>
      </c>
      <c r="B102" s="8" t="s">
        <v>727</v>
      </c>
      <c r="C102" s="22"/>
      <c r="D102" s="14"/>
      <c r="E102" s="14">
        <v>6</v>
      </c>
      <c r="F102" s="14">
        <v>3</v>
      </c>
      <c r="G102" s="14"/>
      <c r="H102" s="14"/>
      <c r="I102" s="14"/>
      <c r="J102" s="14"/>
      <c r="K102" s="27"/>
    </row>
    <row r="103" spans="1:11" ht="15.75" customHeight="1" x14ac:dyDescent="0.3">
      <c r="A103" s="7" t="s">
        <v>78</v>
      </c>
      <c r="B103" s="8" t="s">
        <v>727</v>
      </c>
      <c r="C103" s="22">
        <v>15</v>
      </c>
      <c r="D103" s="14">
        <v>5</v>
      </c>
      <c r="E103" s="14">
        <v>8</v>
      </c>
      <c r="F103" s="14">
        <v>1</v>
      </c>
      <c r="G103" s="14">
        <v>7</v>
      </c>
      <c r="H103" s="14">
        <v>0</v>
      </c>
      <c r="I103" s="14">
        <v>22</v>
      </c>
      <c r="J103" s="14">
        <v>5</v>
      </c>
      <c r="K103" s="27"/>
    </row>
    <row r="104" spans="1:11" ht="15.75" customHeight="1" x14ac:dyDescent="0.3">
      <c r="A104" s="7" t="s">
        <v>79</v>
      </c>
      <c r="B104" s="8" t="s">
        <v>727</v>
      </c>
      <c r="C104" s="22">
        <v>18</v>
      </c>
      <c r="D104" s="14">
        <v>2</v>
      </c>
      <c r="E104" s="14">
        <v>8</v>
      </c>
      <c r="F104" s="14">
        <v>1</v>
      </c>
      <c r="G104" s="14">
        <v>2</v>
      </c>
      <c r="H104" s="14">
        <v>1</v>
      </c>
      <c r="I104" s="14">
        <v>20</v>
      </c>
      <c r="J104" s="14">
        <v>3</v>
      </c>
      <c r="K104" s="27"/>
    </row>
    <row r="105" spans="1:11" ht="15.75" customHeight="1" x14ac:dyDescent="0.3">
      <c r="A105" s="7" t="s">
        <v>9</v>
      </c>
      <c r="B105" s="8" t="s">
        <v>727</v>
      </c>
      <c r="C105" s="22">
        <v>17</v>
      </c>
      <c r="D105" s="14">
        <v>3</v>
      </c>
      <c r="E105" s="14">
        <v>6</v>
      </c>
      <c r="F105" s="14">
        <v>3</v>
      </c>
      <c r="G105" s="14">
        <v>3</v>
      </c>
      <c r="H105" s="14">
        <v>1</v>
      </c>
      <c r="I105" s="14">
        <v>20</v>
      </c>
      <c r="J105" s="14">
        <v>4</v>
      </c>
      <c r="K105" s="27"/>
    </row>
    <row r="106" spans="1:11" ht="15.75" customHeight="1" x14ac:dyDescent="0.3">
      <c r="A106" s="7" t="s">
        <v>11</v>
      </c>
      <c r="B106" s="8" t="s">
        <v>727</v>
      </c>
      <c r="C106" s="22">
        <v>12</v>
      </c>
      <c r="D106" s="14">
        <v>8</v>
      </c>
      <c r="E106" s="14">
        <v>6</v>
      </c>
      <c r="F106" s="14">
        <v>3</v>
      </c>
      <c r="G106" s="14">
        <v>5</v>
      </c>
      <c r="H106" s="14">
        <v>1</v>
      </c>
      <c r="I106" s="14">
        <v>17</v>
      </c>
      <c r="J106" s="14">
        <v>9</v>
      </c>
      <c r="K106" s="27"/>
    </row>
    <row r="107" spans="1:11" ht="15.75" customHeight="1" x14ac:dyDescent="0.3">
      <c r="A107" s="7" t="s">
        <v>630</v>
      </c>
      <c r="B107" s="8" t="s">
        <v>727</v>
      </c>
      <c r="C107" s="22">
        <v>12</v>
      </c>
      <c r="D107" s="14">
        <v>8</v>
      </c>
      <c r="E107" s="14">
        <v>4</v>
      </c>
      <c r="F107" s="14">
        <v>5</v>
      </c>
      <c r="G107" s="14">
        <v>2</v>
      </c>
      <c r="H107" s="14">
        <v>1</v>
      </c>
      <c r="I107" s="14">
        <v>14</v>
      </c>
      <c r="J107" s="14">
        <v>9</v>
      </c>
      <c r="K107" s="27" t="s">
        <v>1449</v>
      </c>
    </row>
    <row r="108" spans="1:11" ht="15.75" customHeight="1" x14ac:dyDescent="0.3">
      <c r="A108" s="7" t="s">
        <v>686</v>
      </c>
      <c r="B108" s="8" t="s">
        <v>727</v>
      </c>
      <c r="C108" s="22">
        <v>17</v>
      </c>
      <c r="D108" s="14">
        <v>3</v>
      </c>
      <c r="E108" s="14">
        <v>6</v>
      </c>
      <c r="F108" s="14">
        <v>3</v>
      </c>
      <c r="G108" s="14">
        <v>0</v>
      </c>
      <c r="H108" s="14">
        <v>1</v>
      </c>
      <c r="I108" s="14">
        <v>17</v>
      </c>
      <c r="J108" s="14">
        <v>4</v>
      </c>
      <c r="K108" s="27"/>
    </row>
    <row r="109" spans="1:11" ht="15.75" customHeight="1" x14ac:dyDescent="0.3">
      <c r="A109" s="10" t="s">
        <v>12</v>
      </c>
      <c r="B109" s="11"/>
      <c r="C109" s="9">
        <f>SUM(C96:C108)</f>
        <v>120</v>
      </c>
      <c r="D109" s="9">
        <f t="shared" ref="D109:J109" si="5">SUM(D96:D108)</f>
        <v>100</v>
      </c>
      <c r="E109" s="9">
        <f t="shared" si="5"/>
        <v>56</v>
      </c>
      <c r="F109" s="9">
        <f t="shared" si="5"/>
        <v>42</v>
      </c>
      <c r="G109" s="9">
        <f t="shared" si="5"/>
        <v>19</v>
      </c>
      <c r="H109" s="9">
        <f t="shared" si="5"/>
        <v>10</v>
      </c>
      <c r="I109" s="9">
        <f t="shared" si="5"/>
        <v>139</v>
      </c>
      <c r="J109" s="9">
        <f t="shared" si="5"/>
        <v>110</v>
      </c>
      <c r="K109" s="29"/>
    </row>
    <row r="110" spans="1:11" ht="15.75" customHeight="1" x14ac:dyDescent="0.3"/>
    <row r="111" spans="1:11" ht="15.75" customHeight="1" x14ac:dyDescent="0.3"/>
    <row r="112" spans="1:11" ht="15.75" customHeight="1" x14ac:dyDescent="0.3">
      <c r="A112" s="24" t="s">
        <v>1123</v>
      </c>
      <c r="B112" s="25"/>
      <c r="C112" s="25"/>
      <c r="D112" s="25"/>
      <c r="E112" s="25"/>
      <c r="F112" s="25"/>
      <c r="G112" s="25"/>
      <c r="H112" s="25"/>
      <c r="I112" s="25"/>
      <c r="J112" s="26"/>
      <c r="K112" s="27"/>
    </row>
    <row r="113" spans="1:11" ht="15.75" customHeight="1" x14ac:dyDescent="0.3">
      <c r="A113" s="2"/>
      <c r="B113" s="3"/>
      <c r="C113" s="28" t="s">
        <v>1</v>
      </c>
      <c r="D113" s="26"/>
      <c r="E113" s="28" t="s">
        <v>2</v>
      </c>
      <c r="F113" s="26"/>
      <c r="G113" s="28" t="s">
        <v>3</v>
      </c>
      <c r="H113" s="26"/>
      <c r="I113" s="28" t="s">
        <v>4</v>
      </c>
      <c r="J113" s="26"/>
      <c r="K113" s="27"/>
    </row>
    <row r="114" spans="1:11" ht="15.75" customHeight="1" x14ac:dyDescent="0.3">
      <c r="A114" s="4" t="s">
        <v>5</v>
      </c>
      <c r="B114" s="5" t="s">
        <v>6</v>
      </c>
      <c r="C114" s="6" t="s">
        <v>7</v>
      </c>
      <c r="D114" s="6" t="s">
        <v>8</v>
      </c>
      <c r="E114" s="6" t="s">
        <v>7</v>
      </c>
      <c r="F114" s="6" t="s">
        <v>8</v>
      </c>
      <c r="G114" s="6" t="s">
        <v>7</v>
      </c>
      <c r="H114" s="6" t="s">
        <v>8</v>
      </c>
      <c r="I114" s="6" t="s">
        <v>7</v>
      </c>
      <c r="J114" s="6" t="s">
        <v>8</v>
      </c>
      <c r="K114" s="29"/>
    </row>
    <row r="115" spans="1:11" ht="15.75" customHeight="1" x14ac:dyDescent="0.3">
      <c r="A115" s="7" t="s">
        <v>243</v>
      </c>
      <c r="B115" s="8" t="s">
        <v>179</v>
      </c>
      <c r="C115" s="22">
        <v>13</v>
      </c>
      <c r="D115" s="14">
        <v>4</v>
      </c>
      <c r="E115" s="14"/>
      <c r="F115" s="14"/>
      <c r="G115" s="14">
        <v>1</v>
      </c>
      <c r="H115" s="14">
        <v>1</v>
      </c>
      <c r="I115" s="14">
        <v>14</v>
      </c>
      <c r="J115" s="14">
        <v>5</v>
      </c>
    </row>
    <row r="116" spans="1:11" ht="15.75" customHeight="1" x14ac:dyDescent="0.3">
      <c r="A116" s="7"/>
      <c r="B116" s="8" t="s">
        <v>1124</v>
      </c>
      <c r="C116" s="12"/>
      <c r="D116" s="13"/>
      <c r="E116" s="13"/>
      <c r="F116" s="13"/>
      <c r="G116" s="13"/>
      <c r="H116" s="13"/>
      <c r="I116" s="13"/>
      <c r="J116" s="13"/>
      <c r="K116" s="27"/>
    </row>
    <row r="117" spans="1:11" ht="15.75" customHeight="1" x14ac:dyDescent="0.3">
      <c r="A117" s="7" t="s">
        <v>20</v>
      </c>
      <c r="B117" s="8" t="s">
        <v>653</v>
      </c>
      <c r="C117" s="22"/>
      <c r="D117" s="14"/>
      <c r="E117" s="14"/>
      <c r="F117" s="14"/>
      <c r="G117" s="14"/>
      <c r="H117" s="14"/>
      <c r="I117" s="14"/>
      <c r="J117" s="14"/>
      <c r="K117" s="27"/>
    </row>
    <row r="118" spans="1:11" ht="15.75" customHeight="1" x14ac:dyDescent="0.3">
      <c r="A118" s="7" t="s">
        <v>21</v>
      </c>
      <c r="B118" s="8" t="s">
        <v>653</v>
      </c>
      <c r="C118" s="22"/>
      <c r="D118" s="14"/>
      <c r="E118" s="14"/>
      <c r="F118" s="14"/>
      <c r="G118" s="14"/>
      <c r="H118" s="14"/>
      <c r="I118" s="14"/>
      <c r="J118" s="14"/>
      <c r="K118" s="27"/>
    </row>
    <row r="119" spans="1:11" ht="15.75" customHeight="1" x14ac:dyDescent="0.3">
      <c r="A119" s="10" t="s">
        <v>12</v>
      </c>
      <c r="B119" s="11"/>
      <c r="C119" s="9">
        <f>SUM(C115:C118)</f>
        <v>13</v>
      </c>
      <c r="D119" s="9">
        <f t="shared" ref="D119:J119" si="6">SUM(D115:D118)</f>
        <v>4</v>
      </c>
      <c r="E119" s="9">
        <f t="shared" si="6"/>
        <v>0</v>
      </c>
      <c r="F119" s="9">
        <f t="shared" si="6"/>
        <v>0</v>
      </c>
      <c r="G119" s="9">
        <f t="shared" si="6"/>
        <v>1</v>
      </c>
      <c r="H119" s="9">
        <f t="shared" si="6"/>
        <v>1</v>
      </c>
      <c r="I119" s="9">
        <f t="shared" si="6"/>
        <v>14</v>
      </c>
      <c r="J119" s="9">
        <f t="shared" si="6"/>
        <v>5</v>
      </c>
      <c r="K119" s="29"/>
    </row>
    <row r="120" spans="1:11" ht="15.75" customHeight="1" x14ac:dyDescent="0.3">
      <c r="A120" s="17" t="s">
        <v>1562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 customHeight="1" x14ac:dyDescent="0.3"/>
    <row r="122" spans="1:11" ht="15.75" customHeight="1" x14ac:dyDescent="0.3">
      <c r="A122" s="24" t="s">
        <v>764</v>
      </c>
      <c r="B122" s="25"/>
      <c r="C122" s="25"/>
      <c r="D122" s="25"/>
      <c r="E122" s="25"/>
      <c r="F122" s="25"/>
      <c r="G122" s="25"/>
      <c r="H122" s="25"/>
      <c r="I122" s="25"/>
      <c r="J122" s="26"/>
      <c r="K122" s="27"/>
    </row>
    <row r="123" spans="1:11" ht="15.75" customHeight="1" x14ac:dyDescent="0.3">
      <c r="A123" s="2"/>
      <c r="B123" s="3"/>
      <c r="C123" s="28" t="s">
        <v>1</v>
      </c>
      <c r="D123" s="26"/>
      <c r="E123" s="28" t="s">
        <v>2</v>
      </c>
      <c r="F123" s="26"/>
      <c r="G123" s="28" t="s">
        <v>3</v>
      </c>
      <c r="H123" s="26"/>
      <c r="I123" s="28" t="s">
        <v>4</v>
      </c>
      <c r="J123" s="26"/>
      <c r="K123" s="27"/>
    </row>
    <row r="124" spans="1:11" ht="15.75" customHeight="1" x14ac:dyDescent="0.3">
      <c r="A124" s="4" t="s">
        <v>5</v>
      </c>
      <c r="B124" s="5" t="s">
        <v>6</v>
      </c>
      <c r="C124" s="6" t="s">
        <v>7</v>
      </c>
      <c r="D124" s="6" t="s">
        <v>8</v>
      </c>
      <c r="E124" s="6" t="s">
        <v>7</v>
      </c>
      <c r="F124" s="6" t="s">
        <v>8</v>
      </c>
      <c r="G124" s="6" t="s">
        <v>7</v>
      </c>
      <c r="H124" s="6" t="s">
        <v>8</v>
      </c>
      <c r="I124" s="6" t="s">
        <v>7</v>
      </c>
      <c r="J124" s="6" t="s">
        <v>8</v>
      </c>
      <c r="K124" s="29"/>
    </row>
    <row r="125" spans="1:11" ht="15.75" customHeight="1" x14ac:dyDescent="0.3">
      <c r="A125" s="7" t="s">
        <v>82</v>
      </c>
      <c r="B125" s="8" t="s">
        <v>372</v>
      </c>
      <c r="C125" s="12">
        <v>7</v>
      </c>
      <c r="D125" s="13">
        <v>13</v>
      </c>
      <c r="E125" s="13">
        <v>6</v>
      </c>
      <c r="F125" s="13">
        <v>8</v>
      </c>
      <c r="G125" s="13">
        <v>0</v>
      </c>
      <c r="H125" s="13">
        <v>1</v>
      </c>
      <c r="I125" s="13">
        <v>7</v>
      </c>
      <c r="J125" s="13">
        <v>14</v>
      </c>
      <c r="K125" s="27"/>
    </row>
    <row r="126" spans="1:11" ht="15.75" customHeight="1" x14ac:dyDescent="0.3">
      <c r="A126" s="7" t="s">
        <v>83</v>
      </c>
      <c r="B126" s="8" t="s">
        <v>372</v>
      </c>
      <c r="C126" s="22">
        <v>9</v>
      </c>
      <c r="D126" s="14">
        <v>11</v>
      </c>
      <c r="E126" s="14">
        <v>6</v>
      </c>
      <c r="F126" s="14">
        <v>8</v>
      </c>
      <c r="G126" s="14">
        <v>1</v>
      </c>
      <c r="H126" s="14">
        <v>1</v>
      </c>
      <c r="I126" s="14">
        <v>10</v>
      </c>
      <c r="J126" s="14">
        <v>12</v>
      </c>
      <c r="K126" s="27"/>
    </row>
    <row r="127" spans="1:11" ht="15.75" customHeight="1" x14ac:dyDescent="0.3">
      <c r="A127" s="7" t="s">
        <v>84</v>
      </c>
      <c r="B127" s="8" t="s">
        <v>372</v>
      </c>
      <c r="C127" s="22">
        <v>3</v>
      </c>
      <c r="D127" s="14">
        <v>17</v>
      </c>
      <c r="E127" s="14">
        <v>3</v>
      </c>
      <c r="F127" s="14">
        <v>11</v>
      </c>
      <c r="G127" s="14">
        <v>0</v>
      </c>
      <c r="H127" s="14">
        <v>1</v>
      </c>
      <c r="I127" s="14">
        <v>3</v>
      </c>
      <c r="J127" s="14">
        <v>18</v>
      </c>
      <c r="K127" s="27"/>
    </row>
    <row r="128" spans="1:11" ht="15.75" customHeight="1" x14ac:dyDescent="0.3">
      <c r="A128" s="7" t="s">
        <v>85</v>
      </c>
      <c r="B128" s="8" t="s">
        <v>372</v>
      </c>
      <c r="C128" s="22">
        <v>12</v>
      </c>
      <c r="D128" s="14">
        <v>8</v>
      </c>
      <c r="E128" s="14">
        <v>8</v>
      </c>
      <c r="F128" s="14">
        <v>6</v>
      </c>
      <c r="G128" s="14">
        <v>1</v>
      </c>
      <c r="H128" s="14">
        <v>1</v>
      </c>
      <c r="I128" s="14">
        <v>13</v>
      </c>
      <c r="J128" s="14">
        <v>9</v>
      </c>
      <c r="K128" s="27"/>
    </row>
    <row r="129" spans="1:11" ht="15.75" customHeight="1" x14ac:dyDescent="0.3">
      <c r="A129" s="7" t="s">
        <v>86</v>
      </c>
      <c r="B129" s="8" t="s">
        <v>372</v>
      </c>
      <c r="C129" s="22">
        <v>13</v>
      </c>
      <c r="D129" s="14">
        <v>7</v>
      </c>
      <c r="E129" s="14">
        <v>10</v>
      </c>
      <c r="F129" s="14">
        <v>4</v>
      </c>
      <c r="G129" s="14">
        <v>1</v>
      </c>
      <c r="H129" s="14">
        <v>1</v>
      </c>
      <c r="I129" s="14">
        <v>14</v>
      </c>
      <c r="J129" s="14">
        <v>8</v>
      </c>
      <c r="K129" s="27"/>
    </row>
    <row r="130" spans="1:11" ht="15.75" customHeight="1" x14ac:dyDescent="0.3">
      <c r="A130" s="7" t="s">
        <v>71</v>
      </c>
      <c r="B130" s="8" t="s">
        <v>372</v>
      </c>
      <c r="C130" s="22">
        <v>13</v>
      </c>
      <c r="D130" s="14">
        <v>7</v>
      </c>
      <c r="E130" s="14">
        <v>10</v>
      </c>
      <c r="F130" s="14">
        <v>4</v>
      </c>
      <c r="G130" s="14">
        <v>1</v>
      </c>
      <c r="H130" s="14">
        <v>1</v>
      </c>
      <c r="I130" s="14">
        <v>14</v>
      </c>
      <c r="J130" s="14">
        <v>8</v>
      </c>
      <c r="K130" s="27"/>
    </row>
    <row r="131" spans="1:11" ht="15.75" customHeight="1" x14ac:dyDescent="0.3">
      <c r="A131" s="7" t="s">
        <v>87</v>
      </c>
      <c r="B131" s="8" t="s">
        <v>372</v>
      </c>
      <c r="C131" s="22">
        <v>18</v>
      </c>
      <c r="D131" s="14">
        <v>2</v>
      </c>
      <c r="E131" s="14">
        <v>13</v>
      </c>
      <c r="F131" s="14">
        <v>1</v>
      </c>
      <c r="G131" s="14">
        <v>0</v>
      </c>
      <c r="H131" s="14">
        <v>1</v>
      </c>
      <c r="I131" s="14">
        <v>18</v>
      </c>
      <c r="J131" s="14">
        <v>3</v>
      </c>
      <c r="K131" s="27"/>
    </row>
    <row r="132" spans="1:11" ht="15.75" customHeight="1" x14ac:dyDescent="0.3">
      <c r="A132" s="7" t="s">
        <v>88</v>
      </c>
      <c r="B132" s="8" t="s">
        <v>184</v>
      </c>
      <c r="C132" s="22"/>
      <c r="D132" s="14"/>
      <c r="E132" s="14"/>
      <c r="F132" s="14"/>
      <c r="G132" s="14"/>
      <c r="H132" s="14"/>
      <c r="I132" s="50"/>
      <c r="J132" s="50"/>
      <c r="K132" s="27"/>
    </row>
    <row r="133" spans="1:11" ht="15.75" customHeight="1" x14ac:dyDescent="0.3">
      <c r="A133" s="7" t="s">
        <v>89</v>
      </c>
      <c r="B133" s="8" t="s">
        <v>184</v>
      </c>
      <c r="C133" s="22"/>
      <c r="D133" s="14"/>
      <c r="E133" s="14"/>
      <c r="F133" s="14"/>
      <c r="G133" s="14"/>
      <c r="H133" s="14"/>
      <c r="I133" s="50"/>
      <c r="J133" s="50"/>
      <c r="K133" s="27"/>
    </row>
    <row r="134" spans="1:11" ht="15.75" customHeight="1" x14ac:dyDescent="0.3">
      <c r="A134" s="7" t="s">
        <v>90</v>
      </c>
      <c r="B134" s="8" t="s">
        <v>184</v>
      </c>
      <c r="C134" s="22"/>
      <c r="D134" s="14"/>
      <c r="E134" s="14"/>
      <c r="F134" s="14"/>
      <c r="G134" s="14"/>
      <c r="H134" s="14"/>
      <c r="I134" s="50">
        <v>15</v>
      </c>
      <c r="J134" s="50">
        <v>7</v>
      </c>
      <c r="K134" s="27"/>
    </row>
    <row r="135" spans="1:11" ht="15.75" customHeight="1" x14ac:dyDescent="0.3">
      <c r="A135" s="7" t="s">
        <v>73</v>
      </c>
      <c r="B135" s="8" t="s">
        <v>184</v>
      </c>
      <c r="C135" s="22"/>
      <c r="D135" s="14"/>
      <c r="E135" s="14"/>
      <c r="F135" s="14"/>
      <c r="G135" s="14"/>
      <c r="H135" s="14"/>
      <c r="I135" s="50"/>
      <c r="J135" s="50"/>
      <c r="K135" s="27"/>
    </row>
    <row r="136" spans="1:11" ht="15.75" customHeight="1" x14ac:dyDescent="0.3">
      <c r="A136" s="7" t="s">
        <v>75</v>
      </c>
      <c r="B136" s="8" t="s">
        <v>184</v>
      </c>
      <c r="C136" s="22"/>
      <c r="D136" s="14"/>
      <c r="E136" s="14"/>
      <c r="F136" s="14"/>
      <c r="G136" s="14"/>
      <c r="H136" s="14"/>
      <c r="I136" s="50"/>
      <c r="J136" s="50"/>
      <c r="K136" s="27"/>
    </row>
    <row r="137" spans="1:11" ht="15.75" customHeight="1" x14ac:dyDescent="0.3">
      <c r="A137" s="7" t="s">
        <v>76</v>
      </c>
      <c r="B137" s="8" t="s">
        <v>184</v>
      </c>
      <c r="C137" s="22"/>
      <c r="D137" s="14"/>
      <c r="E137" s="14"/>
      <c r="F137" s="14"/>
      <c r="G137" s="14"/>
      <c r="H137" s="14"/>
      <c r="I137" s="50"/>
      <c r="J137" s="50"/>
      <c r="K137" s="27"/>
    </row>
    <row r="138" spans="1:11" ht="15.75" customHeight="1" x14ac:dyDescent="0.3">
      <c r="A138" s="7" t="s">
        <v>77</v>
      </c>
      <c r="B138" s="8" t="s">
        <v>184</v>
      </c>
      <c r="C138" s="22"/>
      <c r="D138" s="14"/>
      <c r="E138" s="14"/>
      <c r="F138" s="14"/>
      <c r="G138" s="14"/>
      <c r="H138" s="14"/>
      <c r="I138" s="50"/>
      <c r="J138" s="50"/>
      <c r="K138" s="56" t="s">
        <v>1464</v>
      </c>
    </row>
    <row r="139" spans="1:11" ht="15.75" customHeight="1" x14ac:dyDescent="0.3">
      <c r="A139" s="10" t="s">
        <v>12</v>
      </c>
      <c r="B139" s="11"/>
      <c r="C139" s="9">
        <f>SUM(C125:C138)</f>
        <v>75</v>
      </c>
      <c r="D139" s="9">
        <f t="shared" ref="D139:J139" si="7">SUM(D125:D138)</f>
        <v>65</v>
      </c>
      <c r="E139" s="9">
        <f t="shared" si="7"/>
        <v>56</v>
      </c>
      <c r="F139" s="9">
        <f t="shared" si="7"/>
        <v>42</v>
      </c>
      <c r="G139" s="9">
        <f t="shared" si="7"/>
        <v>4</v>
      </c>
      <c r="H139" s="9">
        <f t="shared" si="7"/>
        <v>7</v>
      </c>
      <c r="I139" s="9">
        <f t="shared" si="7"/>
        <v>94</v>
      </c>
      <c r="J139" s="9">
        <f t="shared" si="7"/>
        <v>79</v>
      </c>
      <c r="K139" s="29"/>
    </row>
    <row r="140" spans="1:11" ht="15.75" customHeight="1" x14ac:dyDescent="0.3">
      <c r="A140" s="17" t="s">
        <v>1462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 customHeight="1" x14ac:dyDescent="0.3">
      <c r="A141" s="1" t="s">
        <v>1463</v>
      </c>
    </row>
    <row r="142" spans="1:11" ht="15.75" customHeight="1" x14ac:dyDescent="0.3">
      <c r="A142" s="24" t="s">
        <v>643</v>
      </c>
      <c r="B142" s="25"/>
      <c r="C142" s="25"/>
      <c r="D142" s="25"/>
      <c r="E142" s="25"/>
      <c r="F142" s="25"/>
      <c r="G142" s="25"/>
      <c r="H142" s="25"/>
      <c r="I142" s="25"/>
      <c r="J142" s="26"/>
      <c r="K142" s="27"/>
    </row>
    <row r="143" spans="1:11" ht="15.75" customHeight="1" x14ac:dyDescent="0.3">
      <c r="A143" s="2"/>
      <c r="B143" s="3"/>
      <c r="C143" s="28" t="s">
        <v>1</v>
      </c>
      <c r="D143" s="26"/>
      <c r="E143" s="28" t="s">
        <v>2</v>
      </c>
      <c r="F143" s="26"/>
      <c r="G143" s="28" t="s">
        <v>3</v>
      </c>
      <c r="H143" s="26"/>
      <c r="I143" s="28" t="s">
        <v>4</v>
      </c>
      <c r="J143" s="26"/>
      <c r="K143" s="27"/>
    </row>
    <row r="144" spans="1:11" ht="15.75" customHeight="1" x14ac:dyDescent="0.3">
      <c r="A144" s="4" t="s">
        <v>5</v>
      </c>
      <c r="B144" s="5" t="s">
        <v>6</v>
      </c>
      <c r="C144" s="6" t="s">
        <v>7</v>
      </c>
      <c r="D144" s="6" t="s">
        <v>8</v>
      </c>
      <c r="E144" s="6" t="s">
        <v>7</v>
      </c>
      <c r="F144" s="6" t="s">
        <v>8</v>
      </c>
      <c r="G144" s="6" t="s">
        <v>7</v>
      </c>
      <c r="H144" s="6" t="s">
        <v>8</v>
      </c>
      <c r="I144" s="6" t="s">
        <v>7</v>
      </c>
      <c r="J144" s="6" t="s">
        <v>8</v>
      </c>
      <c r="K144" s="29"/>
    </row>
    <row r="145" spans="1:11" ht="15.75" customHeight="1" x14ac:dyDescent="0.3">
      <c r="A145" s="7" t="s">
        <v>71</v>
      </c>
      <c r="B145" s="8" t="s">
        <v>172</v>
      </c>
      <c r="C145" s="12">
        <v>3</v>
      </c>
      <c r="D145" s="13">
        <v>17</v>
      </c>
      <c r="E145" s="13">
        <v>2</v>
      </c>
      <c r="F145" s="13">
        <v>8</v>
      </c>
      <c r="G145" s="13">
        <v>0</v>
      </c>
      <c r="H145" s="13">
        <v>1</v>
      </c>
      <c r="I145" s="13">
        <v>3</v>
      </c>
      <c r="J145" s="13">
        <v>18</v>
      </c>
      <c r="K145" s="27"/>
    </row>
    <row r="146" spans="1:11" ht="15.75" customHeight="1" x14ac:dyDescent="0.3">
      <c r="A146" s="7" t="s">
        <v>87</v>
      </c>
      <c r="B146" s="8" t="s">
        <v>172</v>
      </c>
      <c r="C146" s="22">
        <v>2</v>
      </c>
      <c r="D146" s="14">
        <v>18</v>
      </c>
      <c r="E146" s="14">
        <v>0</v>
      </c>
      <c r="F146" s="14">
        <v>10</v>
      </c>
      <c r="G146" s="14">
        <v>0</v>
      </c>
      <c r="H146" s="14">
        <v>1</v>
      </c>
      <c r="I146" s="14">
        <v>2</v>
      </c>
      <c r="J146" s="14">
        <v>19</v>
      </c>
      <c r="K146" s="27"/>
    </row>
    <row r="147" spans="1:11" ht="15.75" customHeight="1" x14ac:dyDescent="0.3">
      <c r="A147" s="7" t="s">
        <v>73</v>
      </c>
      <c r="B147" s="8" t="s">
        <v>510</v>
      </c>
      <c r="C147" s="22">
        <v>8</v>
      </c>
      <c r="D147" s="14">
        <v>12</v>
      </c>
      <c r="E147" s="14"/>
      <c r="F147" s="14"/>
      <c r="G147" s="14">
        <v>0</v>
      </c>
      <c r="H147" s="14">
        <v>1</v>
      </c>
      <c r="I147" s="14">
        <v>8</v>
      </c>
      <c r="J147" s="14">
        <v>13</v>
      </c>
      <c r="K147" s="27"/>
    </row>
    <row r="148" spans="1:11" ht="15.75" customHeight="1" x14ac:dyDescent="0.3">
      <c r="A148" s="10" t="s">
        <v>12</v>
      </c>
      <c r="B148" s="11"/>
      <c r="C148" s="9">
        <f>SUM(C145:C147)</f>
        <v>13</v>
      </c>
      <c r="D148" s="9">
        <f t="shared" ref="D148:J148" si="8">SUM(D145:D147)</f>
        <v>47</v>
      </c>
      <c r="E148" s="9">
        <f t="shared" si="8"/>
        <v>2</v>
      </c>
      <c r="F148" s="9">
        <f t="shared" si="8"/>
        <v>18</v>
      </c>
      <c r="G148" s="9">
        <f t="shared" si="8"/>
        <v>0</v>
      </c>
      <c r="H148" s="9">
        <f t="shared" si="8"/>
        <v>3</v>
      </c>
      <c r="I148" s="9">
        <f t="shared" si="8"/>
        <v>13</v>
      </c>
      <c r="J148" s="9">
        <f t="shared" si="8"/>
        <v>50</v>
      </c>
      <c r="K148" s="29"/>
    </row>
    <row r="149" spans="1:11" ht="15.75" customHeight="1" x14ac:dyDescent="0.3"/>
    <row r="150" spans="1:11" ht="15.75" customHeight="1" x14ac:dyDescent="0.3"/>
    <row r="151" spans="1:11" ht="15.75" customHeight="1" x14ac:dyDescent="0.3">
      <c r="A151" s="24" t="s">
        <v>860</v>
      </c>
      <c r="B151" s="25"/>
      <c r="C151" s="25"/>
      <c r="D151" s="25"/>
      <c r="E151" s="25"/>
      <c r="F151" s="25"/>
      <c r="G151" s="25"/>
      <c r="H151" s="25"/>
      <c r="I151" s="25"/>
      <c r="J151" s="26"/>
      <c r="K151" s="27"/>
    </row>
    <row r="152" spans="1:11" ht="15.75" customHeight="1" x14ac:dyDescent="0.3">
      <c r="A152" s="2"/>
      <c r="B152" s="3"/>
      <c r="C152" s="28" t="s">
        <v>1</v>
      </c>
      <c r="D152" s="26"/>
      <c r="E152" s="28" t="s">
        <v>2</v>
      </c>
      <c r="F152" s="26"/>
      <c r="G152" s="28" t="s">
        <v>3</v>
      </c>
      <c r="H152" s="26"/>
      <c r="I152" s="28" t="s">
        <v>4</v>
      </c>
      <c r="J152" s="26"/>
      <c r="K152" s="27"/>
    </row>
    <row r="153" spans="1:11" ht="15.75" customHeight="1" x14ac:dyDescent="0.3">
      <c r="A153" s="4" t="s">
        <v>5</v>
      </c>
      <c r="B153" s="5" t="s">
        <v>6</v>
      </c>
      <c r="C153" s="6" t="s">
        <v>7</v>
      </c>
      <c r="D153" s="6" t="s">
        <v>8</v>
      </c>
      <c r="E153" s="6" t="s">
        <v>7</v>
      </c>
      <c r="F153" s="6" t="s">
        <v>8</v>
      </c>
      <c r="G153" s="6" t="s">
        <v>7</v>
      </c>
      <c r="H153" s="6" t="s">
        <v>8</v>
      </c>
      <c r="I153" s="6" t="s">
        <v>7</v>
      </c>
      <c r="J153" s="6" t="s">
        <v>8</v>
      </c>
      <c r="K153" s="29"/>
    </row>
    <row r="154" spans="1:11" ht="15.75" customHeight="1" x14ac:dyDescent="0.3">
      <c r="A154" s="7" t="s">
        <v>102</v>
      </c>
      <c r="B154" s="8" t="s">
        <v>177</v>
      </c>
      <c r="C154" s="12">
        <v>2</v>
      </c>
      <c r="D154" s="13">
        <v>16</v>
      </c>
      <c r="E154" s="13">
        <v>1</v>
      </c>
      <c r="F154" s="13">
        <v>8</v>
      </c>
      <c r="G154" s="13">
        <v>0</v>
      </c>
      <c r="H154" s="13">
        <v>1</v>
      </c>
      <c r="I154" s="13">
        <v>2</v>
      </c>
      <c r="J154" s="13">
        <v>17</v>
      </c>
      <c r="K154" s="27"/>
    </row>
    <row r="155" spans="1:11" ht="15.75" customHeight="1" x14ac:dyDescent="0.3">
      <c r="A155" s="7" t="s">
        <v>103</v>
      </c>
      <c r="B155" s="8" t="s">
        <v>177</v>
      </c>
      <c r="C155" s="22">
        <v>8</v>
      </c>
      <c r="D155" s="14">
        <v>10</v>
      </c>
      <c r="E155" s="14">
        <v>5</v>
      </c>
      <c r="F155" s="14">
        <v>4</v>
      </c>
      <c r="G155" s="14">
        <v>1</v>
      </c>
      <c r="H155" s="14">
        <v>1</v>
      </c>
      <c r="I155" s="14">
        <v>9</v>
      </c>
      <c r="J155" s="14">
        <v>11</v>
      </c>
      <c r="K155" s="27"/>
    </row>
    <row r="156" spans="1:11" ht="15.75" customHeight="1" x14ac:dyDescent="0.3">
      <c r="A156" s="7" t="s">
        <v>104</v>
      </c>
      <c r="B156" s="8" t="s">
        <v>177</v>
      </c>
      <c r="C156" s="22">
        <v>10</v>
      </c>
      <c r="D156" s="14">
        <v>8</v>
      </c>
      <c r="E156" s="14">
        <v>5</v>
      </c>
      <c r="F156" s="14">
        <v>4</v>
      </c>
      <c r="G156" s="14">
        <v>0</v>
      </c>
      <c r="H156" s="14">
        <v>1</v>
      </c>
      <c r="I156" s="14">
        <v>10</v>
      </c>
      <c r="J156" s="14">
        <v>9</v>
      </c>
      <c r="K156" s="27"/>
    </row>
    <row r="157" spans="1:11" ht="15.75" customHeight="1" x14ac:dyDescent="0.3">
      <c r="A157" s="7" t="s">
        <v>105</v>
      </c>
      <c r="B157" s="8" t="s">
        <v>177</v>
      </c>
      <c r="C157" s="22">
        <v>12</v>
      </c>
      <c r="D157" s="14">
        <v>6</v>
      </c>
      <c r="E157" s="14">
        <v>5</v>
      </c>
      <c r="F157" s="14">
        <v>4</v>
      </c>
      <c r="G157" s="14">
        <v>2</v>
      </c>
      <c r="H157" s="14">
        <v>1</v>
      </c>
      <c r="I157" s="14">
        <v>14</v>
      </c>
      <c r="J157" s="14">
        <v>7</v>
      </c>
      <c r="K157" s="27"/>
    </row>
    <row r="158" spans="1:11" ht="15.75" customHeight="1" x14ac:dyDescent="0.3">
      <c r="A158" s="7" t="s">
        <v>25</v>
      </c>
      <c r="B158" s="8" t="s">
        <v>177</v>
      </c>
      <c r="C158" s="22">
        <v>12</v>
      </c>
      <c r="D158" s="14">
        <v>6</v>
      </c>
      <c r="E158" s="14">
        <v>6</v>
      </c>
      <c r="F158" s="14">
        <v>3</v>
      </c>
      <c r="G158" s="14">
        <v>2</v>
      </c>
      <c r="H158" s="14">
        <v>1</v>
      </c>
      <c r="I158" s="14">
        <v>14</v>
      </c>
      <c r="J158" s="14">
        <v>7</v>
      </c>
      <c r="K158" s="27"/>
    </row>
    <row r="159" spans="1:11" ht="15.75" customHeight="1" x14ac:dyDescent="0.3">
      <c r="A159" s="7" t="s">
        <v>27</v>
      </c>
      <c r="B159" s="8" t="s">
        <v>177</v>
      </c>
      <c r="C159" s="22">
        <v>14</v>
      </c>
      <c r="D159" s="14">
        <v>4</v>
      </c>
      <c r="E159" s="14">
        <v>6</v>
      </c>
      <c r="F159" s="14">
        <v>3</v>
      </c>
      <c r="G159" s="14">
        <v>3</v>
      </c>
      <c r="H159" s="14">
        <v>1</v>
      </c>
      <c r="I159" s="14">
        <v>17</v>
      </c>
      <c r="J159" s="14">
        <v>5</v>
      </c>
      <c r="K159" s="27"/>
    </row>
    <row r="160" spans="1:11" ht="15.75" customHeight="1" x14ac:dyDescent="0.3">
      <c r="A160" s="7" t="s">
        <v>28</v>
      </c>
      <c r="B160" s="8" t="s">
        <v>177</v>
      </c>
      <c r="C160" s="22">
        <v>7</v>
      </c>
      <c r="D160" s="14">
        <v>11</v>
      </c>
      <c r="E160" s="14">
        <v>2</v>
      </c>
      <c r="F160" s="14">
        <v>7</v>
      </c>
      <c r="G160" s="14">
        <v>1</v>
      </c>
      <c r="H160" s="14">
        <v>1</v>
      </c>
      <c r="I160" s="14">
        <v>8</v>
      </c>
      <c r="J160" s="14">
        <v>12</v>
      </c>
      <c r="K160" s="27"/>
    </row>
    <row r="161" spans="1:11" ht="15.75" customHeight="1" x14ac:dyDescent="0.3">
      <c r="A161" s="7" t="s">
        <v>106</v>
      </c>
      <c r="B161" s="8" t="s">
        <v>177</v>
      </c>
      <c r="C161" s="22">
        <v>6</v>
      </c>
      <c r="D161" s="14">
        <v>12</v>
      </c>
      <c r="E161" s="14">
        <v>2</v>
      </c>
      <c r="F161" s="14">
        <v>7</v>
      </c>
      <c r="G161" s="14">
        <v>0</v>
      </c>
      <c r="H161" s="14">
        <v>1</v>
      </c>
      <c r="I161" s="14">
        <v>6</v>
      </c>
      <c r="J161" s="14">
        <v>13</v>
      </c>
      <c r="K161" s="27"/>
    </row>
    <row r="162" spans="1:11" ht="15.75" customHeight="1" x14ac:dyDescent="0.3">
      <c r="A162" s="10" t="s">
        <v>12</v>
      </c>
      <c r="B162" s="11"/>
      <c r="C162" s="9">
        <v>71</v>
      </c>
      <c r="D162" s="9">
        <v>73</v>
      </c>
      <c r="E162" s="9">
        <v>32</v>
      </c>
      <c r="F162" s="9">
        <v>40</v>
      </c>
      <c r="G162" s="9">
        <v>9</v>
      </c>
      <c r="H162" s="9">
        <v>8</v>
      </c>
      <c r="I162" s="9">
        <v>80</v>
      </c>
      <c r="J162" s="9">
        <v>81</v>
      </c>
      <c r="K162" s="29"/>
    </row>
    <row r="163" spans="1:11" ht="15.75" customHeight="1" x14ac:dyDescent="0.3"/>
    <row r="164" spans="1:11" ht="15.75" customHeight="1" x14ac:dyDescent="0.3"/>
    <row r="165" spans="1:11" ht="15.75" customHeight="1" x14ac:dyDescent="0.3">
      <c r="A165" s="24" t="s">
        <v>1665</v>
      </c>
      <c r="B165" s="25"/>
      <c r="C165" s="25"/>
      <c r="D165" s="25"/>
      <c r="E165" s="25"/>
      <c r="F165" s="25"/>
      <c r="G165" s="25"/>
      <c r="H165" s="25"/>
      <c r="I165" s="25"/>
      <c r="J165" s="26"/>
      <c r="K165" s="27"/>
    </row>
    <row r="166" spans="1:11" ht="15.75" customHeight="1" x14ac:dyDescent="0.3">
      <c r="A166" s="2"/>
      <c r="B166" s="3"/>
      <c r="C166" s="28" t="s">
        <v>1</v>
      </c>
      <c r="D166" s="26"/>
      <c r="E166" s="28" t="s">
        <v>2</v>
      </c>
      <c r="F166" s="26"/>
      <c r="G166" s="28" t="s">
        <v>3</v>
      </c>
      <c r="H166" s="26"/>
      <c r="I166" s="28" t="s">
        <v>4</v>
      </c>
      <c r="J166" s="26"/>
      <c r="K166" s="27"/>
    </row>
    <row r="167" spans="1:11" ht="15.75" customHeight="1" x14ac:dyDescent="0.3">
      <c r="A167" s="4" t="s">
        <v>5</v>
      </c>
      <c r="B167" s="5" t="s">
        <v>6</v>
      </c>
      <c r="C167" s="6" t="s">
        <v>7</v>
      </c>
      <c r="D167" s="6" t="s">
        <v>8</v>
      </c>
      <c r="E167" s="6" t="s">
        <v>7</v>
      </c>
      <c r="F167" s="6" t="s">
        <v>8</v>
      </c>
      <c r="G167" s="6" t="s">
        <v>7</v>
      </c>
      <c r="H167" s="6" t="s">
        <v>8</v>
      </c>
      <c r="I167" s="6" t="s">
        <v>7</v>
      </c>
      <c r="J167" s="6" t="s">
        <v>8</v>
      </c>
      <c r="K167" s="29"/>
    </row>
    <row r="168" spans="1:11" ht="15.75" customHeight="1" x14ac:dyDescent="0.3">
      <c r="A168" s="7" t="s">
        <v>768</v>
      </c>
      <c r="B168" s="8" t="s">
        <v>111</v>
      </c>
      <c r="C168" s="12">
        <v>4</v>
      </c>
      <c r="D168" s="13">
        <v>1</v>
      </c>
      <c r="E168" s="13">
        <v>0</v>
      </c>
      <c r="F168" s="13">
        <v>0</v>
      </c>
      <c r="G168" s="13">
        <v>0</v>
      </c>
      <c r="H168" s="13">
        <v>0</v>
      </c>
      <c r="I168" s="13">
        <v>4</v>
      </c>
      <c r="J168" s="13">
        <v>1</v>
      </c>
      <c r="K168" s="27"/>
    </row>
    <row r="169" spans="1:11" ht="15.75" customHeight="1" x14ac:dyDescent="0.3">
      <c r="A169" s="10" t="s">
        <v>12</v>
      </c>
      <c r="B169" s="11"/>
      <c r="C169" s="9">
        <f t="shared" ref="C169:J169" si="9">SUM(C168:C168)</f>
        <v>4</v>
      </c>
      <c r="D169" s="9">
        <f t="shared" si="9"/>
        <v>1</v>
      </c>
      <c r="E169" s="9">
        <f t="shared" si="9"/>
        <v>0</v>
      </c>
      <c r="F169" s="9">
        <f t="shared" si="9"/>
        <v>0</v>
      </c>
      <c r="G169" s="9">
        <f t="shared" si="9"/>
        <v>0</v>
      </c>
      <c r="H169" s="9">
        <f t="shared" si="9"/>
        <v>0</v>
      </c>
      <c r="I169" s="9">
        <f t="shared" si="9"/>
        <v>4</v>
      </c>
      <c r="J169" s="9">
        <f t="shared" si="9"/>
        <v>1</v>
      </c>
      <c r="K169" s="29"/>
    </row>
    <row r="170" spans="1:11" ht="15.75" customHeight="1" x14ac:dyDescent="0.3"/>
    <row r="171" spans="1:11" ht="15.75" customHeight="1" x14ac:dyDescent="0.3"/>
    <row r="172" spans="1:11" ht="15.75" customHeight="1" x14ac:dyDescent="0.3">
      <c r="A172" s="24" t="s">
        <v>1026</v>
      </c>
      <c r="B172" s="25"/>
      <c r="C172" s="25"/>
      <c r="D172" s="25"/>
      <c r="E172" s="25"/>
      <c r="F172" s="25"/>
      <c r="G172" s="25"/>
      <c r="H172" s="25"/>
      <c r="I172" s="25"/>
      <c r="J172" s="26"/>
      <c r="K172" s="27"/>
    </row>
    <row r="173" spans="1:11" ht="15.75" customHeight="1" x14ac:dyDescent="0.3">
      <c r="A173" s="2"/>
      <c r="B173" s="3"/>
      <c r="C173" s="28" t="s">
        <v>1</v>
      </c>
      <c r="D173" s="26"/>
      <c r="E173" s="28" t="s">
        <v>2</v>
      </c>
      <c r="F173" s="26"/>
      <c r="G173" s="28" t="s">
        <v>3</v>
      </c>
      <c r="H173" s="26"/>
      <c r="I173" s="28" t="s">
        <v>4</v>
      </c>
      <c r="J173" s="26"/>
      <c r="K173" s="27"/>
    </row>
    <row r="174" spans="1:11" ht="15.75" customHeight="1" x14ac:dyDescent="0.3">
      <c r="A174" s="4" t="s">
        <v>5</v>
      </c>
      <c r="B174" s="5" t="s">
        <v>6</v>
      </c>
      <c r="C174" s="6" t="s">
        <v>7</v>
      </c>
      <c r="D174" s="6" t="s">
        <v>8</v>
      </c>
      <c r="E174" s="6" t="s">
        <v>7</v>
      </c>
      <c r="F174" s="6" t="s">
        <v>8</v>
      </c>
      <c r="G174" s="6" t="s">
        <v>7</v>
      </c>
      <c r="H174" s="6" t="s">
        <v>8</v>
      </c>
      <c r="I174" s="6" t="s">
        <v>7</v>
      </c>
      <c r="J174" s="6" t="s">
        <v>8</v>
      </c>
      <c r="K174" s="29"/>
    </row>
    <row r="175" spans="1:11" ht="15.75" customHeight="1" x14ac:dyDescent="0.3">
      <c r="A175" s="7" t="s">
        <v>30</v>
      </c>
      <c r="B175" s="8" t="s">
        <v>239</v>
      </c>
      <c r="C175" s="12">
        <v>3</v>
      </c>
      <c r="D175" s="13">
        <v>15</v>
      </c>
      <c r="E175" s="13">
        <v>2</v>
      </c>
      <c r="F175" s="13">
        <v>12</v>
      </c>
      <c r="G175" s="13">
        <v>0</v>
      </c>
      <c r="H175" s="13">
        <v>1</v>
      </c>
      <c r="I175" s="13">
        <v>3</v>
      </c>
      <c r="J175" s="13">
        <v>16</v>
      </c>
      <c r="K175" s="27"/>
    </row>
    <row r="176" spans="1:11" ht="15.75" customHeight="1" x14ac:dyDescent="0.3">
      <c r="A176" s="7" t="s">
        <v>107</v>
      </c>
      <c r="B176" s="8" t="s">
        <v>239</v>
      </c>
      <c r="C176" s="22">
        <v>5</v>
      </c>
      <c r="D176" s="14">
        <v>13</v>
      </c>
      <c r="E176" s="14">
        <v>4</v>
      </c>
      <c r="F176" s="14">
        <v>10</v>
      </c>
      <c r="G176" s="14">
        <v>0</v>
      </c>
      <c r="H176" s="14">
        <v>1</v>
      </c>
      <c r="I176" s="14">
        <v>5</v>
      </c>
      <c r="J176" s="14">
        <v>14</v>
      </c>
      <c r="K176" s="27"/>
    </row>
    <row r="177" spans="1:11" ht="15.75" customHeight="1" x14ac:dyDescent="0.3">
      <c r="A177" s="7" t="s">
        <v>109</v>
      </c>
      <c r="B177" s="8" t="s">
        <v>239</v>
      </c>
      <c r="C177" s="22">
        <v>10</v>
      </c>
      <c r="D177" s="14">
        <v>8</v>
      </c>
      <c r="E177" s="14">
        <v>8</v>
      </c>
      <c r="F177" s="14">
        <v>6</v>
      </c>
      <c r="G177" s="14">
        <v>0</v>
      </c>
      <c r="H177" s="14">
        <v>1</v>
      </c>
      <c r="I177" s="14">
        <v>10</v>
      </c>
      <c r="J177" s="14">
        <v>9</v>
      </c>
      <c r="K177" s="27"/>
    </row>
    <row r="178" spans="1:11" ht="15.75" customHeight="1" x14ac:dyDescent="0.3">
      <c r="A178" s="10" t="s">
        <v>12</v>
      </c>
      <c r="B178" s="11"/>
      <c r="C178" s="9">
        <f>SUM(C175:C177)</f>
        <v>18</v>
      </c>
      <c r="D178" s="9">
        <f t="shared" ref="D178:J178" si="10">SUM(D175:D177)</f>
        <v>36</v>
      </c>
      <c r="E178" s="9">
        <f t="shared" si="10"/>
        <v>14</v>
      </c>
      <c r="F178" s="9">
        <f t="shared" si="10"/>
        <v>28</v>
      </c>
      <c r="G178" s="9">
        <f t="shared" si="10"/>
        <v>0</v>
      </c>
      <c r="H178" s="9">
        <f t="shared" si="10"/>
        <v>3</v>
      </c>
      <c r="I178" s="9">
        <f t="shared" si="10"/>
        <v>18</v>
      </c>
      <c r="J178" s="9">
        <f t="shared" si="10"/>
        <v>39</v>
      </c>
      <c r="K178" s="29"/>
    </row>
    <row r="179" spans="1:11" ht="15.75" customHeight="1" x14ac:dyDescent="0.3"/>
    <row r="180" spans="1:11" ht="15.75" customHeight="1" x14ac:dyDescent="0.3"/>
    <row r="181" spans="1:11" ht="15.75" customHeight="1" x14ac:dyDescent="0.3">
      <c r="A181" s="24" t="s">
        <v>812</v>
      </c>
      <c r="B181" s="25"/>
      <c r="C181" s="25"/>
      <c r="D181" s="25"/>
      <c r="E181" s="25"/>
      <c r="F181" s="25"/>
      <c r="G181" s="25"/>
      <c r="H181" s="25"/>
      <c r="I181" s="25"/>
      <c r="J181" s="26"/>
      <c r="K181" s="27"/>
    </row>
    <row r="182" spans="1:11" ht="15.75" customHeight="1" x14ac:dyDescent="0.3">
      <c r="A182" s="2"/>
      <c r="B182" s="3"/>
      <c r="C182" s="28" t="s">
        <v>1</v>
      </c>
      <c r="D182" s="26"/>
      <c r="E182" s="28" t="s">
        <v>2</v>
      </c>
      <c r="F182" s="26"/>
      <c r="G182" s="28" t="s">
        <v>3</v>
      </c>
      <c r="H182" s="26"/>
      <c r="I182" s="28" t="s">
        <v>4</v>
      </c>
      <c r="J182" s="26"/>
      <c r="K182" s="27"/>
    </row>
    <row r="183" spans="1:11" ht="15.75" customHeight="1" x14ac:dyDescent="0.3">
      <c r="A183" s="4" t="s">
        <v>5</v>
      </c>
      <c r="B183" s="5" t="s">
        <v>6</v>
      </c>
      <c r="C183" s="6" t="s">
        <v>7</v>
      </c>
      <c r="D183" s="6" t="s">
        <v>8</v>
      </c>
      <c r="E183" s="6" t="s">
        <v>7</v>
      </c>
      <c r="F183" s="6" t="s">
        <v>8</v>
      </c>
      <c r="G183" s="6" t="s">
        <v>7</v>
      </c>
      <c r="H183" s="6" t="s">
        <v>8</v>
      </c>
      <c r="I183" s="6" t="s">
        <v>7</v>
      </c>
      <c r="J183" s="6" t="s">
        <v>8</v>
      </c>
      <c r="K183" s="29"/>
    </row>
    <row r="184" spans="1:11" ht="15.75" customHeight="1" x14ac:dyDescent="0.3">
      <c r="A184" s="7" t="s">
        <v>87</v>
      </c>
      <c r="B184" s="8" t="s">
        <v>214</v>
      </c>
      <c r="C184" s="12">
        <v>7</v>
      </c>
      <c r="D184" s="13">
        <v>13</v>
      </c>
      <c r="E184" s="13">
        <v>5</v>
      </c>
      <c r="F184" s="13">
        <v>8</v>
      </c>
      <c r="G184" s="13">
        <v>1</v>
      </c>
      <c r="H184" s="13">
        <v>1</v>
      </c>
      <c r="I184" s="13">
        <v>8</v>
      </c>
      <c r="J184" s="13">
        <v>14</v>
      </c>
      <c r="K184" s="27"/>
    </row>
    <row r="185" spans="1:11" ht="15.75" customHeight="1" x14ac:dyDescent="0.3">
      <c r="A185" s="7" t="s">
        <v>88</v>
      </c>
      <c r="B185" s="8" t="s">
        <v>214</v>
      </c>
      <c r="C185" s="22">
        <v>7</v>
      </c>
      <c r="D185" s="14">
        <v>13</v>
      </c>
      <c r="E185" s="14">
        <v>3</v>
      </c>
      <c r="F185" s="14">
        <v>10</v>
      </c>
      <c r="G185" s="14">
        <v>0</v>
      </c>
      <c r="H185" s="14">
        <v>1</v>
      </c>
      <c r="I185" s="14">
        <v>7</v>
      </c>
      <c r="J185" s="14">
        <v>14</v>
      </c>
      <c r="K185" s="27"/>
    </row>
    <row r="186" spans="1:11" ht="15.75" customHeight="1" x14ac:dyDescent="0.3">
      <c r="A186" s="7" t="s">
        <v>89</v>
      </c>
      <c r="B186" s="8" t="s">
        <v>214</v>
      </c>
      <c r="C186" s="22">
        <v>10</v>
      </c>
      <c r="D186" s="14">
        <v>10</v>
      </c>
      <c r="E186" s="14">
        <v>7</v>
      </c>
      <c r="F186" s="14">
        <v>6</v>
      </c>
      <c r="G186" s="14">
        <v>1</v>
      </c>
      <c r="H186" s="14">
        <v>1</v>
      </c>
      <c r="I186" s="14">
        <v>11</v>
      </c>
      <c r="J186" s="14">
        <v>11</v>
      </c>
      <c r="K186" s="27"/>
    </row>
    <row r="187" spans="1:11" ht="15.75" customHeight="1" x14ac:dyDescent="0.3">
      <c r="A187" s="7" t="s">
        <v>90</v>
      </c>
      <c r="B187" s="8" t="s">
        <v>262</v>
      </c>
      <c r="C187" s="22">
        <v>14</v>
      </c>
      <c r="D187" s="14">
        <v>6</v>
      </c>
      <c r="E187" s="14">
        <v>11</v>
      </c>
      <c r="F187" s="14">
        <v>3</v>
      </c>
      <c r="G187" s="14">
        <v>0</v>
      </c>
      <c r="H187" s="14">
        <v>1</v>
      </c>
      <c r="I187" s="14">
        <v>14</v>
      </c>
      <c r="J187" s="14">
        <v>7</v>
      </c>
      <c r="K187" s="27"/>
    </row>
    <row r="188" spans="1:11" ht="15.75" customHeight="1" x14ac:dyDescent="0.3">
      <c r="A188" s="7" t="s">
        <v>73</v>
      </c>
      <c r="B188" s="8" t="s">
        <v>262</v>
      </c>
      <c r="C188" s="22">
        <v>18</v>
      </c>
      <c r="D188" s="14">
        <v>2</v>
      </c>
      <c r="E188" s="14">
        <v>14</v>
      </c>
      <c r="F188" s="14">
        <v>0</v>
      </c>
      <c r="G188" s="14">
        <v>4</v>
      </c>
      <c r="H188" s="14">
        <v>1</v>
      </c>
      <c r="I188" s="14">
        <v>22</v>
      </c>
      <c r="J188" s="14">
        <v>3</v>
      </c>
      <c r="K188" s="27"/>
    </row>
    <row r="189" spans="1:11" ht="15.75" customHeight="1" x14ac:dyDescent="0.3">
      <c r="A189" s="7" t="s">
        <v>75</v>
      </c>
      <c r="B189" s="8" t="s">
        <v>262</v>
      </c>
      <c r="C189" s="22">
        <v>19</v>
      </c>
      <c r="D189" s="14">
        <v>1</v>
      </c>
      <c r="E189" s="14">
        <v>13</v>
      </c>
      <c r="F189" s="14">
        <v>1</v>
      </c>
      <c r="G189" s="14">
        <v>5</v>
      </c>
      <c r="H189" s="14">
        <v>1</v>
      </c>
      <c r="I189" s="14">
        <v>24</v>
      </c>
      <c r="J189" s="14">
        <v>2</v>
      </c>
      <c r="K189" s="27"/>
    </row>
    <row r="190" spans="1:11" ht="15.75" customHeight="1" x14ac:dyDescent="0.3">
      <c r="A190" s="7" t="s">
        <v>76</v>
      </c>
      <c r="B190" s="8" t="s">
        <v>262</v>
      </c>
      <c r="C190" s="22">
        <v>16</v>
      </c>
      <c r="D190" s="14">
        <v>4</v>
      </c>
      <c r="E190" s="14">
        <v>11</v>
      </c>
      <c r="F190" s="14">
        <v>3</v>
      </c>
      <c r="G190" s="14">
        <v>2</v>
      </c>
      <c r="H190" s="14">
        <v>1</v>
      </c>
      <c r="I190" s="14">
        <v>18</v>
      </c>
      <c r="J190" s="14">
        <v>5</v>
      </c>
      <c r="K190" s="27"/>
    </row>
    <row r="191" spans="1:11" ht="15.75" customHeight="1" x14ac:dyDescent="0.3">
      <c r="A191" s="7" t="s">
        <v>77</v>
      </c>
      <c r="B191" s="8" t="s">
        <v>262</v>
      </c>
      <c r="C191" s="22">
        <v>17</v>
      </c>
      <c r="D191" s="14">
        <v>3</v>
      </c>
      <c r="E191" s="14">
        <v>14</v>
      </c>
      <c r="F191" s="14">
        <v>0</v>
      </c>
      <c r="G191" s="14">
        <v>4</v>
      </c>
      <c r="H191" s="14">
        <v>1</v>
      </c>
      <c r="I191" s="14">
        <v>21</v>
      </c>
      <c r="J191" s="14">
        <v>4</v>
      </c>
      <c r="K191" s="27"/>
    </row>
    <row r="192" spans="1:11" ht="15.75" customHeight="1" x14ac:dyDescent="0.3">
      <c r="A192" s="7" t="s">
        <v>78</v>
      </c>
      <c r="B192" s="8" t="s">
        <v>262</v>
      </c>
      <c r="C192" s="22">
        <v>16</v>
      </c>
      <c r="D192" s="14">
        <v>4</v>
      </c>
      <c r="E192" s="14">
        <v>11</v>
      </c>
      <c r="F192" s="14">
        <v>3</v>
      </c>
      <c r="G192" s="14">
        <v>4</v>
      </c>
      <c r="H192" s="14">
        <v>1</v>
      </c>
      <c r="I192" s="14">
        <v>20</v>
      </c>
      <c r="J192" s="14">
        <v>5</v>
      </c>
      <c r="K192" s="27"/>
    </row>
    <row r="193" spans="1:11" ht="15.75" customHeight="1" x14ac:dyDescent="0.3">
      <c r="A193" s="7" t="s">
        <v>79</v>
      </c>
      <c r="B193" s="8" t="s">
        <v>262</v>
      </c>
      <c r="C193" s="22">
        <v>14</v>
      </c>
      <c r="D193" s="14">
        <v>6</v>
      </c>
      <c r="E193" s="14">
        <v>10</v>
      </c>
      <c r="F193" s="14">
        <v>4</v>
      </c>
      <c r="G193" s="14">
        <v>2</v>
      </c>
      <c r="H193" s="14">
        <v>1</v>
      </c>
      <c r="I193" s="14">
        <v>16</v>
      </c>
      <c r="J193" s="14">
        <v>7</v>
      </c>
      <c r="K193" s="27"/>
    </row>
    <row r="194" spans="1:11" ht="15.75" customHeight="1" x14ac:dyDescent="0.3">
      <c r="A194" s="7" t="s">
        <v>9</v>
      </c>
      <c r="B194" s="8" t="s">
        <v>262</v>
      </c>
      <c r="C194" s="22">
        <v>20</v>
      </c>
      <c r="D194" s="14">
        <v>0</v>
      </c>
      <c r="E194" s="14">
        <v>14</v>
      </c>
      <c r="F194" s="14">
        <v>0</v>
      </c>
      <c r="G194" s="14">
        <v>4</v>
      </c>
      <c r="H194" s="14">
        <v>1</v>
      </c>
      <c r="I194" s="14">
        <v>24</v>
      </c>
      <c r="J194" s="14">
        <v>1</v>
      </c>
      <c r="K194" s="27"/>
    </row>
    <row r="195" spans="1:11" ht="15.75" customHeight="1" x14ac:dyDescent="0.3">
      <c r="A195" s="7" t="s">
        <v>11</v>
      </c>
      <c r="B195" s="8" t="s">
        <v>262</v>
      </c>
      <c r="C195" s="22">
        <v>4</v>
      </c>
      <c r="D195" s="14">
        <v>16</v>
      </c>
      <c r="E195" s="14">
        <v>4</v>
      </c>
      <c r="F195" s="14">
        <v>10</v>
      </c>
      <c r="G195" s="14">
        <v>0</v>
      </c>
      <c r="H195" s="14">
        <v>1</v>
      </c>
      <c r="I195" s="14">
        <v>4</v>
      </c>
      <c r="J195" s="14">
        <v>17</v>
      </c>
      <c r="K195" s="27"/>
    </row>
    <row r="196" spans="1:11" ht="15.75" customHeight="1" x14ac:dyDescent="0.3">
      <c r="A196" s="7" t="s">
        <v>630</v>
      </c>
      <c r="B196" s="8" t="s">
        <v>262</v>
      </c>
      <c r="C196" s="22">
        <v>10</v>
      </c>
      <c r="D196" s="14">
        <v>10</v>
      </c>
      <c r="E196" s="14">
        <v>7</v>
      </c>
      <c r="F196" s="14">
        <v>7</v>
      </c>
      <c r="G196" s="14">
        <v>0</v>
      </c>
      <c r="H196" s="14">
        <v>1</v>
      </c>
      <c r="I196" s="14">
        <v>10</v>
      </c>
      <c r="J196" s="14">
        <v>11</v>
      </c>
      <c r="K196" s="27"/>
    </row>
    <row r="197" spans="1:11" ht="15.75" customHeight="1" x14ac:dyDescent="0.3">
      <c r="A197" s="7" t="s">
        <v>686</v>
      </c>
      <c r="B197" s="8" t="s">
        <v>809</v>
      </c>
      <c r="C197" s="22">
        <v>11</v>
      </c>
      <c r="D197" s="14">
        <v>9</v>
      </c>
      <c r="E197" s="14">
        <v>6</v>
      </c>
      <c r="F197" s="14">
        <v>8</v>
      </c>
      <c r="G197" s="14">
        <v>1</v>
      </c>
      <c r="H197" s="14">
        <v>1</v>
      </c>
      <c r="I197" s="14">
        <v>12</v>
      </c>
      <c r="J197" s="14">
        <v>10</v>
      </c>
      <c r="K197" s="27"/>
    </row>
    <row r="198" spans="1:11" ht="15.75" customHeight="1" x14ac:dyDescent="0.3">
      <c r="A198" s="7" t="s">
        <v>729</v>
      </c>
      <c r="B198" s="8" t="s">
        <v>809</v>
      </c>
      <c r="C198" s="22">
        <v>10</v>
      </c>
      <c r="D198" s="14">
        <v>10</v>
      </c>
      <c r="E198" s="14">
        <v>7</v>
      </c>
      <c r="F198" s="14">
        <v>7</v>
      </c>
      <c r="G198" s="14">
        <v>0</v>
      </c>
      <c r="H198" s="14">
        <v>1</v>
      </c>
      <c r="I198" s="14">
        <v>10</v>
      </c>
      <c r="J198" s="14">
        <v>11</v>
      </c>
      <c r="K198" s="27"/>
    </row>
    <row r="199" spans="1:11" ht="15.75" customHeight="1" x14ac:dyDescent="0.3">
      <c r="A199" s="7" t="s">
        <v>984</v>
      </c>
      <c r="B199" s="8" t="s">
        <v>809</v>
      </c>
      <c r="C199" s="22">
        <v>14</v>
      </c>
      <c r="D199" s="14">
        <v>6</v>
      </c>
      <c r="E199" s="14">
        <v>10</v>
      </c>
      <c r="F199" s="14">
        <v>4</v>
      </c>
      <c r="G199" s="14">
        <v>2</v>
      </c>
      <c r="H199" s="14">
        <v>1</v>
      </c>
      <c r="I199" s="14">
        <v>16</v>
      </c>
      <c r="J199" s="14">
        <v>7</v>
      </c>
      <c r="K199" s="27"/>
    </row>
    <row r="200" spans="1:11" ht="15.75" customHeight="1" x14ac:dyDescent="0.3">
      <c r="A200" s="7" t="s">
        <v>1189</v>
      </c>
      <c r="B200" s="8" t="s">
        <v>809</v>
      </c>
      <c r="C200" s="22">
        <v>18</v>
      </c>
      <c r="D200" s="14">
        <v>2</v>
      </c>
      <c r="E200" s="14">
        <v>12</v>
      </c>
      <c r="F200" s="14">
        <v>2</v>
      </c>
      <c r="G200" s="14">
        <v>3</v>
      </c>
      <c r="H200" s="14">
        <v>1</v>
      </c>
      <c r="I200" s="14">
        <v>21</v>
      </c>
      <c r="J200" s="14">
        <v>3</v>
      </c>
      <c r="K200" s="27"/>
    </row>
    <row r="201" spans="1:11" ht="15.75" customHeight="1" x14ac:dyDescent="0.3">
      <c r="A201" s="7" t="s">
        <v>1267</v>
      </c>
      <c r="B201" s="8" t="s">
        <v>809</v>
      </c>
      <c r="C201" s="22"/>
      <c r="D201" s="14"/>
      <c r="E201" s="14"/>
      <c r="F201" s="14"/>
      <c r="G201" s="14"/>
      <c r="H201" s="14"/>
      <c r="I201" s="14"/>
      <c r="J201" s="14"/>
      <c r="K201" s="27"/>
    </row>
    <row r="202" spans="1:11" ht="15.75" customHeight="1" x14ac:dyDescent="0.3">
      <c r="A202" s="10" t="s">
        <v>12</v>
      </c>
      <c r="B202" s="11"/>
      <c r="C202" s="9">
        <f>SUM(C184:C201)</f>
        <v>225</v>
      </c>
      <c r="D202" s="9">
        <f t="shared" ref="D202:J202" si="11">SUM(D184:D201)</f>
        <v>115</v>
      </c>
      <c r="E202" s="9">
        <f t="shared" si="11"/>
        <v>159</v>
      </c>
      <c r="F202" s="9">
        <f t="shared" si="11"/>
        <v>76</v>
      </c>
      <c r="G202" s="9">
        <f t="shared" si="11"/>
        <v>33</v>
      </c>
      <c r="H202" s="9">
        <f t="shared" si="11"/>
        <v>17</v>
      </c>
      <c r="I202" s="9">
        <f t="shared" si="11"/>
        <v>258</v>
      </c>
      <c r="J202" s="9">
        <f t="shared" si="11"/>
        <v>132</v>
      </c>
      <c r="K202" s="29"/>
    </row>
    <row r="203" spans="1:11" ht="15.75" customHeight="1" x14ac:dyDescent="0.3"/>
    <row r="204" spans="1:11" ht="15.75" customHeight="1" x14ac:dyDescent="0.3"/>
    <row r="205" spans="1:11" ht="15.75" customHeight="1" x14ac:dyDescent="0.3">
      <c r="A205" s="24" t="s">
        <v>1270</v>
      </c>
      <c r="B205" s="25"/>
      <c r="C205" s="25"/>
      <c r="D205" s="25"/>
      <c r="E205" s="25"/>
      <c r="F205" s="25"/>
      <c r="G205" s="25"/>
      <c r="H205" s="25"/>
      <c r="I205" s="25"/>
      <c r="J205" s="26"/>
      <c r="K205" s="27"/>
    </row>
    <row r="206" spans="1:11" ht="15.75" customHeight="1" x14ac:dyDescent="0.3">
      <c r="A206" s="2"/>
      <c r="B206" s="3"/>
      <c r="C206" s="28" t="s">
        <v>1</v>
      </c>
      <c r="D206" s="26"/>
      <c r="E206" s="28" t="s">
        <v>2</v>
      </c>
      <c r="F206" s="26"/>
      <c r="G206" s="28" t="s">
        <v>3</v>
      </c>
      <c r="H206" s="26"/>
      <c r="I206" s="28" t="s">
        <v>4</v>
      </c>
      <c r="J206" s="26"/>
      <c r="K206" s="27"/>
    </row>
    <row r="207" spans="1:11" ht="15.75" customHeight="1" x14ac:dyDescent="0.3">
      <c r="A207" s="4" t="s">
        <v>5</v>
      </c>
      <c r="B207" s="5" t="s">
        <v>6</v>
      </c>
      <c r="C207" s="6" t="s">
        <v>7</v>
      </c>
      <c r="D207" s="6" t="s">
        <v>8</v>
      </c>
      <c r="E207" s="6" t="s">
        <v>7</v>
      </c>
      <c r="F207" s="6" t="s">
        <v>8</v>
      </c>
      <c r="G207" s="6" t="s">
        <v>7</v>
      </c>
      <c r="H207" s="6" t="s">
        <v>8</v>
      </c>
      <c r="I207" s="6" t="s">
        <v>7</v>
      </c>
      <c r="J207" s="6" t="s">
        <v>8</v>
      </c>
      <c r="K207" s="29"/>
    </row>
    <row r="208" spans="1:11" ht="15.75" customHeight="1" x14ac:dyDescent="0.3">
      <c r="A208" s="7" t="s">
        <v>25</v>
      </c>
      <c r="B208" s="8" t="s">
        <v>111</v>
      </c>
      <c r="C208" s="12">
        <v>7</v>
      </c>
      <c r="D208" s="13">
        <v>11</v>
      </c>
      <c r="E208" s="13">
        <v>4</v>
      </c>
      <c r="F208" s="13">
        <v>10</v>
      </c>
      <c r="G208" s="13">
        <v>0</v>
      </c>
      <c r="H208" s="13">
        <v>1</v>
      </c>
      <c r="I208" s="13">
        <v>7</v>
      </c>
      <c r="J208" s="13">
        <v>12</v>
      </c>
      <c r="K208" s="27"/>
    </row>
    <row r="209" spans="1:11" ht="15.75" customHeight="1" x14ac:dyDescent="0.3">
      <c r="A209" s="7" t="s">
        <v>27</v>
      </c>
      <c r="B209" s="8" t="s">
        <v>111</v>
      </c>
      <c r="C209" s="22">
        <v>4</v>
      </c>
      <c r="D209" s="14">
        <v>14</v>
      </c>
      <c r="E209" s="14">
        <v>4</v>
      </c>
      <c r="F209" s="14">
        <v>10</v>
      </c>
      <c r="G209" s="14">
        <v>0</v>
      </c>
      <c r="H209" s="14">
        <v>1</v>
      </c>
      <c r="I209" s="14">
        <v>4</v>
      </c>
      <c r="J209" s="14">
        <v>15</v>
      </c>
      <c r="K209" s="27"/>
    </row>
    <row r="210" spans="1:11" ht="15.75" customHeight="1" x14ac:dyDescent="0.3">
      <c r="A210" s="10" t="s">
        <v>12</v>
      </c>
      <c r="B210" s="11"/>
      <c r="C210" s="9">
        <v>11</v>
      </c>
      <c r="D210" s="9">
        <v>25</v>
      </c>
      <c r="E210" s="9">
        <v>8</v>
      </c>
      <c r="F210" s="9">
        <v>20</v>
      </c>
      <c r="G210" s="9">
        <v>0</v>
      </c>
      <c r="H210" s="9">
        <v>2</v>
      </c>
      <c r="I210" s="9">
        <v>11</v>
      </c>
      <c r="J210" s="9">
        <v>27</v>
      </c>
      <c r="K210" s="29"/>
    </row>
    <row r="211" spans="1:11" ht="15.75" customHeight="1" x14ac:dyDescent="0.3">
      <c r="A211" s="1" t="s">
        <v>1102</v>
      </c>
    </row>
    <row r="212" spans="1:11" ht="15.75" customHeight="1" x14ac:dyDescent="0.3"/>
    <row r="213" spans="1:11" ht="15.75" customHeight="1" x14ac:dyDescent="0.3">
      <c r="A213" s="24" t="s">
        <v>1383</v>
      </c>
      <c r="B213" s="25"/>
      <c r="C213" s="25"/>
      <c r="D213" s="25"/>
      <c r="E213" s="25"/>
      <c r="F213" s="25"/>
      <c r="G213" s="25"/>
      <c r="H213" s="25"/>
      <c r="I213" s="25"/>
      <c r="J213" s="26"/>
      <c r="K213" s="27"/>
    </row>
    <row r="214" spans="1:11" ht="15.75" customHeight="1" x14ac:dyDescent="0.3">
      <c r="A214" s="2"/>
      <c r="B214" s="3"/>
      <c r="C214" s="28" t="s">
        <v>1</v>
      </c>
      <c r="D214" s="26"/>
      <c r="E214" s="28" t="s">
        <v>2</v>
      </c>
      <c r="F214" s="26"/>
      <c r="G214" s="28" t="s">
        <v>3</v>
      </c>
      <c r="H214" s="26"/>
      <c r="I214" s="28" t="s">
        <v>4</v>
      </c>
      <c r="J214" s="26"/>
      <c r="K214" s="27"/>
    </row>
    <row r="215" spans="1:11" ht="15.75" customHeight="1" x14ac:dyDescent="0.3">
      <c r="A215" s="4" t="s">
        <v>5</v>
      </c>
      <c r="B215" s="5" t="s">
        <v>6</v>
      </c>
      <c r="C215" s="6" t="s">
        <v>7</v>
      </c>
      <c r="D215" s="6" t="s">
        <v>8</v>
      </c>
      <c r="E215" s="6" t="s">
        <v>7</v>
      </c>
      <c r="F215" s="6" t="s">
        <v>8</v>
      </c>
      <c r="G215" s="6" t="s">
        <v>7</v>
      </c>
      <c r="H215" s="6" t="s">
        <v>8</v>
      </c>
      <c r="I215" s="6" t="s">
        <v>7</v>
      </c>
      <c r="J215" s="6" t="s">
        <v>8</v>
      </c>
      <c r="K215" s="29"/>
    </row>
    <row r="216" spans="1:11" ht="15.75" customHeight="1" x14ac:dyDescent="0.3">
      <c r="A216" s="7" t="s">
        <v>1374</v>
      </c>
      <c r="B216" s="8" t="s">
        <v>172</v>
      </c>
      <c r="C216" s="12">
        <v>2</v>
      </c>
      <c r="D216" s="13">
        <v>20</v>
      </c>
      <c r="E216" s="13">
        <v>2</v>
      </c>
      <c r="F216" s="13">
        <v>8</v>
      </c>
      <c r="G216" s="13">
        <v>0</v>
      </c>
      <c r="H216" s="13">
        <v>1</v>
      </c>
      <c r="I216" s="13">
        <v>2</v>
      </c>
      <c r="J216" s="13">
        <v>21</v>
      </c>
      <c r="K216" s="27"/>
    </row>
    <row r="217" spans="1:11" ht="15.75" customHeight="1" x14ac:dyDescent="0.3">
      <c r="A217" s="7" t="s">
        <v>1475</v>
      </c>
      <c r="B217" s="8" t="s">
        <v>172</v>
      </c>
      <c r="C217" s="12">
        <v>4</v>
      </c>
      <c r="D217" s="13">
        <v>18</v>
      </c>
      <c r="E217" s="13">
        <v>2</v>
      </c>
      <c r="F217" s="13">
        <v>16</v>
      </c>
      <c r="G217" s="13">
        <v>0</v>
      </c>
      <c r="H217" s="13">
        <v>1</v>
      </c>
      <c r="I217" s="13">
        <v>4</v>
      </c>
      <c r="J217" s="13">
        <v>19</v>
      </c>
    </row>
    <row r="218" spans="1:11" ht="15.75" customHeight="1" x14ac:dyDescent="0.3">
      <c r="A218" s="10" t="s">
        <v>12</v>
      </c>
      <c r="B218" s="11"/>
      <c r="C218" s="9">
        <f>SUM(C216:C217)</f>
        <v>6</v>
      </c>
      <c r="D218" s="9">
        <f t="shared" ref="D218:J218" si="12">SUM(D216:D217)</f>
        <v>38</v>
      </c>
      <c r="E218" s="9">
        <f t="shared" si="12"/>
        <v>4</v>
      </c>
      <c r="F218" s="9">
        <f t="shared" si="12"/>
        <v>24</v>
      </c>
      <c r="G218" s="9">
        <f t="shared" si="12"/>
        <v>0</v>
      </c>
      <c r="H218" s="9">
        <f t="shared" si="12"/>
        <v>2</v>
      </c>
      <c r="I218" s="9">
        <f t="shared" si="12"/>
        <v>6</v>
      </c>
      <c r="J218" s="9">
        <f t="shared" si="12"/>
        <v>40</v>
      </c>
      <c r="K218" s="29"/>
    </row>
    <row r="219" spans="1:11" ht="15.75" customHeight="1" x14ac:dyDescent="0.3"/>
    <row r="220" spans="1:11" ht="15.75" customHeight="1" x14ac:dyDescent="0.3"/>
    <row r="221" spans="1:11" ht="15.75" customHeight="1" x14ac:dyDescent="0.3">
      <c r="A221" s="24" t="s">
        <v>475</v>
      </c>
      <c r="B221" s="25"/>
      <c r="C221" s="25"/>
      <c r="D221" s="25"/>
      <c r="E221" s="25"/>
      <c r="F221" s="25"/>
      <c r="G221" s="25"/>
      <c r="H221" s="25"/>
      <c r="I221" s="25"/>
      <c r="J221" s="26"/>
      <c r="K221" s="27"/>
    </row>
    <row r="222" spans="1:11" ht="15.75" customHeight="1" x14ac:dyDescent="0.3">
      <c r="A222" s="2"/>
      <c r="B222" s="3"/>
      <c r="C222" s="28" t="s">
        <v>1</v>
      </c>
      <c r="D222" s="26"/>
      <c r="E222" s="28" t="s">
        <v>2</v>
      </c>
      <c r="F222" s="26"/>
      <c r="G222" s="28" t="s">
        <v>3</v>
      </c>
      <c r="H222" s="26"/>
      <c r="I222" s="28" t="s">
        <v>4</v>
      </c>
      <c r="J222" s="26"/>
      <c r="K222" s="27"/>
    </row>
    <row r="223" spans="1:11" ht="15.75" customHeight="1" x14ac:dyDescent="0.3">
      <c r="A223" s="4" t="s">
        <v>5</v>
      </c>
      <c r="B223" s="5" t="s">
        <v>6</v>
      </c>
      <c r="C223" s="6" t="s">
        <v>7</v>
      </c>
      <c r="D223" s="6" t="s">
        <v>8</v>
      </c>
      <c r="E223" s="6" t="s">
        <v>7</v>
      </c>
      <c r="F223" s="6" t="s">
        <v>8</v>
      </c>
      <c r="G223" s="6" t="s">
        <v>7</v>
      </c>
      <c r="H223" s="6" t="s">
        <v>8</v>
      </c>
      <c r="I223" s="6" t="s">
        <v>7</v>
      </c>
      <c r="J223" s="6" t="s">
        <v>8</v>
      </c>
      <c r="K223" s="29"/>
    </row>
    <row r="224" spans="1:11" ht="15.75" customHeight="1" x14ac:dyDescent="0.3">
      <c r="A224" s="7" t="s">
        <v>56</v>
      </c>
      <c r="B224" s="8" t="s">
        <v>304</v>
      </c>
      <c r="C224" s="12">
        <v>7</v>
      </c>
      <c r="D224" s="13">
        <v>11</v>
      </c>
      <c r="E224" s="13">
        <v>6</v>
      </c>
      <c r="F224" s="13">
        <v>10</v>
      </c>
      <c r="G224" s="13">
        <v>2</v>
      </c>
      <c r="H224" s="13">
        <v>2</v>
      </c>
      <c r="I224" s="13">
        <v>9</v>
      </c>
      <c r="J224" s="13">
        <v>13</v>
      </c>
      <c r="K224" s="27"/>
    </row>
    <row r="225" spans="1:11" ht="15.75" customHeight="1" x14ac:dyDescent="0.3">
      <c r="A225" s="7" t="s">
        <v>57</v>
      </c>
      <c r="B225" s="8" t="s">
        <v>304</v>
      </c>
      <c r="C225" s="22">
        <v>6</v>
      </c>
      <c r="D225" s="14">
        <v>12</v>
      </c>
      <c r="E225" s="14">
        <v>4</v>
      </c>
      <c r="F225" s="14">
        <v>10</v>
      </c>
      <c r="G225" s="14">
        <v>0</v>
      </c>
      <c r="H225" s="14">
        <v>1</v>
      </c>
      <c r="I225" s="14">
        <v>6</v>
      </c>
      <c r="J225" s="14">
        <v>13</v>
      </c>
      <c r="K225" s="27"/>
    </row>
    <row r="226" spans="1:11" ht="15.75" customHeight="1" x14ac:dyDescent="0.3">
      <c r="A226" s="10" t="s">
        <v>12</v>
      </c>
      <c r="B226" s="11"/>
      <c r="C226" s="9">
        <v>13</v>
      </c>
      <c r="D226" s="9">
        <v>23</v>
      </c>
      <c r="E226" s="9">
        <v>10</v>
      </c>
      <c r="F226" s="9">
        <v>20</v>
      </c>
      <c r="G226" s="9">
        <v>2</v>
      </c>
      <c r="H226" s="9">
        <v>3</v>
      </c>
      <c r="I226" s="9">
        <v>15</v>
      </c>
      <c r="J226" s="9">
        <v>26</v>
      </c>
      <c r="K226" s="29"/>
    </row>
    <row r="227" spans="1:11" ht="15.75" customHeight="1" x14ac:dyDescent="0.3"/>
    <row r="228" spans="1:11" ht="15.75" customHeight="1" x14ac:dyDescent="0.3"/>
    <row r="229" spans="1:11" ht="15.75" customHeight="1" x14ac:dyDescent="0.3">
      <c r="A229" s="24" t="s">
        <v>1678</v>
      </c>
      <c r="B229" s="25"/>
      <c r="C229" s="25"/>
      <c r="D229" s="25"/>
      <c r="E229" s="25"/>
      <c r="F229" s="25"/>
      <c r="G229" s="25"/>
      <c r="H229" s="25"/>
      <c r="I229" s="25"/>
      <c r="J229" s="26"/>
      <c r="K229" s="27"/>
    </row>
    <row r="230" spans="1:11" ht="15.75" customHeight="1" x14ac:dyDescent="0.3">
      <c r="A230" s="2"/>
      <c r="B230" s="3"/>
      <c r="C230" s="28" t="s">
        <v>1</v>
      </c>
      <c r="D230" s="26"/>
      <c r="E230" s="28" t="s">
        <v>2</v>
      </c>
      <c r="F230" s="26"/>
      <c r="G230" s="28" t="s">
        <v>3</v>
      </c>
      <c r="H230" s="26"/>
      <c r="I230" s="28" t="s">
        <v>4</v>
      </c>
      <c r="J230" s="26"/>
      <c r="K230" s="27"/>
    </row>
    <row r="231" spans="1:11" ht="15.75" customHeight="1" x14ac:dyDescent="0.3">
      <c r="A231" s="4" t="s">
        <v>5</v>
      </c>
      <c r="B231" s="5" t="s">
        <v>6</v>
      </c>
      <c r="C231" s="6" t="s">
        <v>7</v>
      </c>
      <c r="D231" s="6" t="s">
        <v>8</v>
      </c>
      <c r="E231" s="6" t="s">
        <v>7</v>
      </c>
      <c r="F231" s="6" t="s">
        <v>8</v>
      </c>
      <c r="G231" s="6" t="s">
        <v>7</v>
      </c>
      <c r="H231" s="6" t="s">
        <v>8</v>
      </c>
      <c r="I231" s="6" t="s">
        <v>7</v>
      </c>
      <c r="J231" s="6" t="s">
        <v>8</v>
      </c>
      <c r="K231" s="29"/>
    </row>
    <row r="232" spans="1:11" ht="15.75" customHeight="1" x14ac:dyDescent="0.3">
      <c r="A232" s="7" t="s">
        <v>467</v>
      </c>
      <c r="B232" s="8" t="s">
        <v>111</v>
      </c>
      <c r="C232" s="12">
        <v>4</v>
      </c>
      <c r="D232" s="13">
        <v>9</v>
      </c>
      <c r="E232" s="13">
        <v>2</v>
      </c>
      <c r="F232" s="13">
        <v>8</v>
      </c>
      <c r="G232" s="13">
        <v>2</v>
      </c>
      <c r="H232" s="13">
        <v>2</v>
      </c>
      <c r="I232" s="13">
        <v>6</v>
      </c>
      <c r="J232" s="13">
        <v>11</v>
      </c>
      <c r="K232" s="27"/>
    </row>
    <row r="233" spans="1:11" ht="15.75" customHeight="1" x14ac:dyDescent="0.3">
      <c r="A233" s="7" t="s">
        <v>282</v>
      </c>
      <c r="B233" s="8" t="s">
        <v>111</v>
      </c>
      <c r="C233" s="22">
        <v>3</v>
      </c>
      <c r="D233" s="14">
        <v>11</v>
      </c>
      <c r="E233" s="14">
        <v>0</v>
      </c>
      <c r="F233" s="14">
        <v>0</v>
      </c>
      <c r="G233" s="14">
        <v>0</v>
      </c>
      <c r="H233" s="14">
        <v>1</v>
      </c>
      <c r="I233" s="14">
        <v>3</v>
      </c>
      <c r="J233" s="14">
        <v>12</v>
      </c>
      <c r="K233" s="27"/>
    </row>
    <row r="234" spans="1:11" ht="15.75" customHeight="1" x14ac:dyDescent="0.3">
      <c r="A234" s="7" t="s">
        <v>283</v>
      </c>
      <c r="B234" s="8" t="s">
        <v>111</v>
      </c>
      <c r="C234" s="22">
        <v>3</v>
      </c>
      <c r="D234" s="14">
        <v>12</v>
      </c>
      <c r="E234" s="14">
        <v>0</v>
      </c>
      <c r="F234" s="14">
        <v>0</v>
      </c>
      <c r="G234" s="14">
        <v>1</v>
      </c>
      <c r="H234" s="14">
        <v>1</v>
      </c>
      <c r="I234" s="14">
        <v>4</v>
      </c>
      <c r="J234" s="14">
        <v>13</v>
      </c>
      <c r="K234" s="27"/>
    </row>
    <row r="235" spans="1:11" ht="15.75" customHeight="1" x14ac:dyDescent="0.3">
      <c r="A235" s="7" t="s">
        <v>157</v>
      </c>
      <c r="B235" s="8" t="s">
        <v>111</v>
      </c>
      <c r="C235" s="22">
        <v>11</v>
      </c>
      <c r="D235" s="14">
        <v>3</v>
      </c>
      <c r="E235" s="14">
        <v>0</v>
      </c>
      <c r="F235" s="14">
        <v>0</v>
      </c>
      <c r="G235" s="14">
        <v>1</v>
      </c>
      <c r="H235" s="14">
        <v>1</v>
      </c>
      <c r="I235" s="14">
        <v>12</v>
      </c>
      <c r="J235" s="14">
        <v>4</v>
      </c>
      <c r="K235" s="27"/>
    </row>
    <row r="236" spans="1:11" ht="15.75" customHeight="1" x14ac:dyDescent="0.3">
      <c r="A236" s="7" t="s">
        <v>159</v>
      </c>
      <c r="B236" s="8" t="s">
        <v>111</v>
      </c>
      <c r="C236" s="22">
        <v>10</v>
      </c>
      <c r="D236" s="14">
        <v>6</v>
      </c>
      <c r="E236" s="14">
        <v>0</v>
      </c>
      <c r="F236" s="14">
        <v>0</v>
      </c>
      <c r="G236" s="14">
        <v>2</v>
      </c>
      <c r="H236" s="14">
        <v>1</v>
      </c>
      <c r="I236" s="14">
        <v>12</v>
      </c>
      <c r="J236" s="14">
        <v>7</v>
      </c>
      <c r="K236" s="27"/>
    </row>
    <row r="237" spans="1:11" ht="15.75" customHeight="1" x14ac:dyDescent="0.3">
      <c r="A237" s="7" t="s">
        <v>160</v>
      </c>
      <c r="B237" s="8" t="s">
        <v>111</v>
      </c>
      <c r="C237" s="22">
        <v>12</v>
      </c>
      <c r="D237" s="14">
        <v>8</v>
      </c>
      <c r="E237" s="14">
        <v>7</v>
      </c>
      <c r="F237" s="14">
        <v>5</v>
      </c>
      <c r="G237" s="14">
        <v>0</v>
      </c>
      <c r="H237" s="14">
        <v>1</v>
      </c>
      <c r="I237" s="14">
        <v>12</v>
      </c>
      <c r="J237" s="14">
        <v>9</v>
      </c>
      <c r="K237" s="27"/>
    </row>
    <row r="238" spans="1:11" ht="15.75" customHeight="1" x14ac:dyDescent="0.3">
      <c r="A238" s="7" t="s">
        <v>147</v>
      </c>
      <c r="B238" s="8" t="s">
        <v>111</v>
      </c>
      <c r="C238" s="22">
        <v>10</v>
      </c>
      <c r="D238" s="14">
        <v>6</v>
      </c>
      <c r="E238" s="14">
        <v>6</v>
      </c>
      <c r="F238" s="14">
        <v>4</v>
      </c>
      <c r="G238" s="14">
        <v>0</v>
      </c>
      <c r="H238" s="14">
        <v>1</v>
      </c>
      <c r="I238" s="14">
        <v>10</v>
      </c>
      <c r="J238" s="14">
        <v>7</v>
      </c>
      <c r="K238" s="27"/>
    </row>
    <row r="239" spans="1:11" ht="15.75" customHeight="1" x14ac:dyDescent="0.3">
      <c r="A239" s="10" t="s">
        <v>12</v>
      </c>
      <c r="B239" s="11"/>
      <c r="C239" s="9">
        <v>53</v>
      </c>
      <c r="D239" s="9">
        <v>55</v>
      </c>
      <c r="E239" s="9">
        <v>15</v>
      </c>
      <c r="F239" s="9">
        <v>17</v>
      </c>
      <c r="G239" s="9">
        <v>6</v>
      </c>
      <c r="H239" s="9">
        <v>8</v>
      </c>
      <c r="I239" s="9">
        <v>59</v>
      </c>
      <c r="J239" s="9">
        <v>63</v>
      </c>
      <c r="K239" s="29"/>
    </row>
    <row r="240" spans="1:11" ht="15.75" customHeight="1" x14ac:dyDescent="0.3"/>
    <row r="241" spans="1:11" ht="15.75" customHeight="1" x14ac:dyDescent="0.3"/>
    <row r="242" spans="1:11" ht="15.75" customHeight="1" x14ac:dyDescent="0.3">
      <c r="A242" s="24" t="s">
        <v>476</v>
      </c>
      <c r="B242" s="25"/>
      <c r="C242" s="25"/>
      <c r="D242" s="25"/>
      <c r="E242" s="25"/>
      <c r="F242" s="25"/>
      <c r="G242" s="25"/>
      <c r="H242" s="25"/>
      <c r="I242" s="25"/>
      <c r="J242" s="26"/>
      <c r="K242" s="27"/>
    </row>
    <row r="243" spans="1:11" ht="15.75" customHeight="1" x14ac:dyDescent="0.3">
      <c r="A243" s="2"/>
      <c r="B243" s="3"/>
      <c r="C243" s="28" t="s">
        <v>1</v>
      </c>
      <c r="D243" s="26"/>
      <c r="E243" s="28" t="s">
        <v>2</v>
      </c>
      <c r="F243" s="26"/>
      <c r="G243" s="28" t="s">
        <v>3</v>
      </c>
      <c r="H243" s="26"/>
      <c r="I243" s="28" t="s">
        <v>4</v>
      </c>
      <c r="J243" s="26"/>
      <c r="K243" s="27"/>
    </row>
    <row r="244" spans="1:11" ht="15.75" customHeight="1" x14ac:dyDescent="0.3">
      <c r="A244" s="4" t="s">
        <v>5</v>
      </c>
      <c r="B244" s="5" t="s">
        <v>6</v>
      </c>
      <c r="C244" s="6" t="s">
        <v>7</v>
      </c>
      <c r="D244" s="6" t="s">
        <v>8</v>
      </c>
      <c r="E244" s="6" t="s">
        <v>7</v>
      </c>
      <c r="F244" s="6" t="s">
        <v>8</v>
      </c>
      <c r="G244" s="6" t="s">
        <v>7</v>
      </c>
      <c r="H244" s="6" t="s">
        <v>8</v>
      </c>
      <c r="I244" s="6" t="s">
        <v>7</v>
      </c>
      <c r="J244" s="6" t="s">
        <v>8</v>
      </c>
      <c r="K244" s="29"/>
    </row>
    <row r="245" spans="1:11" ht="15.75" customHeight="1" x14ac:dyDescent="0.3">
      <c r="A245" s="7" t="s">
        <v>32</v>
      </c>
      <c r="B245" s="8" t="s">
        <v>205</v>
      </c>
      <c r="C245" s="12">
        <v>2</v>
      </c>
      <c r="D245" s="13">
        <v>18</v>
      </c>
      <c r="E245" s="13">
        <v>1</v>
      </c>
      <c r="F245" s="13">
        <v>8</v>
      </c>
      <c r="G245" s="13">
        <v>0</v>
      </c>
      <c r="H245" s="13">
        <v>1</v>
      </c>
      <c r="I245" s="13">
        <v>2</v>
      </c>
      <c r="J245" s="13">
        <v>19</v>
      </c>
      <c r="K245" s="27"/>
    </row>
    <row r="246" spans="1:11" ht="15.75" customHeight="1" x14ac:dyDescent="0.3">
      <c r="A246" s="7" t="s">
        <v>33</v>
      </c>
      <c r="B246" s="8" t="s">
        <v>205</v>
      </c>
      <c r="C246" s="22">
        <v>6</v>
      </c>
      <c r="D246" s="14">
        <v>14</v>
      </c>
      <c r="E246" s="14">
        <v>2</v>
      </c>
      <c r="F246" s="14">
        <v>7</v>
      </c>
      <c r="G246" s="14">
        <v>0</v>
      </c>
      <c r="H246" s="14">
        <v>1</v>
      </c>
      <c r="I246" s="14">
        <v>6</v>
      </c>
      <c r="J246" s="14">
        <v>15</v>
      </c>
      <c r="K246" s="27"/>
    </row>
    <row r="247" spans="1:11" ht="15.75" customHeight="1" x14ac:dyDescent="0.3">
      <c r="A247" s="10" t="s">
        <v>12</v>
      </c>
      <c r="B247" s="11"/>
      <c r="C247" s="9">
        <v>8</v>
      </c>
      <c r="D247" s="9">
        <v>32</v>
      </c>
      <c r="E247" s="9">
        <v>3</v>
      </c>
      <c r="F247" s="9">
        <v>15</v>
      </c>
      <c r="G247" s="9">
        <v>0</v>
      </c>
      <c r="H247" s="9">
        <v>2</v>
      </c>
      <c r="I247" s="9">
        <v>8</v>
      </c>
      <c r="J247" s="9">
        <v>34</v>
      </c>
      <c r="K247" s="29"/>
    </row>
    <row r="248" spans="1:11" ht="15.75" customHeight="1" x14ac:dyDescent="0.3"/>
    <row r="249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K125"/>
  <sheetViews>
    <sheetView topLeftCell="A89" workbookViewId="0">
      <selection activeCell="J99" sqref="J99:J105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1496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57</v>
      </c>
      <c r="B6" s="8" t="s">
        <v>1497</v>
      </c>
      <c r="C6" s="12">
        <v>7</v>
      </c>
      <c r="D6" s="13">
        <v>10</v>
      </c>
      <c r="E6" s="13">
        <v>4</v>
      </c>
      <c r="F6" s="13">
        <v>10</v>
      </c>
      <c r="G6" s="13">
        <v>0</v>
      </c>
      <c r="H6" s="13">
        <v>1</v>
      </c>
      <c r="I6" s="13">
        <v>7</v>
      </c>
      <c r="J6" s="13">
        <v>11</v>
      </c>
    </row>
    <row r="7" spans="1:11" ht="15.75" customHeight="1" x14ac:dyDescent="0.3">
      <c r="A7" s="7" t="s">
        <v>63</v>
      </c>
      <c r="B7" s="8" t="s">
        <v>1497</v>
      </c>
      <c r="C7" s="12">
        <v>5</v>
      </c>
      <c r="D7" s="13">
        <v>11</v>
      </c>
      <c r="E7" s="13">
        <v>3</v>
      </c>
      <c r="F7" s="13">
        <v>11</v>
      </c>
      <c r="G7" s="13">
        <v>1</v>
      </c>
      <c r="H7" s="13">
        <v>1</v>
      </c>
      <c r="I7" s="13">
        <v>6</v>
      </c>
      <c r="J7" s="13">
        <v>12</v>
      </c>
      <c r="K7" s="27"/>
    </row>
    <row r="8" spans="1:11" ht="15.75" customHeight="1" x14ac:dyDescent="0.3">
      <c r="A8" s="10" t="s">
        <v>12</v>
      </c>
      <c r="B8" s="11"/>
      <c r="C8" s="9">
        <f>SUM(C6:C7)</f>
        <v>12</v>
      </c>
      <c r="D8" s="9">
        <f t="shared" ref="D8:J8" si="0">SUM(D6:D7)</f>
        <v>21</v>
      </c>
      <c r="E8" s="9">
        <f t="shared" si="0"/>
        <v>7</v>
      </c>
      <c r="F8" s="9">
        <f t="shared" si="0"/>
        <v>21</v>
      </c>
      <c r="G8" s="9">
        <f t="shared" si="0"/>
        <v>1</v>
      </c>
      <c r="H8" s="9">
        <f t="shared" si="0"/>
        <v>2</v>
      </c>
      <c r="I8" s="9">
        <f t="shared" si="0"/>
        <v>13</v>
      </c>
      <c r="J8" s="9">
        <f t="shared" si="0"/>
        <v>23</v>
      </c>
      <c r="K8" s="29"/>
    </row>
    <row r="9" spans="1:11" ht="15.75" customHeight="1" x14ac:dyDescent="0.3"/>
    <row r="10" spans="1:11" ht="15.75" customHeight="1" x14ac:dyDescent="0.3"/>
    <row r="11" spans="1:11" ht="15.75" customHeight="1" x14ac:dyDescent="0.3">
      <c r="A11" s="24" t="s">
        <v>477</v>
      </c>
      <c r="B11" s="25"/>
      <c r="C11" s="25"/>
      <c r="D11" s="25"/>
      <c r="E11" s="25"/>
      <c r="F11" s="25"/>
      <c r="G11" s="25"/>
      <c r="H11" s="25"/>
      <c r="I11" s="25"/>
      <c r="J11" s="26"/>
      <c r="K11" s="27"/>
    </row>
    <row r="12" spans="1:11" ht="15.75" customHeight="1" x14ac:dyDescent="0.3">
      <c r="A12" s="2"/>
      <c r="B12" s="3"/>
      <c r="C12" s="28" t="s">
        <v>1</v>
      </c>
      <c r="D12" s="26"/>
      <c r="E12" s="28" t="s">
        <v>2</v>
      </c>
      <c r="F12" s="26"/>
      <c r="G12" s="28" t="s">
        <v>3</v>
      </c>
      <c r="H12" s="26"/>
      <c r="I12" s="28" t="s">
        <v>4</v>
      </c>
      <c r="J12" s="26"/>
      <c r="K12" s="27"/>
    </row>
    <row r="13" spans="1:11" ht="15.75" customHeight="1" x14ac:dyDescent="0.3">
      <c r="A13" s="4" t="s">
        <v>5</v>
      </c>
      <c r="B13" s="5" t="s">
        <v>6</v>
      </c>
      <c r="C13" s="6" t="s">
        <v>7</v>
      </c>
      <c r="D13" s="6" t="s">
        <v>8</v>
      </c>
      <c r="E13" s="6" t="s">
        <v>7</v>
      </c>
      <c r="F13" s="6" t="s">
        <v>8</v>
      </c>
      <c r="G13" s="6" t="s">
        <v>7</v>
      </c>
      <c r="H13" s="6" t="s">
        <v>8</v>
      </c>
      <c r="I13" s="6" t="s">
        <v>7</v>
      </c>
      <c r="J13" s="6" t="s">
        <v>8</v>
      </c>
      <c r="K13" s="29"/>
    </row>
    <row r="14" spans="1:11" ht="15.75" customHeight="1" x14ac:dyDescent="0.3">
      <c r="A14" s="7" t="s">
        <v>19</v>
      </c>
      <c r="B14" s="8" t="s">
        <v>398</v>
      </c>
      <c r="C14" s="12">
        <v>1</v>
      </c>
      <c r="D14" s="13">
        <v>9</v>
      </c>
      <c r="E14" s="13">
        <v>1</v>
      </c>
      <c r="F14" s="13">
        <v>9</v>
      </c>
      <c r="G14" s="13">
        <v>0</v>
      </c>
      <c r="H14" s="13">
        <v>2</v>
      </c>
      <c r="I14" s="13">
        <v>1</v>
      </c>
      <c r="J14" s="13">
        <v>11</v>
      </c>
      <c r="K14" s="27"/>
    </row>
    <row r="15" spans="1:11" ht="15.75" customHeight="1" x14ac:dyDescent="0.3">
      <c r="A15" s="10" t="s">
        <v>12</v>
      </c>
      <c r="B15" s="11"/>
      <c r="C15" s="9">
        <v>1</v>
      </c>
      <c r="D15" s="9">
        <v>9</v>
      </c>
      <c r="E15" s="9">
        <v>1</v>
      </c>
      <c r="F15" s="9">
        <v>9</v>
      </c>
      <c r="G15" s="9">
        <v>0</v>
      </c>
      <c r="H15" s="9">
        <v>2</v>
      </c>
      <c r="I15" s="9">
        <v>1</v>
      </c>
      <c r="J15" s="9">
        <v>11</v>
      </c>
      <c r="K15" s="29"/>
    </row>
    <row r="16" spans="1:11" ht="15.75" customHeight="1" x14ac:dyDescent="0.3"/>
    <row r="17" spans="1:11" ht="15.75" customHeight="1" x14ac:dyDescent="0.3"/>
    <row r="18" spans="1:11" ht="15.75" customHeight="1" x14ac:dyDescent="0.3">
      <c r="A18" s="24" t="s">
        <v>478</v>
      </c>
      <c r="B18" s="25"/>
      <c r="C18" s="25"/>
      <c r="D18" s="25"/>
      <c r="E18" s="25"/>
      <c r="F18" s="25"/>
      <c r="G18" s="25"/>
      <c r="H18" s="25"/>
      <c r="I18" s="25"/>
      <c r="J18" s="26"/>
      <c r="K18" s="27"/>
    </row>
    <row r="19" spans="1:11" ht="15.75" customHeight="1" x14ac:dyDescent="0.3">
      <c r="A19" s="2"/>
      <c r="B19" s="3"/>
      <c r="C19" s="28" t="s">
        <v>1</v>
      </c>
      <c r="D19" s="26"/>
      <c r="E19" s="28" t="s">
        <v>2</v>
      </c>
      <c r="F19" s="26"/>
      <c r="G19" s="28" t="s">
        <v>3</v>
      </c>
      <c r="H19" s="26"/>
      <c r="I19" s="28" t="s">
        <v>4</v>
      </c>
      <c r="J19" s="26"/>
      <c r="K19" s="27"/>
    </row>
    <row r="20" spans="1:11" ht="15.75" customHeight="1" x14ac:dyDescent="0.3">
      <c r="A20" s="4" t="s">
        <v>5</v>
      </c>
      <c r="B20" s="5" t="s">
        <v>6</v>
      </c>
      <c r="C20" s="6" t="s">
        <v>7</v>
      </c>
      <c r="D20" s="6" t="s">
        <v>8</v>
      </c>
      <c r="E20" s="6" t="s">
        <v>7</v>
      </c>
      <c r="F20" s="6" t="s">
        <v>8</v>
      </c>
      <c r="G20" s="6" t="s">
        <v>7</v>
      </c>
      <c r="H20" s="6" t="s">
        <v>8</v>
      </c>
      <c r="I20" s="6" t="s">
        <v>7</v>
      </c>
      <c r="J20" s="6" t="s">
        <v>8</v>
      </c>
      <c r="K20" s="29"/>
    </row>
    <row r="21" spans="1:11" ht="15.75" customHeight="1" x14ac:dyDescent="0.3">
      <c r="A21" s="7" t="s">
        <v>21</v>
      </c>
      <c r="B21" s="8" t="s">
        <v>80</v>
      </c>
      <c r="C21" s="12">
        <v>9</v>
      </c>
      <c r="D21" s="13">
        <v>7</v>
      </c>
      <c r="E21" s="13">
        <v>8</v>
      </c>
      <c r="F21" s="13">
        <v>6</v>
      </c>
      <c r="G21" s="13">
        <v>1</v>
      </c>
      <c r="H21" s="13">
        <v>1</v>
      </c>
      <c r="I21" s="13">
        <v>10</v>
      </c>
      <c r="J21" s="13">
        <v>8</v>
      </c>
      <c r="K21" s="27"/>
    </row>
    <row r="22" spans="1:11" ht="15.75" customHeight="1" x14ac:dyDescent="0.3">
      <c r="A22" s="7" t="s">
        <v>22</v>
      </c>
      <c r="B22" s="8" t="s">
        <v>80</v>
      </c>
      <c r="C22" s="12">
        <v>12</v>
      </c>
      <c r="D22" s="13">
        <v>5</v>
      </c>
      <c r="E22" s="13">
        <v>9</v>
      </c>
      <c r="F22" s="13">
        <v>5</v>
      </c>
      <c r="G22" s="13">
        <v>2</v>
      </c>
      <c r="H22" s="13">
        <v>2</v>
      </c>
      <c r="I22" s="13">
        <v>14</v>
      </c>
      <c r="J22" s="13">
        <v>7</v>
      </c>
    </row>
    <row r="23" spans="1:11" ht="15.75" customHeight="1" x14ac:dyDescent="0.3">
      <c r="A23" s="7" t="s">
        <v>23</v>
      </c>
      <c r="B23" s="8" t="s">
        <v>80</v>
      </c>
      <c r="C23" s="12">
        <v>11</v>
      </c>
      <c r="D23" s="13">
        <v>6</v>
      </c>
      <c r="E23" s="13">
        <v>8</v>
      </c>
      <c r="F23" s="13">
        <v>6</v>
      </c>
      <c r="G23" s="13">
        <v>0</v>
      </c>
      <c r="H23" s="13">
        <v>1</v>
      </c>
      <c r="I23" s="13">
        <v>11</v>
      </c>
      <c r="J23" s="13">
        <v>7</v>
      </c>
    </row>
    <row r="24" spans="1:11" ht="15.75" customHeight="1" x14ac:dyDescent="0.3">
      <c r="A24" s="7" t="s">
        <v>42</v>
      </c>
      <c r="B24" s="8" t="s">
        <v>2074</v>
      </c>
      <c r="C24" s="12"/>
      <c r="D24" s="13"/>
      <c r="E24" s="13"/>
      <c r="F24" s="13"/>
      <c r="G24" s="13"/>
      <c r="H24" s="13"/>
      <c r="I24" s="13"/>
      <c r="J24" s="13"/>
    </row>
    <row r="25" spans="1:11" ht="15.75" customHeight="1" x14ac:dyDescent="0.3">
      <c r="A25" s="7" t="s">
        <v>24</v>
      </c>
      <c r="B25" s="8" t="s">
        <v>995</v>
      </c>
      <c r="C25" s="12">
        <v>8</v>
      </c>
      <c r="D25" s="13">
        <v>9</v>
      </c>
      <c r="E25" s="13"/>
      <c r="F25" s="13"/>
      <c r="G25" s="13"/>
      <c r="H25" s="13"/>
      <c r="I25" s="13"/>
      <c r="J25" s="13"/>
    </row>
    <row r="26" spans="1:11" ht="15.75" customHeight="1" x14ac:dyDescent="0.3">
      <c r="A26" s="7" t="s">
        <v>46</v>
      </c>
      <c r="B26" s="8" t="s">
        <v>994</v>
      </c>
      <c r="C26" s="12">
        <v>6</v>
      </c>
      <c r="D26" s="13">
        <v>12</v>
      </c>
      <c r="E26" s="13">
        <v>0</v>
      </c>
      <c r="F26" s="13">
        <v>0</v>
      </c>
      <c r="G26" s="13">
        <v>0</v>
      </c>
      <c r="H26" s="13">
        <v>1</v>
      </c>
      <c r="I26" s="13">
        <v>6</v>
      </c>
      <c r="J26" s="13">
        <v>13</v>
      </c>
    </row>
    <row r="27" spans="1:11" ht="15.75" customHeight="1" x14ac:dyDescent="0.3">
      <c r="A27" s="7" t="s">
        <v>55</v>
      </c>
      <c r="B27" s="8" t="s">
        <v>994</v>
      </c>
      <c r="C27" s="12">
        <v>1</v>
      </c>
      <c r="D27" s="13">
        <v>17</v>
      </c>
      <c r="E27" s="13">
        <v>0</v>
      </c>
      <c r="F27" s="13">
        <v>14</v>
      </c>
      <c r="G27" s="13">
        <v>0</v>
      </c>
      <c r="H27" s="13">
        <v>1</v>
      </c>
      <c r="I27" s="13">
        <v>1</v>
      </c>
      <c r="J27" s="13">
        <v>18</v>
      </c>
    </row>
    <row r="28" spans="1:11" ht="15.75" customHeight="1" x14ac:dyDescent="0.3">
      <c r="A28" s="10" t="s">
        <v>12</v>
      </c>
      <c r="B28" s="11"/>
      <c r="C28" s="9">
        <f>SUM(C21:C27)</f>
        <v>47</v>
      </c>
      <c r="D28" s="9">
        <f t="shared" ref="D28:J28" si="1">SUM(D21:D27)</f>
        <v>56</v>
      </c>
      <c r="E28" s="9">
        <f t="shared" si="1"/>
        <v>25</v>
      </c>
      <c r="F28" s="9">
        <f t="shared" si="1"/>
        <v>31</v>
      </c>
      <c r="G28" s="9">
        <f t="shared" si="1"/>
        <v>3</v>
      </c>
      <c r="H28" s="9">
        <f t="shared" si="1"/>
        <v>6</v>
      </c>
      <c r="I28" s="9">
        <f t="shared" si="1"/>
        <v>42</v>
      </c>
      <c r="J28" s="9">
        <f t="shared" si="1"/>
        <v>53</v>
      </c>
      <c r="K28" s="29"/>
    </row>
    <row r="29" spans="1:11" ht="15.75" customHeight="1" x14ac:dyDescent="0.3"/>
    <row r="30" spans="1:11" ht="15.75" customHeight="1" x14ac:dyDescent="0.3"/>
    <row r="31" spans="1:11" ht="15.75" customHeight="1" x14ac:dyDescent="0.3">
      <c r="A31" s="24" t="s">
        <v>930</v>
      </c>
      <c r="B31" s="25"/>
      <c r="C31" s="25"/>
      <c r="D31" s="25"/>
      <c r="E31" s="25"/>
      <c r="F31" s="25"/>
      <c r="G31" s="25"/>
      <c r="H31" s="25"/>
      <c r="I31" s="25"/>
      <c r="J31" s="26"/>
      <c r="K31" s="27"/>
    </row>
    <row r="32" spans="1:11" ht="15.75" customHeight="1" x14ac:dyDescent="0.3">
      <c r="A32" s="2"/>
      <c r="B32" s="3"/>
      <c r="C32" s="28" t="s">
        <v>1</v>
      </c>
      <c r="D32" s="26"/>
      <c r="E32" s="28" t="s">
        <v>2</v>
      </c>
      <c r="F32" s="26"/>
      <c r="G32" s="28" t="s">
        <v>3</v>
      </c>
      <c r="H32" s="26"/>
      <c r="I32" s="28" t="s">
        <v>4</v>
      </c>
      <c r="J32" s="26"/>
      <c r="K32" s="27"/>
    </row>
    <row r="33" spans="1:11" ht="15.75" customHeight="1" x14ac:dyDescent="0.3">
      <c r="A33" s="4" t="s">
        <v>5</v>
      </c>
      <c r="B33" s="5" t="s">
        <v>6</v>
      </c>
      <c r="C33" s="6" t="s">
        <v>7</v>
      </c>
      <c r="D33" s="6" t="s">
        <v>8</v>
      </c>
      <c r="E33" s="6" t="s">
        <v>7</v>
      </c>
      <c r="F33" s="6" t="s">
        <v>8</v>
      </c>
      <c r="G33" s="6" t="s">
        <v>7</v>
      </c>
      <c r="H33" s="6" t="s">
        <v>8</v>
      </c>
      <c r="I33" s="6" t="s">
        <v>7</v>
      </c>
      <c r="J33" s="6" t="s">
        <v>8</v>
      </c>
      <c r="K33" s="29"/>
    </row>
    <row r="34" spans="1:11" ht="15.75" customHeight="1" x14ac:dyDescent="0.3">
      <c r="A34" s="7" t="s">
        <v>103</v>
      </c>
      <c r="B34" s="8" t="s">
        <v>372</v>
      </c>
      <c r="C34" s="9">
        <v>9</v>
      </c>
      <c r="D34" s="9">
        <v>9</v>
      </c>
      <c r="E34" s="9">
        <v>6</v>
      </c>
      <c r="F34" s="9">
        <v>8</v>
      </c>
      <c r="G34" s="9">
        <v>1</v>
      </c>
      <c r="H34" s="9">
        <v>1</v>
      </c>
      <c r="I34" s="9">
        <v>10</v>
      </c>
      <c r="J34" s="9">
        <v>10</v>
      </c>
      <c r="K34" s="29"/>
    </row>
    <row r="35" spans="1:11" ht="15.75" customHeight="1" x14ac:dyDescent="0.3">
      <c r="A35" s="7" t="s">
        <v>104</v>
      </c>
      <c r="B35" s="8" t="s">
        <v>372</v>
      </c>
      <c r="C35" s="9">
        <v>10</v>
      </c>
      <c r="D35" s="9">
        <v>8</v>
      </c>
      <c r="E35" s="9">
        <v>9</v>
      </c>
      <c r="F35" s="9">
        <v>5</v>
      </c>
      <c r="G35" s="9">
        <v>0</v>
      </c>
      <c r="H35" s="9">
        <v>1</v>
      </c>
      <c r="I35" s="9">
        <v>10</v>
      </c>
      <c r="J35" s="9">
        <v>9</v>
      </c>
      <c r="K35" s="29"/>
    </row>
    <row r="36" spans="1:11" ht="15.75" customHeight="1" x14ac:dyDescent="0.3">
      <c r="A36" s="7" t="s">
        <v>105</v>
      </c>
      <c r="B36" s="8" t="s">
        <v>372</v>
      </c>
      <c r="C36" s="9">
        <v>14</v>
      </c>
      <c r="D36" s="9">
        <v>4</v>
      </c>
      <c r="E36" s="9">
        <v>11</v>
      </c>
      <c r="F36" s="9">
        <v>3</v>
      </c>
      <c r="G36" s="9">
        <v>4</v>
      </c>
      <c r="H36" s="9">
        <v>1</v>
      </c>
      <c r="I36" s="9">
        <v>18</v>
      </c>
      <c r="J36" s="9">
        <v>5</v>
      </c>
      <c r="K36" s="29"/>
    </row>
    <row r="37" spans="1:11" ht="15.75" customHeight="1" x14ac:dyDescent="0.3">
      <c r="A37" s="7" t="s">
        <v>25</v>
      </c>
      <c r="B37" s="8" t="s">
        <v>372</v>
      </c>
      <c r="C37" s="9">
        <v>13</v>
      </c>
      <c r="D37" s="9">
        <v>5</v>
      </c>
      <c r="E37" s="9">
        <v>12</v>
      </c>
      <c r="F37" s="9">
        <v>2</v>
      </c>
      <c r="G37" s="9">
        <v>1</v>
      </c>
      <c r="H37" s="9">
        <v>1</v>
      </c>
      <c r="I37" s="9">
        <v>14</v>
      </c>
      <c r="J37" s="9">
        <v>6</v>
      </c>
      <c r="K37" s="29"/>
    </row>
    <row r="38" spans="1:11" ht="15.75" customHeight="1" x14ac:dyDescent="0.3">
      <c r="A38" s="7" t="s">
        <v>27</v>
      </c>
      <c r="B38" s="8" t="s">
        <v>372</v>
      </c>
      <c r="C38" s="9">
        <v>5</v>
      </c>
      <c r="D38" s="9">
        <v>13</v>
      </c>
      <c r="E38" s="9">
        <v>4</v>
      </c>
      <c r="F38" s="9">
        <v>10</v>
      </c>
      <c r="G38" s="9">
        <v>0</v>
      </c>
      <c r="H38" s="9">
        <v>1</v>
      </c>
      <c r="I38" s="9">
        <v>5</v>
      </c>
      <c r="J38" s="9">
        <v>14</v>
      </c>
      <c r="K38" s="29"/>
    </row>
    <row r="39" spans="1:11" ht="15.75" customHeight="1" x14ac:dyDescent="0.3">
      <c r="A39" s="7" t="s">
        <v>28</v>
      </c>
      <c r="B39" s="8" t="s">
        <v>372</v>
      </c>
      <c r="C39" s="9">
        <v>11</v>
      </c>
      <c r="D39" s="9">
        <v>7</v>
      </c>
      <c r="E39" s="9">
        <v>10</v>
      </c>
      <c r="F39" s="9">
        <v>4</v>
      </c>
      <c r="G39" s="9">
        <v>1</v>
      </c>
      <c r="H39" s="9">
        <v>1</v>
      </c>
      <c r="I39" s="9">
        <v>12</v>
      </c>
      <c r="J39" s="9">
        <v>8</v>
      </c>
      <c r="K39" s="29"/>
    </row>
    <row r="40" spans="1:11" ht="15.75" customHeight="1" x14ac:dyDescent="0.3">
      <c r="A40" s="10" t="s">
        <v>12</v>
      </c>
      <c r="B40" s="11"/>
      <c r="C40" s="9">
        <f t="shared" ref="C40:J40" si="2">SUM(C34:C39)</f>
        <v>62</v>
      </c>
      <c r="D40" s="9">
        <f t="shared" si="2"/>
        <v>46</v>
      </c>
      <c r="E40" s="9">
        <f t="shared" si="2"/>
        <v>52</v>
      </c>
      <c r="F40" s="9">
        <f t="shared" si="2"/>
        <v>32</v>
      </c>
      <c r="G40" s="9">
        <f t="shared" si="2"/>
        <v>7</v>
      </c>
      <c r="H40" s="9">
        <f t="shared" si="2"/>
        <v>6</v>
      </c>
      <c r="I40" s="9">
        <f t="shared" si="2"/>
        <v>69</v>
      </c>
      <c r="J40" s="9">
        <f t="shared" si="2"/>
        <v>52</v>
      </c>
      <c r="K40" s="29"/>
    </row>
    <row r="41" spans="1:11" ht="15.75" customHeight="1" x14ac:dyDescent="0.3">
      <c r="A41" s="30"/>
      <c r="B41" s="30"/>
      <c r="C41" s="30"/>
    </row>
    <row r="42" spans="1:11" ht="15.75" customHeight="1" x14ac:dyDescent="0.3"/>
    <row r="43" spans="1:11" ht="15.75" customHeight="1" x14ac:dyDescent="0.3">
      <c r="A43" s="24" t="s">
        <v>1120</v>
      </c>
      <c r="B43" s="25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15.75" customHeight="1" x14ac:dyDescent="0.3">
      <c r="A44" s="2"/>
      <c r="B44" s="3"/>
      <c r="C44" s="28" t="s">
        <v>1</v>
      </c>
      <c r="D44" s="26"/>
      <c r="E44" s="28" t="s">
        <v>2</v>
      </c>
      <c r="F44" s="26"/>
      <c r="G44" s="28" t="s">
        <v>3</v>
      </c>
      <c r="H44" s="26"/>
      <c r="I44" s="28" t="s">
        <v>4</v>
      </c>
      <c r="J44" s="26"/>
      <c r="K44" s="27"/>
    </row>
    <row r="45" spans="1:11" ht="15.75" customHeight="1" x14ac:dyDescent="0.3">
      <c r="A45" s="4" t="s">
        <v>5</v>
      </c>
      <c r="B45" s="5" t="s">
        <v>6</v>
      </c>
      <c r="C45" s="6" t="s">
        <v>7</v>
      </c>
      <c r="D45" s="6" t="s">
        <v>8</v>
      </c>
      <c r="E45" s="6" t="s">
        <v>7</v>
      </c>
      <c r="F45" s="6" t="s">
        <v>8</v>
      </c>
      <c r="G45" s="6" t="s">
        <v>7</v>
      </c>
      <c r="H45" s="6" t="s">
        <v>8</v>
      </c>
      <c r="I45" s="6" t="s">
        <v>7</v>
      </c>
      <c r="J45" s="6" t="s">
        <v>8</v>
      </c>
      <c r="K45" s="29"/>
    </row>
    <row r="46" spans="1:11" ht="15.75" customHeight="1" x14ac:dyDescent="0.3">
      <c r="A46" s="7" t="s">
        <v>18</v>
      </c>
      <c r="B46" s="8" t="s">
        <v>197</v>
      </c>
      <c r="C46" s="12">
        <v>11</v>
      </c>
      <c r="D46" s="13">
        <v>6</v>
      </c>
      <c r="E46" s="13">
        <v>9</v>
      </c>
      <c r="F46" s="13">
        <v>3</v>
      </c>
      <c r="G46" s="13">
        <v>2</v>
      </c>
      <c r="H46" s="13">
        <v>2</v>
      </c>
      <c r="I46" s="13">
        <v>13</v>
      </c>
      <c r="J46" s="13">
        <v>8</v>
      </c>
      <c r="K46" s="27"/>
    </row>
    <row r="47" spans="1:11" ht="15.75" customHeight="1" x14ac:dyDescent="0.3">
      <c r="A47" s="7" t="s">
        <v>19</v>
      </c>
      <c r="B47" s="8" t="s">
        <v>197</v>
      </c>
      <c r="C47" s="12">
        <v>7</v>
      </c>
      <c r="D47" s="13">
        <v>11</v>
      </c>
      <c r="E47" s="13">
        <v>6</v>
      </c>
      <c r="F47" s="13">
        <v>6</v>
      </c>
      <c r="G47" s="13">
        <v>0</v>
      </c>
      <c r="H47" s="13">
        <v>2</v>
      </c>
      <c r="I47" s="13">
        <v>7</v>
      </c>
      <c r="J47" s="13">
        <v>13</v>
      </c>
    </row>
    <row r="48" spans="1:11" ht="15.75" customHeight="1" x14ac:dyDescent="0.3">
      <c r="A48" s="7" t="s">
        <v>20</v>
      </c>
      <c r="B48" s="8" t="s">
        <v>197</v>
      </c>
      <c r="C48" s="12">
        <v>12</v>
      </c>
      <c r="D48" s="13">
        <v>5</v>
      </c>
      <c r="E48" s="13">
        <v>8</v>
      </c>
      <c r="F48" s="13">
        <v>3</v>
      </c>
      <c r="G48" s="13">
        <v>1</v>
      </c>
      <c r="H48" s="13">
        <v>2</v>
      </c>
      <c r="I48" s="13">
        <v>13</v>
      </c>
      <c r="J48" s="13">
        <v>7</v>
      </c>
    </row>
    <row r="49" spans="1:11" ht="15.75" customHeight="1" x14ac:dyDescent="0.3">
      <c r="A49" s="10" t="s">
        <v>12</v>
      </c>
      <c r="B49" s="11"/>
      <c r="C49" s="9">
        <f>SUM(C46:C48)</f>
        <v>30</v>
      </c>
      <c r="D49" s="9">
        <f t="shared" ref="D49:J49" si="3">SUM(D46:D48)</f>
        <v>22</v>
      </c>
      <c r="E49" s="9">
        <f t="shared" si="3"/>
        <v>23</v>
      </c>
      <c r="F49" s="9">
        <f t="shared" si="3"/>
        <v>12</v>
      </c>
      <c r="G49" s="9">
        <f t="shared" si="3"/>
        <v>3</v>
      </c>
      <c r="H49" s="9">
        <f t="shared" si="3"/>
        <v>6</v>
      </c>
      <c r="I49" s="9">
        <f t="shared" si="3"/>
        <v>33</v>
      </c>
      <c r="J49" s="9">
        <f t="shared" si="3"/>
        <v>28</v>
      </c>
      <c r="K49" s="29"/>
    </row>
    <row r="50" spans="1:11" ht="15.75" customHeight="1" x14ac:dyDescent="0.3">
      <c r="A50" s="30"/>
      <c r="B50" s="30"/>
    </row>
    <row r="51" spans="1:11" ht="15.75" customHeight="1" x14ac:dyDescent="0.3"/>
    <row r="52" spans="1:11" ht="15.75" customHeight="1" x14ac:dyDescent="0.3">
      <c r="A52" s="24" t="s">
        <v>1119</v>
      </c>
      <c r="B52" s="25"/>
      <c r="C52" s="25"/>
      <c r="D52" s="25"/>
      <c r="E52" s="25"/>
      <c r="F52" s="25"/>
      <c r="G52" s="25"/>
      <c r="H52" s="25"/>
      <c r="I52" s="25"/>
      <c r="J52" s="26"/>
      <c r="K52" s="27"/>
    </row>
    <row r="53" spans="1:11" ht="15.75" customHeight="1" x14ac:dyDescent="0.3">
      <c r="A53" s="2"/>
      <c r="B53" s="3"/>
      <c r="C53" s="28" t="s">
        <v>1</v>
      </c>
      <c r="D53" s="26"/>
      <c r="E53" s="28" t="s">
        <v>2</v>
      </c>
      <c r="F53" s="26"/>
      <c r="G53" s="28" t="s">
        <v>3</v>
      </c>
      <c r="H53" s="26"/>
      <c r="I53" s="28" t="s">
        <v>4</v>
      </c>
      <c r="J53" s="26"/>
      <c r="K53" s="27"/>
    </row>
    <row r="54" spans="1:11" ht="15.75" customHeight="1" x14ac:dyDescent="0.3">
      <c r="A54" s="4" t="s">
        <v>5</v>
      </c>
      <c r="B54" s="5" t="s">
        <v>6</v>
      </c>
      <c r="C54" s="6" t="s">
        <v>7</v>
      </c>
      <c r="D54" s="6" t="s">
        <v>8</v>
      </c>
      <c r="E54" s="6" t="s">
        <v>7</v>
      </c>
      <c r="F54" s="6" t="s">
        <v>8</v>
      </c>
      <c r="G54" s="6" t="s">
        <v>7</v>
      </c>
      <c r="H54" s="6" t="s">
        <v>8</v>
      </c>
      <c r="I54" s="6" t="s">
        <v>7</v>
      </c>
      <c r="J54" s="6" t="s">
        <v>8</v>
      </c>
      <c r="K54" s="29"/>
    </row>
    <row r="55" spans="1:11" ht="15.75" customHeight="1" x14ac:dyDescent="0.3">
      <c r="A55" s="7" t="s">
        <v>19</v>
      </c>
      <c r="B55" s="8" t="s">
        <v>93</v>
      </c>
      <c r="C55" s="12">
        <v>13</v>
      </c>
      <c r="D55" s="13">
        <v>7</v>
      </c>
      <c r="E55" s="13">
        <v>5</v>
      </c>
      <c r="F55" s="13">
        <v>2</v>
      </c>
      <c r="G55" s="13">
        <v>1</v>
      </c>
      <c r="H55" s="13">
        <v>1</v>
      </c>
      <c r="I55" s="13">
        <v>14</v>
      </c>
      <c r="J55" s="13">
        <v>8</v>
      </c>
      <c r="K55" s="27"/>
    </row>
    <row r="56" spans="1:11" ht="15.75" customHeight="1" x14ac:dyDescent="0.3">
      <c r="A56" s="7" t="s">
        <v>20</v>
      </c>
      <c r="B56" s="8" t="s">
        <v>93</v>
      </c>
      <c r="C56" s="22">
        <v>10</v>
      </c>
      <c r="D56" s="14">
        <v>8</v>
      </c>
      <c r="E56" s="14">
        <v>3</v>
      </c>
      <c r="F56" s="14">
        <v>4</v>
      </c>
      <c r="G56" s="14">
        <v>0</v>
      </c>
      <c r="H56" s="14">
        <v>1</v>
      </c>
      <c r="I56" s="14">
        <v>10</v>
      </c>
      <c r="J56" s="14">
        <v>9</v>
      </c>
      <c r="K56" s="27"/>
    </row>
    <row r="57" spans="1:11" ht="15.75" customHeight="1" x14ac:dyDescent="0.3">
      <c r="A57" s="7" t="s">
        <v>21</v>
      </c>
      <c r="B57" s="8" t="s">
        <v>479</v>
      </c>
      <c r="C57" s="22"/>
      <c r="D57" s="14"/>
      <c r="E57" s="14"/>
      <c r="F57" s="14"/>
      <c r="G57" s="14"/>
      <c r="H57" s="14"/>
      <c r="I57" s="14"/>
      <c r="J57" s="14"/>
      <c r="K57" s="27"/>
    </row>
    <row r="58" spans="1:11" ht="15.75" customHeight="1" x14ac:dyDescent="0.3">
      <c r="A58" s="10" t="s">
        <v>12</v>
      </c>
      <c r="B58" s="11"/>
      <c r="C58" s="9">
        <v>23</v>
      </c>
      <c r="D58" s="9">
        <v>15</v>
      </c>
      <c r="E58" s="9">
        <v>8</v>
      </c>
      <c r="F58" s="9">
        <v>6</v>
      </c>
      <c r="G58" s="9">
        <v>1</v>
      </c>
      <c r="H58" s="9">
        <v>2</v>
      </c>
      <c r="I58" s="9">
        <v>24</v>
      </c>
      <c r="J58" s="9">
        <v>17</v>
      </c>
      <c r="K58" s="29"/>
    </row>
    <row r="59" spans="1:11" ht="15.75" customHeight="1" x14ac:dyDescent="0.3">
      <c r="A59" s="30" t="s">
        <v>861</v>
      </c>
      <c r="B59" s="30"/>
    </row>
    <row r="60" spans="1:11" ht="15.75" customHeight="1" x14ac:dyDescent="0.3"/>
    <row r="61" spans="1:11" ht="15.75" customHeight="1" x14ac:dyDescent="0.3">
      <c r="A61" s="24" t="s">
        <v>1832</v>
      </c>
      <c r="B61" s="25"/>
      <c r="C61" s="25"/>
      <c r="D61" s="25"/>
      <c r="E61" s="25"/>
      <c r="F61" s="25"/>
      <c r="G61" s="25"/>
      <c r="H61" s="25"/>
      <c r="I61" s="25"/>
      <c r="J61" s="26"/>
      <c r="K61" s="27"/>
    </row>
    <row r="62" spans="1:11" ht="15.75" customHeight="1" x14ac:dyDescent="0.3">
      <c r="A62" s="2"/>
      <c r="B62" s="3"/>
      <c r="C62" s="28" t="s">
        <v>1</v>
      </c>
      <c r="D62" s="26"/>
      <c r="E62" s="28" t="s">
        <v>2</v>
      </c>
      <c r="F62" s="26"/>
      <c r="G62" s="28" t="s">
        <v>3</v>
      </c>
      <c r="H62" s="26"/>
      <c r="I62" s="28" t="s">
        <v>4</v>
      </c>
      <c r="J62" s="26"/>
      <c r="K62" s="27"/>
    </row>
    <row r="63" spans="1:11" ht="15.75" customHeight="1" x14ac:dyDescent="0.3">
      <c r="A63" s="4" t="s">
        <v>5</v>
      </c>
      <c r="B63" s="5" t="s">
        <v>6</v>
      </c>
      <c r="C63" s="6" t="s">
        <v>7</v>
      </c>
      <c r="D63" s="6" t="s">
        <v>8</v>
      </c>
      <c r="E63" s="6" t="s">
        <v>7</v>
      </c>
      <c r="F63" s="6" t="s">
        <v>8</v>
      </c>
      <c r="G63" s="6" t="s">
        <v>7</v>
      </c>
      <c r="H63" s="6" t="s">
        <v>8</v>
      </c>
      <c r="I63" s="6" t="s">
        <v>7</v>
      </c>
      <c r="J63" s="6" t="s">
        <v>8</v>
      </c>
      <c r="K63" s="29"/>
    </row>
    <row r="64" spans="1:11" ht="15.75" customHeight="1" x14ac:dyDescent="0.3">
      <c r="A64" s="7" t="s">
        <v>34</v>
      </c>
      <c r="B64" s="8" t="s">
        <v>234</v>
      </c>
      <c r="C64" s="12">
        <v>3</v>
      </c>
      <c r="D64" s="13">
        <v>17</v>
      </c>
      <c r="E64" s="13">
        <v>0</v>
      </c>
      <c r="F64" s="13">
        <v>8</v>
      </c>
      <c r="G64" s="13">
        <v>0</v>
      </c>
      <c r="H64" s="13">
        <v>1</v>
      </c>
      <c r="I64" s="13">
        <v>3</v>
      </c>
      <c r="J64" s="13">
        <v>18</v>
      </c>
      <c r="K64" s="27"/>
    </row>
    <row r="65" spans="1:11" ht="15.75" customHeight="1" x14ac:dyDescent="0.3">
      <c r="A65" s="10" t="s">
        <v>12</v>
      </c>
      <c r="B65" s="11"/>
      <c r="C65" s="9">
        <f t="shared" ref="C65:J65" si="4">SUM(C64:C64)</f>
        <v>3</v>
      </c>
      <c r="D65" s="9">
        <f t="shared" si="4"/>
        <v>17</v>
      </c>
      <c r="E65" s="9">
        <f t="shared" si="4"/>
        <v>0</v>
      </c>
      <c r="F65" s="9">
        <f t="shared" si="4"/>
        <v>8</v>
      </c>
      <c r="G65" s="9">
        <f t="shared" si="4"/>
        <v>0</v>
      </c>
      <c r="H65" s="9">
        <f t="shared" si="4"/>
        <v>1</v>
      </c>
      <c r="I65" s="9">
        <f t="shared" si="4"/>
        <v>3</v>
      </c>
      <c r="J65" s="9">
        <f t="shared" si="4"/>
        <v>18</v>
      </c>
      <c r="K65" s="29"/>
    </row>
    <row r="66" spans="1:11" ht="15.75" customHeight="1" x14ac:dyDescent="0.3">
      <c r="A66" s="30"/>
      <c r="B66" s="30"/>
    </row>
    <row r="67" spans="1:11" ht="15.75" customHeight="1" x14ac:dyDescent="0.3"/>
    <row r="68" spans="1:11" ht="15.75" customHeight="1" x14ac:dyDescent="0.3">
      <c r="A68" s="24" t="s">
        <v>1594</v>
      </c>
      <c r="B68" s="25"/>
      <c r="C68" s="25"/>
      <c r="D68" s="25"/>
      <c r="E68" s="25"/>
      <c r="F68" s="25"/>
      <c r="G68" s="25"/>
      <c r="H68" s="25"/>
      <c r="I68" s="25"/>
      <c r="J68" s="26"/>
      <c r="K68" s="27"/>
    </row>
    <row r="69" spans="1:11" ht="15.75" customHeight="1" x14ac:dyDescent="0.3">
      <c r="A69" s="2"/>
      <c r="B69" s="3"/>
      <c r="C69" s="28" t="s">
        <v>1</v>
      </c>
      <c r="D69" s="26"/>
      <c r="E69" s="28" t="s">
        <v>2</v>
      </c>
      <c r="F69" s="26"/>
      <c r="G69" s="28" t="s">
        <v>3</v>
      </c>
      <c r="H69" s="26"/>
      <c r="I69" s="28" t="s">
        <v>4</v>
      </c>
      <c r="J69" s="26"/>
      <c r="K69" s="27"/>
    </row>
    <row r="70" spans="1:11" ht="15.75" customHeight="1" x14ac:dyDescent="0.3">
      <c r="A70" s="4" t="s">
        <v>5</v>
      </c>
      <c r="B70" s="5" t="s">
        <v>6</v>
      </c>
      <c r="C70" s="6" t="s">
        <v>7</v>
      </c>
      <c r="D70" s="6" t="s">
        <v>8</v>
      </c>
      <c r="E70" s="6" t="s">
        <v>7</v>
      </c>
      <c r="F70" s="6" t="s">
        <v>8</v>
      </c>
      <c r="G70" s="6" t="s">
        <v>7</v>
      </c>
      <c r="H70" s="6" t="s">
        <v>8</v>
      </c>
      <c r="I70" s="6" t="s">
        <v>7</v>
      </c>
      <c r="J70" s="6" t="s">
        <v>8</v>
      </c>
      <c r="K70" s="29"/>
    </row>
    <row r="71" spans="1:11" ht="15.75" customHeight="1" x14ac:dyDescent="0.3">
      <c r="A71" s="7" t="s">
        <v>236</v>
      </c>
      <c r="B71" s="8" t="s">
        <v>242</v>
      </c>
      <c r="C71" s="12">
        <v>3</v>
      </c>
      <c r="D71" s="13">
        <v>13</v>
      </c>
      <c r="E71" s="13">
        <v>1</v>
      </c>
      <c r="F71" s="13">
        <v>7</v>
      </c>
      <c r="G71" s="13">
        <v>0</v>
      </c>
      <c r="H71" s="13">
        <v>1</v>
      </c>
      <c r="I71" s="13">
        <v>3</v>
      </c>
      <c r="J71" s="13">
        <v>14</v>
      </c>
      <c r="K71" s="27"/>
    </row>
    <row r="72" spans="1:11" ht="15.75" customHeight="1" x14ac:dyDescent="0.3">
      <c r="A72" s="7" t="s">
        <v>155</v>
      </c>
      <c r="B72" s="8" t="s">
        <v>242</v>
      </c>
      <c r="C72" s="12">
        <v>7</v>
      </c>
      <c r="D72" s="13">
        <v>11</v>
      </c>
      <c r="E72" s="13">
        <v>3</v>
      </c>
      <c r="F72" s="13">
        <v>5</v>
      </c>
      <c r="G72" s="13">
        <v>0</v>
      </c>
      <c r="H72" s="13">
        <v>1</v>
      </c>
      <c r="I72" s="13">
        <v>7</v>
      </c>
      <c r="J72" s="13">
        <v>12</v>
      </c>
    </row>
    <row r="73" spans="1:11" ht="15.75" customHeight="1" x14ac:dyDescent="0.3">
      <c r="A73" s="7" t="s">
        <v>15</v>
      </c>
      <c r="B73" s="8" t="s">
        <v>242</v>
      </c>
      <c r="C73" s="12">
        <v>9</v>
      </c>
      <c r="D73" s="13">
        <v>8</v>
      </c>
      <c r="E73" s="13">
        <v>4</v>
      </c>
      <c r="F73" s="13">
        <v>4</v>
      </c>
      <c r="G73" s="13">
        <v>2</v>
      </c>
      <c r="H73" s="13">
        <v>1</v>
      </c>
      <c r="I73" s="13">
        <v>11</v>
      </c>
      <c r="J73" s="13">
        <v>9</v>
      </c>
    </row>
    <row r="74" spans="1:11" ht="15.75" customHeight="1" x14ac:dyDescent="0.3">
      <c r="A74" s="10" t="s">
        <v>12</v>
      </c>
      <c r="B74" s="11"/>
      <c r="C74" s="9">
        <f>SUM(C71:C73)</f>
        <v>19</v>
      </c>
      <c r="D74" s="9">
        <f t="shared" ref="D74:J74" si="5">SUM(D71:D73)</f>
        <v>32</v>
      </c>
      <c r="E74" s="9">
        <f t="shared" si="5"/>
        <v>8</v>
      </c>
      <c r="F74" s="9">
        <f t="shared" si="5"/>
        <v>16</v>
      </c>
      <c r="G74" s="9">
        <f t="shared" si="5"/>
        <v>2</v>
      </c>
      <c r="H74" s="9">
        <f t="shared" si="5"/>
        <v>3</v>
      </c>
      <c r="I74" s="9">
        <f t="shared" si="5"/>
        <v>21</v>
      </c>
      <c r="J74" s="9">
        <f t="shared" si="5"/>
        <v>35</v>
      </c>
      <c r="K74" s="29"/>
    </row>
    <row r="75" spans="1:11" ht="15.75" customHeight="1" x14ac:dyDescent="0.3">
      <c r="A75" s="30"/>
      <c r="B75" s="30"/>
    </row>
    <row r="76" spans="1:11" ht="15.75" customHeight="1" x14ac:dyDescent="0.3"/>
    <row r="77" spans="1:11" ht="15.75" customHeight="1" x14ac:dyDescent="0.3">
      <c r="A77" s="24" t="s">
        <v>480</v>
      </c>
      <c r="B77" s="25"/>
      <c r="C77" s="25"/>
      <c r="D77" s="25"/>
      <c r="E77" s="25"/>
      <c r="F77" s="25"/>
      <c r="G77" s="25"/>
      <c r="H77" s="25"/>
      <c r="I77" s="25"/>
      <c r="J77" s="26"/>
      <c r="K77" s="27"/>
    </row>
    <row r="78" spans="1:11" ht="15.75" customHeight="1" x14ac:dyDescent="0.3">
      <c r="A78" s="2"/>
      <c r="B78" s="3"/>
      <c r="C78" s="28" t="s">
        <v>1</v>
      </c>
      <c r="D78" s="26"/>
      <c r="E78" s="28" t="s">
        <v>2</v>
      </c>
      <c r="F78" s="26"/>
      <c r="G78" s="28" t="s">
        <v>3</v>
      </c>
      <c r="H78" s="26"/>
      <c r="I78" s="28" t="s">
        <v>4</v>
      </c>
      <c r="J78" s="26"/>
      <c r="K78" s="27"/>
    </row>
    <row r="79" spans="1:11" ht="15.75" customHeight="1" x14ac:dyDescent="0.3">
      <c r="A79" s="4" t="s">
        <v>5</v>
      </c>
      <c r="B79" s="5" t="s">
        <v>6</v>
      </c>
      <c r="C79" s="6" t="s">
        <v>7</v>
      </c>
      <c r="D79" s="6" t="s">
        <v>8</v>
      </c>
      <c r="E79" s="6" t="s">
        <v>7</v>
      </c>
      <c r="F79" s="6" t="s">
        <v>8</v>
      </c>
      <c r="G79" s="6" t="s">
        <v>7</v>
      </c>
      <c r="H79" s="6" t="s">
        <v>8</v>
      </c>
      <c r="I79" s="6" t="s">
        <v>7</v>
      </c>
      <c r="J79" s="6" t="s">
        <v>8</v>
      </c>
      <c r="K79" s="29"/>
    </row>
    <row r="80" spans="1:11" ht="15.75" customHeight="1" x14ac:dyDescent="0.3">
      <c r="A80" s="7" t="s">
        <v>104</v>
      </c>
      <c r="B80" s="8" t="s">
        <v>234</v>
      </c>
      <c r="C80" s="12">
        <v>1</v>
      </c>
      <c r="D80" s="13">
        <v>16</v>
      </c>
      <c r="E80" s="13">
        <v>1</v>
      </c>
      <c r="F80" s="13">
        <v>11</v>
      </c>
      <c r="G80" s="13">
        <v>1</v>
      </c>
      <c r="H80" s="13">
        <v>1</v>
      </c>
      <c r="I80" s="13">
        <v>2</v>
      </c>
      <c r="J80" s="13">
        <v>17</v>
      </c>
      <c r="K80" s="27"/>
    </row>
    <row r="81" spans="1:11" ht="15.75" customHeight="1" x14ac:dyDescent="0.3">
      <c r="A81" s="7" t="s">
        <v>105</v>
      </c>
      <c r="B81" s="8" t="s">
        <v>234</v>
      </c>
      <c r="C81" s="12">
        <v>7</v>
      </c>
      <c r="D81" s="13">
        <v>12</v>
      </c>
      <c r="E81" s="13">
        <v>4</v>
      </c>
      <c r="F81" s="13">
        <v>6</v>
      </c>
      <c r="G81" s="13">
        <v>0</v>
      </c>
      <c r="H81" s="13">
        <v>1</v>
      </c>
      <c r="I81" s="13">
        <v>7</v>
      </c>
      <c r="J81" s="13">
        <v>13</v>
      </c>
      <c r="K81" s="27"/>
    </row>
    <row r="82" spans="1:11" ht="15.75" customHeight="1" x14ac:dyDescent="0.3">
      <c r="A82" s="7" t="s">
        <v>25</v>
      </c>
      <c r="B82" s="8" t="s">
        <v>234</v>
      </c>
      <c r="C82" s="12">
        <v>7</v>
      </c>
      <c r="D82" s="13">
        <v>4</v>
      </c>
      <c r="E82" s="13">
        <v>2</v>
      </c>
      <c r="F82" s="13">
        <v>2</v>
      </c>
      <c r="G82" s="13">
        <v>0</v>
      </c>
      <c r="H82" s="13">
        <v>0</v>
      </c>
      <c r="I82" s="13">
        <v>7</v>
      </c>
      <c r="J82" s="13">
        <v>4</v>
      </c>
      <c r="K82" s="27" t="s">
        <v>1963</v>
      </c>
    </row>
    <row r="83" spans="1:11" ht="15.75" customHeight="1" x14ac:dyDescent="0.3">
      <c r="A83" s="7" t="s">
        <v>27</v>
      </c>
      <c r="B83" s="8" t="s">
        <v>1558</v>
      </c>
      <c r="C83" s="12"/>
      <c r="D83" s="13"/>
      <c r="E83" s="13"/>
      <c r="F83" s="13"/>
      <c r="G83" s="13"/>
      <c r="H83" s="13"/>
      <c r="I83" s="13"/>
      <c r="J83" s="13"/>
      <c r="K83" s="27"/>
    </row>
    <row r="84" spans="1:11" ht="15.75" customHeight="1" x14ac:dyDescent="0.3">
      <c r="A84" s="7" t="s">
        <v>28</v>
      </c>
      <c r="B84" s="8"/>
      <c r="C84" s="12"/>
      <c r="D84" s="13"/>
      <c r="E84" s="13"/>
      <c r="F84" s="13"/>
      <c r="G84" s="13"/>
      <c r="H84" s="13"/>
      <c r="I84" s="13"/>
      <c r="J84" s="13"/>
      <c r="K84" s="27"/>
    </row>
    <row r="85" spans="1:11" ht="15.75" customHeight="1" x14ac:dyDescent="0.3">
      <c r="A85" s="7" t="s">
        <v>106</v>
      </c>
      <c r="B85" s="8" t="s">
        <v>991</v>
      </c>
      <c r="C85" s="12"/>
      <c r="D85" s="13"/>
      <c r="E85" s="13"/>
      <c r="F85" s="13"/>
      <c r="G85" s="13"/>
      <c r="H85" s="13"/>
      <c r="I85" s="13"/>
      <c r="J85" s="13"/>
      <c r="K85" s="27"/>
    </row>
    <row r="86" spans="1:11" ht="15.75" customHeight="1" x14ac:dyDescent="0.3">
      <c r="A86" s="10" t="s">
        <v>12</v>
      </c>
      <c r="B86" s="11"/>
      <c r="C86" s="9">
        <f>SUM(C80:C85)</f>
        <v>15</v>
      </c>
      <c r="D86" s="9">
        <f t="shared" ref="D86:J86" si="6">SUM(D80:D85)</f>
        <v>32</v>
      </c>
      <c r="E86" s="9">
        <f t="shared" si="6"/>
        <v>7</v>
      </c>
      <c r="F86" s="9">
        <f t="shared" si="6"/>
        <v>19</v>
      </c>
      <c r="G86" s="9">
        <f t="shared" si="6"/>
        <v>1</v>
      </c>
      <c r="H86" s="9">
        <f t="shared" si="6"/>
        <v>2</v>
      </c>
      <c r="I86" s="9">
        <f t="shared" si="6"/>
        <v>16</v>
      </c>
      <c r="J86" s="9">
        <f t="shared" si="6"/>
        <v>34</v>
      </c>
      <c r="K86" s="29"/>
    </row>
    <row r="87" spans="1:11" ht="15.75" customHeight="1" x14ac:dyDescent="0.3"/>
    <row r="88" spans="1:11" ht="15.75" customHeight="1" x14ac:dyDescent="0.3"/>
    <row r="89" spans="1:11" ht="15.75" customHeight="1" x14ac:dyDescent="0.3">
      <c r="A89" s="24" t="s">
        <v>1450</v>
      </c>
      <c r="B89" s="25"/>
      <c r="C89" s="25"/>
      <c r="D89" s="25"/>
      <c r="E89" s="25"/>
      <c r="F89" s="25"/>
      <c r="G89" s="25"/>
      <c r="H89" s="25"/>
      <c r="I89" s="25"/>
      <c r="J89" s="26"/>
      <c r="K89" s="27"/>
    </row>
    <row r="90" spans="1:11" ht="15.75" customHeight="1" x14ac:dyDescent="0.3">
      <c r="A90" s="2"/>
      <c r="B90" s="3"/>
      <c r="C90" s="28" t="s">
        <v>1</v>
      </c>
      <c r="D90" s="26"/>
      <c r="E90" s="28" t="s">
        <v>2</v>
      </c>
      <c r="F90" s="26"/>
      <c r="G90" s="28" t="s">
        <v>3</v>
      </c>
      <c r="H90" s="26"/>
      <c r="I90" s="28" t="s">
        <v>4</v>
      </c>
      <c r="J90" s="26"/>
      <c r="K90" s="27"/>
    </row>
    <row r="91" spans="1:11" ht="15.75" customHeight="1" x14ac:dyDescent="0.3">
      <c r="A91" s="4" t="s">
        <v>5</v>
      </c>
      <c r="B91" s="5" t="s">
        <v>6</v>
      </c>
      <c r="C91" s="6" t="s">
        <v>7</v>
      </c>
      <c r="D91" s="6" t="s">
        <v>8</v>
      </c>
      <c r="E91" s="6" t="s">
        <v>7</v>
      </c>
      <c r="F91" s="6" t="s">
        <v>8</v>
      </c>
      <c r="G91" s="6" t="s">
        <v>7</v>
      </c>
      <c r="H91" s="6" t="s">
        <v>8</v>
      </c>
      <c r="I91" s="6" t="s">
        <v>7</v>
      </c>
      <c r="J91" s="6" t="s">
        <v>8</v>
      </c>
      <c r="K91" s="29"/>
    </row>
    <row r="92" spans="1:11" ht="15.75" customHeight="1" x14ac:dyDescent="0.3">
      <c r="A92" s="7" t="s">
        <v>984</v>
      </c>
      <c r="B92" s="8" t="s">
        <v>214</v>
      </c>
      <c r="C92" s="12">
        <v>1</v>
      </c>
      <c r="D92" s="13">
        <v>19</v>
      </c>
      <c r="E92" s="13">
        <v>0</v>
      </c>
      <c r="F92" s="13">
        <v>13</v>
      </c>
      <c r="G92" s="13">
        <v>0</v>
      </c>
      <c r="H92" s="13">
        <v>1</v>
      </c>
      <c r="I92" s="13">
        <v>1</v>
      </c>
      <c r="J92" s="13">
        <v>20</v>
      </c>
      <c r="K92" s="27"/>
    </row>
    <row r="93" spans="1:11" ht="15.75" customHeight="1" x14ac:dyDescent="0.3">
      <c r="A93" s="7" t="s">
        <v>1189</v>
      </c>
      <c r="B93" s="8" t="s">
        <v>214</v>
      </c>
      <c r="C93" s="12">
        <v>3</v>
      </c>
      <c r="D93" s="13">
        <v>17</v>
      </c>
      <c r="E93" s="13">
        <v>3</v>
      </c>
      <c r="F93" s="13">
        <v>10</v>
      </c>
      <c r="G93" s="13">
        <v>0</v>
      </c>
      <c r="H93" s="13">
        <v>1</v>
      </c>
      <c r="I93" s="13">
        <v>3</v>
      </c>
      <c r="J93" s="13">
        <v>18</v>
      </c>
    </row>
    <row r="94" spans="1:11" ht="15.75" customHeight="1" x14ac:dyDescent="0.3">
      <c r="A94" s="7" t="s">
        <v>1267</v>
      </c>
      <c r="B94" s="8" t="s">
        <v>214</v>
      </c>
      <c r="C94" s="12">
        <v>2</v>
      </c>
      <c r="D94" s="13">
        <v>20</v>
      </c>
      <c r="E94" s="13">
        <v>1</v>
      </c>
      <c r="F94" s="13">
        <v>12</v>
      </c>
      <c r="G94" s="13">
        <v>0</v>
      </c>
      <c r="H94" s="13">
        <v>1</v>
      </c>
      <c r="I94" s="13">
        <v>2</v>
      </c>
      <c r="J94" s="13">
        <v>21</v>
      </c>
    </row>
    <row r="95" spans="1:11" ht="15.75" customHeight="1" x14ac:dyDescent="0.3">
      <c r="A95" s="7" t="s">
        <v>1374</v>
      </c>
      <c r="B95" s="8" t="s">
        <v>214</v>
      </c>
      <c r="C95" s="12">
        <v>9</v>
      </c>
      <c r="D95" s="13">
        <v>13</v>
      </c>
      <c r="E95" s="13">
        <v>5</v>
      </c>
      <c r="F95" s="13">
        <v>7</v>
      </c>
      <c r="G95" s="13">
        <v>1</v>
      </c>
      <c r="H95" s="13">
        <v>1</v>
      </c>
      <c r="I95" s="13">
        <v>10</v>
      </c>
      <c r="J95" s="13">
        <v>14</v>
      </c>
    </row>
    <row r="96" spans="1:11" ht="15.75" customHeight="1" x14ac:dyDescent="0.3">
      <c r="A96" s="7" t="s">
        <v>1475</v>
      </c>
      <c r="B96" s="8" t="s">
        <v>214</v>
      </c>
      <c r="C96" s="12">
        <v>6</v>
      </c>
      <c r="D96" s="13">
        <v>16</v>
      </c>
      <c r="E96" s="13">
        <v>5</v>
      </c>
      <c r="F96" s="13">
        <v>13</v>
      </c>
      <c r="G96" s="13">
        <v>2</v>
      </c>
      <c r="H96" s="13">
        <v>1</v>
      </c>
      <c r="I96" s="13">
        <v>8</v>
      </c>
      <c r="J96" s="13">
        <v>17</v>
      </c>
    </row>
    <row r="97" spans="1:11" ht="15.75" customHeight="1" x14ac:dyDescent="0.3">
      <c r="A97" s="7" t="s">
        <v>1614</v>
      </c>
      <c r="B97" s="8" t="s">
        <v>214</v>
      </c>
      <c r="C97" s="12">
        <v>12</v>
      </c>
      <c r="D97" s="13">
        <v>10</v>
      </c>
      <c r="E97" s="13">
        <v>7</v>
      </c>
      <c r="F97" s="13">
        <v>9</v>
      </c>
      <c r="G97" s="13">
        <v>1</v>
      </c>
      <c r="H97" s="13">
        <v>1</v>
      </c>
      <c r="I97" s="13">
        <v>13</v>
      </c>
      <c r="J97" s="13">
        <v>10</v>
      </c>
    </row>
    <row r="98" spans="1:11" ht="15.75" customHeight="1" x14ac:dyDescent="0.3">
      <c r="A98" s="7" t="s">
        <v>1852</v>
      </c>
      <c r="B98" s="8" t="s">
        <v>214</v>
      </c>
      <c r="C98" s="12">
        <v>4</v>
      </c>
      <c r="D98" s="13">
        <v>18</v>
      </c>
      <c r="E98" s="13">
        <v>1</v>
      </c>
      <c r="F98" s="13">
        <v>15</v>
      </c>
      <c r="G98" s="13">
        <v>0</v>
      </c>
      <c r="H98" s="13">
        <v>1</v>
      </c>
      <c r="I98" s="13">
        <v>4</v>
      </c>
      <c r="J98" s="13">
        <v>19</v>
      </c>
    </row>
    <row r="99" spans="1:11" ht="15.75" customHeight="1" x14ac:dyDescent="0.3">
      <c r="A99" s="7" t="s">
        <v>1883</v>
      </c>
      <c r="B99" s="8" t="s">
        <v>440</v>
      </c>
      <c r="C99" s="12">
        <v>8</v>
      </c>
      <c r="D99" s="13">
        <v>14</v>
      </c>
      <c r="E99" s="13">
        <v>4</v>
      </c>
      <c r="F99" s="13">
        <v>6</v>
      </c>
      <c r="G99" s="13">
        <v>1</v>
      </c>
      <c r="H99" s="13">
        <v>1</v>
      </c>
      <c r="I99" s="13">
        <v>9</v>
      </c>
      <c r="J99" s="13">
        <v>15</v>
      </c>
    </row>
    <row r="100" spans="1:11" ht="15.75" customHeight="1" x14ac:dyDescent="0.3">
      <c r="A100" s="7" t="s">
        <v>1947</v>
      </c>
      <c r="B100" s="8" t="s">
        <v>440</v>
      </c>
      <c r="C100" s="12">
        <v>14</v>
      </c>
      <c r="D100" s="13">
        <v>8</v>
      </c>
      <c r="E100" s="13">
        <v>11</v>
      </c>
      <c r="F100" s="13">
        <v>3</v>
      </c>
      <c r="G100" s="13">
        <v>2</v>
      </c>
      <c r="H100" s="13">
        <v>1</v>
      </c>
      <c r="I100" s="13">
        <v>16</v>
      </c>
      <c r="J100" s="13">
        <v>9</v>
      </c>
    </row>
    <row r="101" spans="1:11" ht="15.75" customHeight="1" x14ac:dyDescent="0.3">
      <c r="A101" s="7" t="s">
        <v>1965</v>
      </c>
      <c r="B101" s="8" t="s">
        <v>440</v>
      </c>
      <c r="C101" s="12">
        <v>16</v>
      </c>
      <c r="D101" s="13">
        <v>6</v>
      </c>
      <c r="E101" s="13">
        <v>10</v>
      </c>
      <c r="F101" s="13">
        <v>6</v>
      </c>
      <c r="G101" s="13">
        <v>4</v>
      </c>
      <c r="H101" s="13">
        <v>1</v>
      </c>
      <c r="I101" s="13">
        <v>20</v>
      </c>
      <c r="J101" s="13">
        <v>7</v>
      </c>
    </row>
    <row r="102" spans="1:11" ht="15.75" customHeight="1" x14ac:dyDescent="0.3">
      <c r="A102" s="7" t="s">
        <v>2031</v>
      </c>
      <c r="B102" s="8" t="s">
        <v>440</v>
      </c>
      <c r="C102" s="12">
        <v>18</v>
      </c>
      <c r="D102" s="13">
        <v>4</v>
      </c>
      <c r="E102" s="13">
        <v>14</v>
      </c>
      <c r="F102" s="13">
        <v>2</v>
      </c>
      <c r="G102" s="13">
        <v>2</v>
      </c>
      <c r="H102" s="13">
        <v>1</v>
      </c>
      <c r="I102" s="13">
        <v>20</v>
      </c>
      <c r="J102" s="13">
        <v>5</v>
      </c>
    </row>
    <row r="103" spans="1:11" ht="15.75" customHeight="1" x14ac:dyDescent="0.3">
      <c r="A103" s="7" t="s">
        <v>2043</v>
      </c>
      <c r="B103" s="8" t="s">
        <v>440</v>
      </c>
      <c r="C103" s="12">
        <v>22</v>
      </c>
      <c r="D103" s="13">
        <v>0</v>
      </c>
      <c r="E103" s="13">
        <v>16</v>
      </c>
      <c r="F103" s="13">
        <v>0</v>
      </c>
      <c r="G103" s="13">
        <v>4</v>
      </c>
      <c r="H103" s="13">
        <v>1</v>
      </c>
      <c r="I103" s="13">
        <v>26</v>
      </c>
      <c r="J103" s="13">
        <v>1</v>
      </c>
    </row>
    <row r="104" spans="1:11" ht="15.75" customHeight="1" x14ac:dyDescent="0.3">
      <c r="A104" s="7" t="s">
        <v>2066</v>
      </c>
      <c r="B104" s="8" t="s">
        <v>440</v>
      </c>
      <c r="C104" s="12">
        <v>18</v>
      </c>
      <c r="D104" s="13">
        <v>4</v>
      </c>
      <c r="E104" s="13">
        <v>14</v>
      </c>
      <c r="F104" s="13">
        <v>2</v>
      </c>
      <c r="G104" s="13">
        <v>1</v>
      </c>
      <c r="H104" s="13">
        <v>1</v>
      </c>
      <c r="I104" s="13">
        <v>19</v>
      </c>
      <c r="J104" s="13">
        <v>5</v>
      </c>
    </row>
    <row r="105" spans="1:11" ht="15.75" customHeight="1" x14ac:dyDescent="0.3">
      <c r="A105" s="7" t="s">
        <v>2081</v>
      </c>
      <c r="B105" s="8" t="s">
        <v>440</v>
      </c>
      <c r="C105" s="12">
        <v>17</v>
      </c>
      <c r="D105" s="13">
        <v>5</v>
      </c>
      <c r="E105" s="13">
        <v>15</v>
      </c>
      <c r="F105" s="13">
        <v>3</v>
      </c>
      <c r="G105" s="13">
        <v>1</v>
      </c>
      <c r="H105" s="13">
        <v>1</v>
      </c>
      <c r="I105" s="13">
        <v>18</v>
      </c>
      <c r="J105" s="13">
        <v>6</v>
      </c>
    </row>
    <row r="106" spans="1:11" ht="15.75" customHeight="1" x14ac:dyDescent="0.3">
      <c r="A106" s="10" t="s">
        <v>12</v>
      </c>
      <c r="B106" s="11"/>
      <c r="C106" s="9">
        <f>SUM(C92:C105)</f>
        <v>150</v>
      </c>
      <c r="D106" s="9">
        <f t="shared" ref="D106:J106" si="7">SUM(D92:D105)</f>
        <v>154</v>
      </c>
      <c r="E106" s="9">
        <f t="shared" si="7"/>
        <v>106</v>
      </c>
      <c r="F106" s="9">
        <f t="shared" si="7"/>
        <v>101</v>
      </c>
      <c r="G106" s="9">
        <f t="shared" si="7"/>
        <v>19</v>
      </c>
      <c r="H106" s="9">
        <f t="shared" si="7"/>
        <v>14</v>
      </c>
      <c r="I106" s="9">
        <f t="shared" si="7"/>
        <v>169</v>
      </c>
      <c r="J106" s="9">
        <f t="shared" si="7"/>
        <v>167</v>
      </c>
      <c r="K106" s="29"/>
    </row>
    <row r="107" spans="1:11" ht="15.75" customHeight="1" x14ac:dyDescent="0.3"/>
    <row r="108" spans="1:11" ht="15.75" customHeight="1" x14ac:dyDescent="0.3"/>
    <row r="109" spans="1:11" ht="15.75" customHeight="1" x14ac:dyDescent="0.3">
      <c r="A109" s="24" t="s">
        <v>481</v>
      </c>
      <c r="B109" s="25"/>
      <c r="C109" s="25"/>
      <c r="D109" s="25"/>
      <c r="E109" s="25"/>
      <c r="F109" s="25"/>
      <c r="G109" s="25"/>
      <c r="H109" s="25"/>
      <c r="I109" s="25"/>
      <c r="J109" s="26"/>
      <c r="K109" s="27"/>
    </row>
    <row r="110" spans="1:11" ht="15.75" customHeight="1" x14ac:dyDescent="0.3">
      <c r="A110" s="2"/>
      <c r="B110" s="3"/>
      <c r="C110" s="28" t="s">
        <v>1</v>
      </c>
      <c r="D110" s="26"/>
      <c r="E110" s="28" t="s">
        <v>2</v>
      </c>
      <c r="F110" s="26"/>
      <c r="G110" s="28" t="s">
        <v>3</v>
      </c>
      <c r="H110" s="26"/>
      <c r="I110" s="28" t="s">
        <v>4</v>
      </c>
      <c r="J110" s="26"/>
      <c r="K110" s="27"/>
    </row>
    <row r="111" spans="1:11" ht="15.75" customHeight="1" x14ac:dyDescent="0.3">
      <c r="A111" s="4" t="s">
        <v>5</v>
      </c>
      <c r="B111" s="5" t="s">
        <v>6</v>
      </c>
      <c r="C111" s="6" t="s">
        <v>7</v>
      </c>
      <c r="D111" s="6" t="s">
        <v>8</v>
      </c>
      <c r="E111" s="6" t="s">
        <v>7</v>
      </c>
      <c r="F111" s="6" t="s">
        <v>8</v>
      </c>
      <c r="G111" s="6" t="s">
        <v>7</v>
      </c>
      <c r="H111" s="6" t="s">
        <v>8</v>
      </c>
      <c r="I111" s="6" t="s">
        <v>7</v>
      </c>
      <c r="J111" s="6" t="s">
        <v>8</v>
      </c>
      <c r="K111" s="29"/>
    </row>
    <row r="112" spans="1:11" ht="15.75" customHeight="1" x14ac:dyDescent="0.3">
      <c r="A112" s="7" t="s">
        <v>147</v>
      </c>
      <c r="B112" s="8" t="s">
        <v>50</v>
      </c>
      <c r="C112" s="12">
        <v>3</v>
      </c>
      <c r="D112" s="13">
        <v>3</v>
      </c>
      <c r="E112" s="13">
        <v>2</v>
      </c>
      <c r="F112" s="13">
        <v>3</v>
      </c>
      <c r="G112" s="13">
        <v>2</v>
      </c>
      <c r="H112" s="13">
        <v>3</v>
      </c>
      <c r="I112" s="13">
        <v>5</v>
      </c>
      <c r="J112" s="13">
        <v>6</v>
      </c>
      <c r="K112" s="27"/>
    </row>
    <row r="113" spans="1:11" ht="15.75" customHeight="1" x14ac:dyDescent="0.3">
      <c r="A113" s="7" t="s">
        <v>150</v>
      </c>
      <c r="B113" s="8" t="s">
        <v>482</v>
      </c>
      <c r="C113" s="22"/>
      <c r="D113" s="14"/>
      <c r="E113" s="14"/>
      <c r="F113" s="14"/>
      <c r="G113" s="14"/>
      <c r="H113" s="14"/>
      <c r="I113" s="14"/>
      <c r="J113" s="14"/>
      <c r="K113" s="27"/>
    </row>
    <row r="114" spans="1:11" ht="15.75" customHeight="1" x14ac:dyDescent="0.3">
      <c r="A114" s="10" t="s">
        <v>12</v>
      </c>
      <c r="B114" s="11"/>
      <c r="C114" s="9">
        <v>3</v>
      </c>
      <c r="D114" s="9">
        <v>3</v>
      </c>
      <c r="E114" s="9">
        <v>2</v>
      </c>
      <c r="F114" s="9">
        <v>3</v>
      </c>
      <c r="G114" s="9">
        <v>2</v>
      </c>
      <c r="H114" s="9">
        <v>3</v>
      </c>
      <c r="I114" s="9">
        <v>5</v>
      </c>
      <c r="J114" s="9">
        <v>6</v>
      </c>
      <c r="K114" s="29"/>
    </row>
    <row r="115" spans="1:11" ht="15.75" customHeight="1" x14ac:dyDescent="0.3"/>
    <row r="116" spans="1:11" ht="15.75" customHeight="1" x14ac:dyDescent="0.3"/>
    <row r="117" spans="1:11" ht="15.75" customHeight="1" x14ac:dyDescent="0.3">
      <c r="A117" s="24" t="s">
        <v>738</v>
      </c>
      <c r="B117" s="25"/>
      <c r="C117" s="25"/>
      <c r="D117" s="25"/>
      <c r="E117" s="25"/>
      <c r="F117" s="25"/>
      <c r="G117" s="25"/>
      <c r="H117" s="25"/>
      <c r="I117" s="25"/>
      <c r="J117" s="26"/>
      <c r="K117" s="27"/>
    </row>
    <row r="118" spans="1:11" ht="15.75" customHeight="1" x14ac:dyDescent="0.3">
      <c r="A118" s="2"/>
      <c r="B118" s="3"/>
      <c r="C118" s="28" t="s">
        <v>1</v>
      </c>
      <c r="D118" s="26"/>
      <c r="E118" s="28" t="s">
        <v>2</v>
      </c>
      <c r="F118" s="26"/>
      <c r="G118" s="28" t="s">
        <v>3</v>
      </c>
      <c r="H118" s="26"/>
      <c r="I118" s="28" t="s">
        <v>4</v>
      </c>
      <c r="J118" s="26"/>
      <c r="K118" s="27"/>
    </row>
    <row r="119" spans="1:11" ht="15.75" customHeight="1" x14ac:dyDescent="0.3">
      <c r="A119" s="4" t="s">
        <v>5</v>
      </c>
      <c r="B119" s="5" t="s">
        <v>6</v>
      </c>
      <c r="C119" s="6" t="s">
        <v>7</v>
      </c>
      <c r="D119" s="6" t="s">
        <v>8</v>
      </c>
      <c r="E119" s="6" t="s">
        <v>7</v>
      </c>
      <c r="F119" s="6" t="s">
        <v>8</v>
      </c>
      <c r="G119" s="6" t="s">
        <v>7</v>
      </c>
      <c r="H119" s="6" t="s">
        <v>8</v>
      </c>
      <c r="I119" s="6" t="s">
        <v>7</v>
      </c>
      <c r="J119" s="6" t="s">
        <v>8</v>
      </c>
      <c r="K119" s="29"/>
    </row>
    <row r="120" spans="1:11" ht="15.75" customHeight="1" x14ac:dyDescent="0.3">
      <c r="A120" s="7" t="s">
        <v>81</v>
      </c>
      <c r="B120" s="8" t="s">
        <v>195</v>
      </c>
      <c r="C120" s="12">
        <v>10</v>
      </c>
      <c r="D120" s="13">
        <v>10</v>
      </c>
      <c r="E120" s="13">
        <v>7</v>
      </c>
      <c r="F120" s="13">
        <v>7</v>
      </c>
      <c r="G120" s="13">
        <v>0</v>
      </c>
      <c r="H120" s="13">
        <v>1</v>
      </c>
      <c r="I120" s="13">
        <v>10</v>
      </c>
      <c r="J120" s="13">
        <v>11</v>
      </c>
      <c r="K120" s="27"/>
    </row>
    <row r="121" spans="1:11" ht="15.75" customHeight="1" x14ac:dyDescent="0.3">
      <c r="A121" s="7" t="s">
        <v>82</v>
      </c>
      <c r="B121" s="8" t="s">
        <v>195</v>
      </c>
      <c r="C121" s="22">
        <v>7</v>
      </c>
      <c r="D121" s="14">
        <v>13</v>
      </c>
      <c r="E121" s="14">
        <v>7</v>
      </c>
      <c r="F121" s="14">
        <v>7</v>
      </c>
      <c r="G121" s="14">
        <v>0</v>
      </c>
      <c r="H121" s="14">
        <v>1</v>
      </c>
      <c r="I121" s="14">
        <v>7</v>
      </c>
      <c r="J121" s="14">
        <v>14</v>
      </c>
      <c r="K121" s="27"/>
    </row>
    <row r="122" spans="1:11" ht="15.75" customHeight="1" x14ac:dyDescent="0.3">
      <c r="A122" s="7" t="s">
        <v>83</v>
      </c>
      <c r="B122" s="8" t="s">
        <v>195</v>
      </c>
      <c r="C122" s="22">
        <v>3</v>
      </c>
      <c r="D122" s="14">
        <v>17</v>
      </c>
      <c r="E122" s="14">
        <v>3</v>
      </c>
      <c r="F122" s="14">
        <v>10</v>
      </c>
      <c r="G122" s="14">
        <v>0</v>
      </c>
      <c r="H122" s="14">
        <v>1</v>
      </c>
      <c r="I122" s="14">
        <v>3</v>
      </c>
      <c r="J122" s="14">
        <v>18</v>
      </c>
      <c r="K122" s="27"/>
    </row>
    <row r="123" spans="1:11" ht="15.75" customHeight="1" x14ac:dyDescent="0.3">
      <c r="A123" s="10" t="s">
        <v>12</v>
      </c>
      <c r="B123" s="11"/>
      <c r="C123" s="9">
        <f>SUM(C120:C122)</f>
        <v>20</v>
      </c>
      <c r="D123" s="9">
        <f t="shared" ref="D123:J123" si="8">SUM(D120:D122)</f>
        <v>40</v>
      </c>
      <c r="E123" s="9">
        <f t="shared" si="8"/>
        <v>17</v>
      </c>
      <c r="F123" s="9">
        <f t="shared" si="8"/>
        <v>24</v>
      </c>
      <c r="G123" s="9">
        <f t="shared" si="8"/>
        <v>0</v>
      </c>
      <c r="H123" s="9">
        <f t="shared" si="8"/>
        <v>3</v>
      </c>
      <c r="I123" s="9">
        <f t="shared" si="8"/>
        <v>20</v>
      </c>
      <c r="J123" s="9">
        <f t="shared" si="8"/>
        <v>43</v>
      </c>
      <c r="K123" s="29"/>
    </row>
    <row r="124" spans="1:11" ht="15.75" customHeight="1" x14ac:dyDescent="0.3"/>
    <row r="125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K472"/>
  <sheetViews>
    <sheetView topLeftCell="A70" workbookViewId="0">
      <selection activeCell="E89" sqref="E89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1107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68</v>
      </c>
      <c r="B6" s="8" t="s">
        <v>111</v>
      </c>
      <c r="C6" s="12">
        <v>16</v>
      </c>
      <c r="D6" s="13">
        <v>2</v>
      </c>
      <c r="E6" s="13">
        <v>7</v>
      </c>
      <c r="F6" s="13">
        <v>0</v>
      </c>
      <c r="G6" s="13">
        <v>0</v>
      </c>
      <c r="H6" s="13">
        <v>1</v>
      </c>
      <c r="I6" s="13">
        <v>16</v>
      </c>
      <c r="J6" s="13">
        <v>3</v>
      </c>
      <c r="K6" s="27"/>
    </row>
    <row r="7" spans="1:11" ht="15.75" customHeight="1" x14ac:dyDescent="0.3">
      <c r="A7" s="7" t="s">
        <v>69</v>
      </c>
      <c r="B7" s="8" t="s">
        <v>111</v>
      </c>
      <c r="C7" s="22">
        <v>7</v>
      </c>
      <c r="D7" s="14">
        <v>11</v>
      </c>
      <c r="E7" s="14">
        <v>5</v>
      </c>
      <c r="F7" s="14">
        <v>9</v>
      </c>
      <c r="G7" s="14">
        <v>0</v>
      </c>
      <c r="H7" s="14">
        <v>1</v>
      </c>
      <c r="I7" s="14">
        <v>7</v>
      </c>
      <c r="J7" s="14">
        <v>12</v>
      </c>
      <c r="K7" s="27"/>
    </row>
    <row r="8" spans="1:11" ht="15.75" customHeight="1" x14ac:dyDescent="0.3">
      <c r="A8" s="7" t="s">
        <v>102</v>
      </c>
      <c r="B8" s="8" t="s">
        <v>111</v>
      </c>
      <c r="C8" s="22">
        <v>11</v>
      </c>
      <c r="D8" s="14">
        <v>7</v>
      </c>
      <c r="E8" s="14">
        <v>8</v>
      </c>
      <c r="F8" s="14">
        <v>6</v>
      </c>
      <c r="G8" s="14">
        <v>0</v>
      </c>
      <c r="H8" s="14">
        <v>1</v>
      </c>
      <c r="I8" s="14">
        <v>11</v>
      </c>
      <c r="J8" s="14">
        <v>8</v>
      </c>
      <c r="K8" s="27"/>
    </row>
    <row r="9" spans="1:11" ht="15.75" customHeight="1" x14ac:dyDescent="0.3">
      <c r="A9" s="7" t="s">
        <v>103</v>
      </c>
      <c r="B9" s="8" t="s">
        <v>111</v>
      </c>
      <c r="C9" s="22">
        <v>13</v>
      </c>
      <c r="D9" s="14">
        <v>5</v>
      </c>
      <c r="E9" s="14">
        <v>11</v>
      </c>
      <c r="F9" s="14">
        <v>3</v>
      </c>
      <c r="G9" s="14">
        <v>1</v>
      </c>
      <c r="H9" s="14">
        <v>1</v>
      </c>
      <c r="I9" s="14">
        <v>14</v>
      </c>
      <c r="J9" s="14">
        <v>6</v>
      </c>
      <c r="K9" s="27"/>
    </row>
    <row r="10" spans="1:11" ht="15.75" customHeight="1" x14ac:dyDescent="0.3">
      <c r="A10" s="7" t="s">
        <v>104</v>
      </c>
      <c r="B10" s="8" t="s">
        <v>111</v>
      </c>
      <c r="C10" s="22">
        <v>4</v>
      </c>
      <c r="D10" s="14">
        <v>14</v>
      </c>
      <c r="E10" s="14">
        <v>4</v>
      </c>
      <c r="F10" s="14">
        <v>10</v>
      </c>
      <c r="G10" s="14">
        <v>0</v>
      </c>
      <c r="H10" s="14">
        <v>1</v>
      </c>
      <c r="I10" s="14">
        <v>4</v>
      </c>
      <c r="J10" s="14">
        <v>15</v>
      </c>
      <c r="K10" s="27"/>
    </row>
    <row r="11" spans="1:11" ht="15.75" customHeight="1" x14ac:dyDescent="0.3">
      <c r="A11" s="7" t="s">
        <v>105</v>
      </c>
      <c r="B11" s="8" t="s">
        <v>111</v>
      </c>
      <c r="C11" s="9">
        <v>9</v>
      </c>
      <c r="D11" s="9">
        <v>8</v>
      </c>
      <c r="E11" s="9">
        <v>7</v>
      </c>
      <c r="F11" s="9">
        <v>6</v>
      </c>
      <c r="G11" s="9">
        <v>0</v>
      </c>
      <c r="H11" s="9">
        <v>0</v>
      </c>
      <c r="I11" s="9">
        <v>9</v>
      </c>
      <c r="J11" s="9">
        <v>8</v>
      </c>
      <c r="K11" s="29"/>
    </row>
    <row r="12" spans="1:11" ht="15.75" customHeight="1" x14ac:dyDescent="0.3">
      <c r="A12" s="10" t="s">
        <v>12</v>
      </c>
      <c r="B12" s="11"/>
      <c r="C12" s="9">
        <v>60</v>
      </c>
      <c r="D12" s="9">
        <v>47</v>
      </c>
      <c r="E12" s="9">
        <v>42</v>
      </c>
      <c r="F12" s="9">
        <v>34</v>
      </c>
      <c r="G12" s="9">
        <v>1</v>
      </c>
      <c r="H12" s="9">
        <v>5</v>
      </c>
      <c r="I12" s="9">
        <v>61</v>
      </c>
      <c r="J12" s="9">
        <v>52</v>
      </c>
      <c r="K12" s="29"/>
    </row>
    <row r="13" spans="1:11" ht="15.75" customHeight="1" x14ac:dyDescent="0.3"/>
    <row r="14" spans="1:11" ht="15.75" customHeight="1" x14ac:dyDescent="0.3"/>
    <row r="15" spans="1:11" ht="15.75" customHeight="1" x14ac:dyDescent="0.3">
      <c r="A15" s="24" t="s">
        <v>1029</v>
      </c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1" ht="15.75" customHeight="1" x14ac:dyDescent="0.3">
      <c r="A16" s="2"/>
      <c r="B16" s="3"/>
      <c r="C16" s="28" t="s">
        <v>1</v>
      </c>
      <c r="D16" s="26"/>
      <c r="E16" s="28" t="s">
        <v>2</v>
      </c>
      <c r="F16" s="26"/>
      <c r="G16" s="28" t="s">
        <v>3</v>
      </c>
      <c r="H16" s="26"/>
      <c r="I16" s="28" t="s">
        <v>4</v>
      </c>
      <c r="J16" s="26"/>
      <c r="K16" s="27"/>
    </row>
    <row r="17" spans="1:11" ht="15.75" customHeight="1" x14ac:dyDescent="0.3">
      <c r="A17" s="4" t="s">
        <v>5</v>
      </c>
      <c r="B17" s="5" t="s">
        <v>6</v>
      </c>
      <c r="C17" s="6" t="s">
        <v>7</v>
      </c>
      <c r="D17" s="6" t="s">
        <v>8</v>
      </c>
      <c r="E17" s="6" t="s">
        <v>7</v>
      </c>
      <c r="F17" s="6" t="s">
        <v>8</v>
      </c>
      <c r="G17" s="6" t="s">
        <v>7</v>
      </c>
      <c r="H17" s="6" t="s">
        <v>8</v>
      </c>
      <c r="I17" s="6" t="s">
        <v>7</v>
      </c>
      <c r="J17" s="6" t="s">
        <v>8</v>
      </c>
      <c r="K17" s="29"/>
    </row>
    <row r="18" spans="1:11" ht="15.75" customHeight="1" x14ac:dyDescent="0.3">
      <c r="A18" s="7" t="s">
        <v>1038</v>
      </c>
      <c r="B18" s="8" t="s">
        <v>1039</v>
      </c>
      <c r="C18" s="12"/>
      <c r="D18" s="13"/>
      <c r="E18" s="13"/>
      <c r="F18" s="13"/>
      <c r="G18" s="13"/>
      <c r="H18" s="13"/>
      <c r="I18" s="13">
        <v>156</v>
      </c>
      <c r="J18" s="13">
        <v>59</v>
      </c>
      <c r="K18" s="27"/>
    </row>
    <row r="19" spans="1:11" ht="15.75" customHeight="1" x14ac:dyDescent="0.3">
      <c r="A19" s="7" t="s">
        <v>110</v>
      </c>
      <c r="B19" s="8" t="s">
        <v>65</v>
      </c>
      <c r="C19" s="12">
        <v>5</v>
      </c>
      <c r="D19" s="13">
        <v>13</v>
      </c>
      <c r="E19" s="13">
        <v>3</v>
      </c>
      <c r="F19" s="13">
        <v>11</v>
      </c>
      <c r="G19" s="13">
        <v>0</v>
      </c>
      <c r="H19" s="13">
        <v>1</v>
      </c>
      <c r="I19" s="13">
        <v>5</v>
      </c>
      <c r="J19" s="13">
        <v>14</v>
      </c>
      <c r="K19" s="27"/>
    </row>
    <row r="20" spans="1:11" ht="15.75" customHeight="1" x14ac:dyDescent="0.3">
      <c r="A20" s="7" t="s">
        <v>112</v>
      </c>
      <c r="B20" s="8" t="s">
        <v>65</v>
      </c>
      <c r="C20" s="22">
        <v>7</v>
      </c>
      <c r="D20" s="14">
        <v>11</v>
      </c>
      <c r="E20" s="14">
        <v>4</v>
      </c>
      <c r="F20" s="14">
        <v>5</v>
      </c>
      <c r="G20" s="14">
        <v>0</v>
      </c>
      <c r="H20" s="14">
        <v>1</v>
      </c>
      <c r="I20" s="14">
        <v>7</v>
      </c>
      <c r="J20" s="14">
        <v>12</v>
      </c>
      <c r="K20" s="27"/>
    </row>
    <row r="21" spans="1:11" ht="15.75" customHeight="1" x14ac:dyDescent="0.3">
      <c r="A21" s="7" t="s">
        <v>113</v>
      </c>
      <c r="B21" s="8" t="s">
        <v>65</v>
      </c>
      <c r="C21" s="22">
        <v>4</v>
      </c>
      <c r="D21" s="14">
        <v>16</v>
      </c>
      <c r="E21" s="14">
        <v>1</v>
      </c>
      <c r="F21" s="14">
        <v>13</v>
      </c>
      <c r="G21" s="14">
        <v>4</v>
      </c>
      <c r="H21" s="14">
        <v>1</v>
      </c>
      <c r="I21" s="14">
        <v>8</v>
      </c>
      <c r="J21" s="14">
        <v>17</v>
      </c>
      <c r="K21" s="27"/>
    </row>
    <row r="22" spans="1:11" ht="15.75" customHeight="1" x14ac:dyDescent="0.3">
      <c r="A22" s="10" t="s">
        <v>12</v>
      </c>
      <c r="B22" s="11"/>
      <c r="C22" s="9">
        <f>SUM(C18:C21)</f>
        <v>16</v>
      </c>
      <c r="D22" s="9">
        <f t="shared" ref="D22:J22" si="0">SUM(D18:D21)</f>
        <v>40</v>
      </c>
      <c r="E22" s="9">
        <f t="shared" si="0"/>
        <v>8</v>
      </c>
      <c r="F22" s="9">
        <f t="shared" si="0"/>
        <v>29</v>
      </c>
      <c r="G22" s="9">
        <f t="shared" si="0"/>
        <v>4</v>
      </c>
      <c r="H22" s="9">
        <f t="shared" si="0"/>
        <v>3</v>
      </c>
      <c r="I22" s="9">
        <f t="shared" si="0"/>
        <v>176</v>
      </c>
      <c r="J22" s="9">
        <f t="shared" si="0"/>
        <v>102</v>
      </c>
      <c r="K22" s="29"/>
    </row>
    <row r="23" spans="1:11" ht="15.75" customHeight="1" x14ac:dyDescent="0.3">
      <c r="A23" s="1" t="s">
        <v>1040</v>
      </c>
    </row>
    <row r="24" spans="1:11" ht="15.75" customHeight="1" x14ac:dyDescent="0.3"/>
    <row r="25" spans="1:11" ht="15.75" customHeight="1" x14ac:dyDescent="0.3">
      <c r="A25" s="24" t="s">
        <v>483</v>
      </c>
      <c r="B25" s="25"/>
      <c r="C25" s="25"/>
      <c r="D25" s="25"/>
      <c r="E25" s="25"/>
      <c r="F25" s="25"/>
      <c r="G25" s="25"/>
      <c r="H25" s="25"/>
      <c r="I25" s="25"/>
      <c r="J25" s="26"/>
      <c r="K25" s="27"/>
    </row>
    <row r="26" spans="1:11" ht="15.75" customHeight="1" x14ac:dyDescent="0.3">
      <c r="A26" s="2"/>
      <c r="B26" s="3"/>
      <c r="C26" s="28" t="s">
        <v>1</v>
      </c>
      <c r="D26" s="26"/>
      <c r="E26" s="28" t="s">
        <v>2</v>
      </c>
      <c r="F26" s="26"/>
      <c r="G26" s="28" t="s">
        <v>3</v>
      </c>
      <c r="H26" s="26"/>
      <c r="I26" s="28" t="s">
        <v>4</v>
      </c>
      <c r="J26" s="26"/>
      <c r="K26" s="27"/>
    </row>
    <row r="27" spans="1:11" ht="15.75" customHeight="1" x14ac:dyDescent="0.3">
      <c r="A27" s="4" t="s">
        <v>5</v>
      </c>
      <c r="B27" s="5" t="s">
        <v>6</v>
      </c>
      <c r="C27" s="6" t="s">
        <v>7</v>
      </c>
      <c r="D27" s="6" t="s">
        <v>8</v>
      </c>
      <c r="E27" s="6" t="s">
        <v>7</v>
      </c>
      <c r="F27" s="6" t="s">
        <v>8</v>
      </c>
      <c r="G27" s="6" t="s">
        <v>7</v>
      </c>
      <c r="H27" s="6" t="s">
        <v>8</v>
      </c>
      <c r="I27" s="6" t="s">
        <v>7</v>
      </c>
      <c r="J27" s="6" t="s">
        <v>8</v>
      </c>
      <c r="K27" s="29"/>
    </row>
    <row r="28" spans="1:11" ht="15.75" customHeight="1" x14ac:dyDescent="0.3">
      <c r="A28" s="7" t="s">
        <v>155</v>
      </c>
      <c r="B28" s="8" t="s">
        <v>111</v>
      </c>
      <c r="C28" s="12">
        <v>2</v>
      </c>
      <c r="D28" s="13">
        <v>10</v>
      </c>
      <c r="E28" s="13">
        <v>0</v>
      </c>
      <c r="F28" s="13">
        <v>7</v>
      </c>
      <c r="G28" s="13">
        <v>0</v>
      </c>
      <c r="H28" s="13">
        <v>0</v>
      </c>
      <c r="I28" s="13">
        <v>2</v>
      </c>
      <c r="J28" s="13">
        <v>10</v>
      </c>
      <c r="K28" s="27"/>
    </row>
    <row r="29" spans="1:11" ht="15.75" customHeight="1" x14ac:dyDescent="0.3">
      <c r="A29" s="10" t="s">
        <v>12</v>
      </c>
      <c r="B29" s="11"/>
      <c r="C29" s="9">
        <v>2</v>
      </c>
      <c r="D29" s="9">
        <v>10</v>
      </c>
      <c r="E29" s="9">
        <v>0</v>
      </c>
      <c r="F29" s="9">
        <v>7</v>
      </c>
      <c r="G29" s="9">
        <v>0</v>
      </c>
      <c r="H29" s="9">
        <v>0</v>
      </c>
      <c r="I29" s="9">
        <v>2</v>
      </c>
      <c r="J29" s="9">
        <v>10</v>
      </c>
      <c r="K29" s="29"/>
    </row>
    <row r="30" spans="1:11" ht="15.75" customHeight="1" x14ac:dyDescent="0.3"/>
    <row r="31" spans="1:11" ht="15.75" customHeight="1" x14ac:dyDescent="0.3"/>
    <row r="32" spans="1:11" ht="15.75" customHeight="1" x14ac:dyDescent="0.3">
      <c r="A32" s="24" t="s">
        <v>1044</v>
      </c>
      <c r="B32" s="25"/>
      <c r="C32" s="25"/>
      <c r="D32" s="25"/>
      <c r="E32" s="25"/>
      <c r="F32" s="25"/>
      <c r="G32" s="25"/>
      <c r="H32" s="25"/>
      <c r="I32" s="25"/>
      <c r="J32" s="26"/>
      <c r="K32" s="27"/>
    </row>
    <row r="33" spans="1:11" ht="15.75" customHeight="1" x14ac:dyDescent="0.3">
      <c r="A33" s="2"/>
      <c r="B33" s="3"/>
      <c r="C33" s="28" t="s">
        <v>1</v>
      </c>
      <c r="D33" s="26"/>
      <c r="E33" s="28" t="s">
        <v>2</v>
      </c>
      <c r="F33" s="26"/>
      <c r="G33" s="28" t="s">
        <v>3</v>
      </c>
      <c r="H33" s="26"/>
      <c r="I33" s="28" t="s">
        <v>4</v>
      </c>
      <c r="J33" s="26"/>
      <c r="K33" s="27"/>
    </row>
    <row r="34" spans="1:11" ht="15.75" customHeight="1" x14ac:dyDescent="0.3">
      <c r="A34" s="4" t="s">
        <v>5</v>
      </c>
      <c r="B34" s="5" t="s">
        <v>6</v>
      </c>
      <c r="C34" s="6" t="s">
        <v>7</v>
      </c>
      <c r="D34" s="6" t="s">
        <v>8</v>
      </c>
      <c r="E34" s="6" t="s">
        <v>7</v>
      </c>
      <c r="F34" s="6" t="s">
        <v>8</v>
      </c>
      <c r="G34" s="6" t="s">
        <v>7</v>
      </c>
      <c r="H34" s="6" t="s">
        <v>8</v>
      </c>
      <c r="I34" s="6" t="s">
        <v>7</v>
      </c>
      <c r="J34" s="6" t="s">
        <v>8</v>
      </c>
      <c r="K34" s="29"/>
    </row>
    <row r="35" spans="1:11" ht="15.75" customHeight="1" x14ac:dyDescent="0.3">
      <c r="A35" s="7" t="s">
        <v>55</v>
      </c>
      <c r="B35" s="8" t="s">
        <v>555</v>
      </c>
      <c r="C35" s="12">
        <v>7</v>
      </c>
      <c r="D35" s="13">
        <v>7</v>
      </c>
      <c r="E35" s="13">
        <v>0</v>
      </c>
      <c r="F35" s="13">
        <v>0</v>
      </c>
      <c r="G35" s="13">
        <v>1</v>
      </c>
      <c r="H35" s="13">
        <v>1</v>
      </c>
      <c r="I35" s="13">
        <v>8</v>
      </c>
      <c r="J35" s="13">
        <v>8</v>
      </c>
    </row>
    <row r="36" spans="1:11" ht="15.75" customHeight="1" x14ac:dyDescent="0.3">
      <c r="A36" s="7" t="s">
        <v>56</v>
      </c>
      <c r="B36" s="8" t="s">
        <v>555</v>
      </c>
      <c r="C36" s="12">
        <v>17</v>
      </c>
      <c r="D36" s="13">
        <v>0</v>
      </c>
      <c r="E36" s="13">
        <v>0</v>
      </c>
      <c r="F36" s="13">
        <v>0</v>
      </c>
      <c r="G36" s="13">
        <v>1</v>
      </c>
      <c r="H36" s="13">
        <v>1</v>
      </c>
      <c r="I36" s="13">
        <v>18</v>
      </c>
      <c r="J36" s="13">
        <v>1</v>
      </c>
    </row>
    <row r="37" spans="1:11" ht="15.75" customHeight="1" x14ac:dyDescent="0.3">
      <c r="A37" s="7" t="s">
        <v>57</v>
      </c>
      <c r="B37" s="8" t="s">
        <v>555</v>
      </c>
      <c r="C37" s="12">
        <v>10</v>
      </c>
      <c r="D37" s="13">
        <v>8</v>
      </c>
      <c r="E37" s="13">
        <v>0</v>
      </c>
      <c r="F37" s="13">
        <v>0</v>
      </c>
      <c r="G37" s="13">
        <v>0</v>
      </c>
      <c r="H37" s="13">
        <v>1</v>
      </c>
      <c r="I37" s="13">
        <v>10</v>
      </c>
      <c r="J37" s="13">
        <v>9</v>
      </c>
      <c r="K37" s="27"/>
    </row>
    <row r="38" spans="1:11" ht="15.75" customHeight="1" x14ac:dyDescent="0.3">
      <c r="A38" s="10" t="s">
        <v>12</v>
      </c>
      <c r="B38" s="11"/>
      <c r="C38" s="9">
        <f>SUM(C35:C37)</f>
        <v>34</v>
      </c>
      <c r="D38" s="9">
        <f t="shared" ref="D38:J38" si="1">SUM(D35:D37)</f>
        <v>15</v>
      </c>
      <c r="E38" s="9">
        <f t="shared" si="1"/>
        <v>0</v>
      </c>
      <c r="F38" s="9">
        <f t="shared" si="1"/>
        <v>0</v>
      </c>
      <c r="G38" s="9">
        <f t="shared" si="1"/>
        <v>2</v>
      </c>
      <c r="H38" s="9">
        <f t="shared" si="1"/>
        <v>3</v>
      </c>
      <c r="I38" s="9">
        <f t="shared" si="1"/>
        <v>36</v>
      </c>
      <c r="J38" s="9">
        <f t="shared" si="1"/>
        <v>18</v>
      </c>
      <c r="K38" s="29"/>
    </row>
    <row r="39" spans="1:11" ht="15.75" customHeight="1" x14ac:dyDescent="0.3"/>
    <row r="40" spans="1:11" ht="15.75" customHeight="1" x14ac:dyDescent="0.3"/>
    <row r="41" spans="1:11" ht="15.75" customHeight="1" x14ac:dyDescent="0.3">
      <c r="A41" s="24" t="s">
        <v>1951</v>
      </c>
      <c r="B41" s="25"/>
      <c r="C41" s="25"/>
      <c r="D41" s="25"/>
      <c r="E41" s="25"/>
      <c r="F41" s="25"/>
      <c r="G41" s="25"/>
      <c r="H41" s="25"/>
      <c r="I41" s="25"/>
      <c r="J41" s="26"/>
      <c r="K41" s="27"/>
    </row>
    <row r="42" spans="1:11" ht="15.75" customHeight="1" x14ac:dyDescent="0.3">
      <c r="A42" s="2"/>
      <c r="B42" s="3"/>
      <c r="C42" s="28" t="s">
        <v>1</v>
      </c>
      <c r="D42" s="26"/>
      <c r="E42" s="28" t="s">
        <v>2</v>
      </c>
      <c r="F42" s="26"/>
      <c r="G42" s="28" t="s">
        <v>3</v>
      </c>
      <c r="H42" s="26"/>
      <c r="I42" s="28" t="s">
        <v>4</v>
      </c>
      <c r="J42" s="26"/>
      <c r="K42" s="27"/>
    </row>
    <row r="43" spans="1:11" ht="15.75" customHeight="1" x14ac:dyDescent="0.3">
      <c r="A43" s="4" t="s">
        <v>5</v>
      </c>
      <c r="B43" s="5" t="s">
        <v>6</v>
      </c>
      <c r="C43" s="6" t="s">
        <v>7</v>
      </c>
      <c r="D43" s="6" t="s">
        <v>8</v>
      </c>
      <c r="E43" s="6" t="s">
        <v>7</v>
      </c>
      <c r="F43" s="6" t="s">
        <v>8</v>
      </c>
      <c r="G43" s="6" t="s">
        <v>7</v>
      </c>
      <c r="H43" s="6" t="s">
        <v>8</v>
      </c>
      <c r="I43" s="6" t="s">
        <v>7</v>
      </c>
      <c r="J43" s="6" t="s">
        <v>8</v>
      </c>
      <c r="K43" s="29"/>
    </row>
    <row r="44" spans="1:11" ht="15.75" customHeight="1" x14ac:dyDescent="0.3">
      <c r="A44" s="7" t="s">
        <v>1947</v>
      </c>
      <c r="B44" s="8" t="s">
        <v>206</v>
      </c>
      <c r="C44" s="12">
        <v>5</v>
      </c>
      <c r="D44" s="13">
        <v>17</v>
      </c>
      <c r="E44" s="13">
        <v>2</v>
      </c>
      <c r="F44" s="13">
        <v>8</v>
      </c>
      <c r="G44" s="13">
        <v>0</v>
      </c>
      <c r="H44" s="13">
        <v>1</v>
      </c>
      <c r="I44" s="13">
        <v>5</v>
      </c>
      <c r="J44" s="13">
        <v>18</v>
      </c>
    </row>
    <row r="45" spans="1:11" ht="15.75" customHeight="1" x14ac:dyDescent="0.3">
      <c r="A45" s="7" t="s">
        <v>1965</v>
      </c>
      <c r="B45" s="8" t="s">
        <v>206</v>
      </c>
      <c r="C45" s="12">
        <v>1</v>
      </c>
      <c r="D45" s="13">
        <v>17</v>
      </c>
      <c r="E45" s="13">
        <v>0</v>
      </c>
      <c r="F45" s="13">
        <v>10</v>
      </c>
      <c r="G45" s="13">
        <v>0</v>
      </c>
      <c r="H45" s="13">
        <v>2</v>
      </c>
      <c r="I45" s="13">
        <v>1</v>
      </c>
      <c r="J45" s="13">
        <v>19</v>
      </c>
    </row>
    <row r="46" spans="1:11" ht="15.75" customHeight="1" x14ac:dyDescent="0.3">
      <c r="A46" s="10" t="s">
        <v>12</v>
      </c>
      <c r="B46" s="11"/>
      <c r="C46" s="9">
        <f>SUM(C44:C45)</f>
        <v>6</v>
      </c>
      <c r="D46" s="9">
        <f t="shared" ref="D46:J46" si="2">SUM(D44:D45)</f>
        <v>34</v>
      </c>
      <c r="E46" s="9">
        <f t="shared" si="2"/>
        <v>2</v>
      </c>
      <c r="F46" s="9">
        <f t="shared" si="2"/>
        <v>18</v>
      </c>
      <c r="G46" s="9">
        <f t="shared" si="2"/>
        <v>0</v>
      </c>
      <c r="H46" s="9">
        <f t="shared" si="2"/>
        <v>3</v>
      </c>
      <c r="I46" s="9">
        <f t="shared" si="2"/>
        <v>6</v>
      </c>
      <c r="J46" s="9">
        <f t="shared" si="2"/>
        <v>37</v>
      </c>
      <c r="K46" s="29"/>
    </row>
    <row r="47" spans="1:11" ht="15.75" customHeight="1" x14ac:dyDescent="0.3"/>
    <row r="48" spans="1:11" ht="15.75" customHeight="1" x14ac:dyDescent="0.3"/>
    <row r="49" spans="1:11" ht="15.75" customHeight="1" x14ac:dyDescent="0.3">
      <c r="A49" s="24" t="s">
        <v>1018</v>
      </c>
      <c r="B49" s="25"/>
      <c r="C49" s="25"/>
      <c r="D49" s="25"/>
      <c r="E49" s="25"/>
      <c r="F49" s="25"/>
      <c r="G49" s="25"/>
      <c r="H49" s="25"/>
      <c r="I49" s="25"/>
      <c r="J49" s="26"/>
      <c r="K49" s="27"/>
    </row>
    <row r="50" spans="1:11" ht="15.75" customHeight="1" x14ac:dyDescent="0.3">
      <c r="A50" s="2"/>
      <c r="B50" s="3"/>
      <c r="C50" s="28" t="s">
        <v>1</v>
      </c>
      <c r="D50" s="26"/>
      <c r="E50" s="28" t="s">
        <v>2</v>
      </c>
      <c r="F50" s="26"/>
      <c r="G50" s="28" t="s">
        <v>3</v>
      </c>
      <c r="H50" s="26"/>
      <c r="I50" s="28" t="s">
        <v>4</v>
      </c>
      <c r="J50" s="26"/>
      <c r="K50" s="27"/>
    </row>
    <row r="51" spans="1:11" ht="15.75" customHeight="1" x14ac:dyDescent="0.3">
      <c r="A51" s="4" t="s">
        <v>5</v>
      </c>
      <c r="B51" s="5" t="s">
        <v>6</v>
      </c>
      <c r="C51" s="6" t="s">
        <v>7</v>
      </c>
      <c r="D51" s="6" t="s">
        <v>8</v>
      </c>
      <c r="E51" s="6" t="s">
        <v>7</v>
      </c>
      <c r="F51" s="6" t="s">
        <v>8</v>
      </c>
      <c r="G51" s="6" t="s">
        <v>7</v>
      </c>
      <c r="H51" s="6" t="s">
        <v>8</v>
      </c>
      <c r="I51" s="6" t="s">
        <v>7</v>
      </c>
      <c r="J51" s="6" t="s">
        <v>8</v>
      </c>
      <c r="K51" s="29"/>
    </row>
    <row r="52" spans="1:11" ht="15.75" customHeight="1" x14ac:dyDescent="0.3">
      <c r="A52" s="7" t="s">
        <v>73</v>
      </c>
      <c r="B52" s="8" t="s">
        <v>162</v>
      </c>
      <c r="C52" s="12">
        <v>17</v>
      </c>
      <c r="D52" s="13">
        <v>3</v>
      </c>
      <c r="E52" s="13">
        <v>0</v>
      </c>
      <c r="F52" s="13">
        <v>0</v>
      </c>
      <c r="G52" s="13">
        <v>2</v>
      </c>
      <c r="H52" s="13">
        <v>1</v>
      </c>
      <c r="I52" s="13">
        <v>19</v>
      </c>
      <c r="J52" s="13">
        <v>4</v>
      </c>
    </row>
    <row r="53" spans="1:11" ht="15.75" customHeight="1" x14ac:dyDescent="0.3">
      <c r="A53" s="7" t="s">
        <v>75</v>
      </c>
      <c r="B53" s="8" t="s">
        <v>162</v>
      </c>
      <c r="C53" s="12">
        <v>6</v>
      </c>
      <c r="D53" s="13">
        <v>14</v>
      </c>
      <c r="E53" s="13">
        <v>0</v>
      </c>
      <c r="F53" s="13">
        <v>0</v>
      </c>
      <c r="G53" s="13">
        <v>1</v>
      </c>
      <c r="H53" s="13">
        <v>1</v>
      </c>
      <c r="I53" s="13">
        <v>7</v>
      </c>
      <c r="J53" s="13">
        <v>15</v>
      </c>
    </row>
    <row r="54" spans="1:11" ht="15.75" customHeight="1" x14ac:dyDescent="0.3">
      <c r="A54" s="7" t="s">
        <v>76</v>
      </c>
      <c r="B54" s="8" t="s">
        <v>1319</v>
      </c>
      <c r="C54" s="12"/>
      <c r="D54" s="13"/>
      <c r="E54" s="13"/>
      <c r="F54" s="13"/>
      <c r="G54" s="13"/>
      <c r="H54" s="13"/>
      <c r="I54" s="13"/>
      <c r="J54" s="13"/>
      <c r="K54" s="27"/>
    </row>
    <row r="55" spans="1:11" ht="15.75" customHeight="1" x14ac:dyDescent="0.3">
      <c r="A55" s="10" t="s">
        <v>12</v>
      </c>
      <c r="B55" s="11"/>
      <c r="C55" s="9">
        <f>SUM(C52:C54)</f>
        <v>23</v>
      </c>
      <c r="D55" s="9">
        <f t="shared" ref="D55:J55" si="3">SUM(D52:D54)</f>
        <v>17</v>
      </c>
      <c r="E55" s="9">
        <f t="shared" si="3"/>
        <v>0</v>
      </c>
      <c r="F55" s="9">
        <f t="shared" si="3"/>
        <v>0</v>
      </c>
      <c r="G55" s="9">
        <f t="shared" si="3"/>
        <v>3</v>
      </c>
      <c r="H55" s="9">
        <f t="shared" si="3"/>
        <v>2</v>
      </c>
      <c r="I55" s="9">
        <f t="shared" si="3"/>
        <v>26</v>
      </c>
      <c r="J55" s="9">
        <f t="shared" si="3"/>
        <v>19</v>
      </c>
      <c r="K55" s="29"/>
    </row>
    <row r="56" spans="1:11" ht="15.75" customHeight="1" x14ac:dyDescent="0.3"/>
    <row r="57" spans="1:11" ht="15.75" customHeight="1" x14ac:dyDescent="0.3"/>
    <row r="58" spans="1:11" ht="15.75" customHeight="1" x14ac:dyDescent="0.3">
      <c r="A58" s="24" t="s">
        <v>484</v>
      </c>
      <c r="B58" s="25"/>
      <c r="C58" s="25"/>
      <c r="D58" s="25"/>
      <c r="E58" s="25"/>
      <c r="F58" s="25"/>
      <c r="G58" s="25"/>
      <c r="H58" s="25"/>
      <c r="I58" s="25"/>
      <c r="J58" s="26"/>
      <c r="K58" s="27"/>
    </row>
    <row r="59" spans="1:11" ht="15.75" customHeight="1" x14ac:dyDescent="0.3">
      <c r="A59" s="2"/>
      <c r="B59" s="3"/>
      <c r="C59" s="28" t="s">
        <v>1</v>
      </c>
      <c r="D59" s="26"/>
      <c r="E59" s="28" t="s">
        <v>2</v>
      </c>
      <c r="F59" s="26"/>
      <c r="G59" s="28" t="s">
        <v>3</v>
      </c>
      <c r="H59" s="26"/>
      <c r="I59" s="28" t="s">
        <v>4</v>
      </c>
      <c r="J59" s="26"/>
      <c r="K59" s="27"/>
    </row>
    <row r="60" spans="1:11" ht="15.75" customHeight="1" x14ac:dyDescent="0.3">
      <c r="A60" s="4" t="s">
        <v>5</v>
      </c>
      <c r="B60" s="5" t="s">
        <v>6</v>
      </c>
      <c r="C60" s="6" t="s">
        <v>7</v>
      </c>
      <c r="D60" s="6" t="s">
        <v>8</v>
      </c>
      <c r="E60" s="6" t="s">
        <v>7</v>
      </c>
      <c r="F60" s="6" t="s">
        <v>8</v>
      </c>
      <c r="G60" s="6" t="s">
        <v>7</v>
      </c>
      <c r="H60" s="6" t="s">
        <v>8</v>
      </c>
      <c r="I60" s="6" t="s">
        <v>7</v>
      </c>
      <c r="J60" s="6" t="s">
        <v>8</v>
      </c>
      <c r="K60" s="29"/>
    </row>
    <row r="61" spans="1:11" ht="15.75" customHeight="1" x14ac:dyDescent="0.3">
      <c r="A61" s="7" t="s">
        <v>19</v>
      </c>
      <c r="B61" s="8" t="s">
        <v>365</v>
      </c>
      <c r="C61" s="12">
        <v>1</v>
      </c>
      <c r="D61" s="13">
        <v>12</v>
      </c>
      <c r="E61" s="13">
        <v>1</v>
      </c>
      <c r="F61" s="13">
        <v>9</v>
      </c>
      <c r="G61" s="13">
        <v>0</v>
      </c>
      <c r="H61" s="13">
        <v>2</v>
      </c>
      <c r="I61" s="13">
        <v>1</v>
      </c>
      <c r="J61" s="13">
        <v>14</v>
      </c>
      <c r="K61" s="27"/>
    </row>
    <row r="62" spans="1:11" ht="15.75" customHeight="1" x14ac:dyDescent="0.3">
      <c r="A62" s="7" t="s">
        <v>22</v>
      </c>
      <c r="B62" s="8" t="s">
        <v>354</v>
      </c>
      <c r="C62" s="12">
        <v>12</v>
      </c>
      <c r="D62" s="13">
        <v>6</v>
      </c>
      <c r="E62" s="13">
        <v>7</v>
      </c>
      <c r="F62" s="13">
        <v>5</v>
      </c>
      <c r="G62" s="13">
        <v>2</v>
      </c>
      <c r="H62" s="13">
        <v>2</v>
      </c>
      <c r="I62" s="13">
        <v>14</v>
      </c>
      <c r="J62" s="13">
        <v>8</v>
      </c>
      <c r="K62" s="27"/>
    </row>
    <row r="63" spans="1:11" ht="15.75" customHeight="1" x14ac:dyDescent="0.3">
      <c r="A63" s="10" t="s">
        <v>12</v>
      </c>
      <c r="B63" s="11"/>
      <c r="C63" s="9">
        <f>SUM(C61:C62)</f>
        <v>13</v>
      </c>
      <c r="D63" s="9">
        <f t="shared" ref="D63:J63" si="4">SUM(D61:D62)</f>
        <v>18</v>
      </c>
      <c r="E63" s="9">
        <f t="shared" si="4"/>
        <v>8</v>
      </c>
      <c r="F63" s="9">
        <f t="shared" si="4"/>
        <v>14</v>
      </c>
      <c r="G63" s="9">
        <f t="shared" si="4"/>
        <v>2</v>
      </c>
      <c r="H63" s="9">
        <f t="shared" si="4"/>
        <v>4</v>
      </c>
      <c r="I63" s="9">
        <f t="shared" si="4"/>
        <v>15</v>
      </c>
      <c r="J63" s="9">
        <f t="shared" si="4"/>
        <v>22</v>
      </c>
      <c r="K63" s="29"/>
    </row>
    <row r="64" spans="1:11" ht="15.75" customHeight="1" x14ac:dyDescent="0.3"/>
    <row r="65" spans="1:11" ht="15.75" customHeight="1" x14ac:dyDescent="0.3"/>
    <row r="66" spans="1:11" ht="15.75" customHeight="1" x14ac:dyDescent="0.3">
      <c r="A66" s="24" t="s">
        <v>1735</v>
      </c>
      <c r="B66" s="25"/>
      <c r="C66" s="25"/>
      <c r="D66" s="25"/>
      <c r="E66" s="25"/>
      <c r="F66" s="25"/>
      <c r="G66" s="25"/>
      <c r="H66" s="25"/>
      <c r="I66" s="25"/>
      <c r="J66" s="26"/>
      <c r="K66" s="27"/>
    </row>
    <row r="67" spans="1:11" ht="15.75" customHeight="1" x14ac:dyDescent="0.3">
      <c r="A67" s="2"/>
      <c r="B67" s="3"/>
      <c r="C67" s="28" t="s">
        <v>1</v>
      </c>
      <c r="D67" s="26"/>
      <c r="E67" s="28" t="s">
        <v>2</v>
      </c>
      <c r="F67" s="26"/>
      <c r="G67" s="28" t="s">
        <v>3</v>
      </c>
      <c r="H67" s="26"/>
      <c r="I67" s="28" t="s">
        <v>4</v>
      </c>
      <c r="J67" s="26"/>
      <c r="K67" s="27"/>
    </row>
    <row r="68" spans="1:11" ht="15.75" customHeight="1" x14ac:dyDescent="0.3">
      <c r="A68" s="4" t="s">
        <v>5</v>
      </c>
      <c r="B68" s="5" t="s">
        <v>6</v>
      </c>
      <c r="C68" s="6" t="s">
        <v>7</v>
      </c>
      <c r="D68" s="6" t="s">
        <v>8</v>
      </c>
      <c r="E68" s="6" t="s">
        <v>7</v>
      </c>
      <c r="F68" s="6" t="s">
        <v>8</v>
      </c>
      <c r="G68" s="6" t="s">
        <v>7</v>
      </c>
      <c r="H68" s="6" t="s">
        <v>8</v>
      </c>
      <c r="I68" s="6" t="s">
        <v>7</v>
      </c>
      <c r="J68" s="6" t="s">
        <v>8</v>
      </c>
      <c r="K68" s="29"/>
    </row>
    <row r="69" spans="1:11" ht="15.75" customHeight="1" x14ac:dyDescent="0.3">
      <c r="A69" s="7" t="s">
        <v>770</v>
      </c>
      <c r="B69" s="8" t="s">
        <v>1295</v>
      </c>
      <c r="C69" s="12"/>
      <c r="D69" s="13"/>
      <c r="E69" s="13"/>
      <c r="F69" s="13"/>
      <c r="G69" s="13"/>
      <c r="H69" s="13"/>
      <c r="I69" s="13">
        <v>16</v>
      </c>
      <c r="J69" s="13">
        <v>4</v>
      </c>
      <c r="K69" s="27"/>
    </row>
    <row r="70" spans="1:11" ht="15.75" customHeight="1" x14ac:dyDescent="0.3">
      <c r="A70" s="7" t="s">
        <v>771</v>
      </c>
      <c r="B70" s="8" t="s">
        <v>1295</v>
      </c>
      <c r="C70" s="12"/>
      <c r="D70" s="13"/>
      <c r="E70" s="13"/>
      <c r="F70" s="13"/>
      <c r="G70" s="13"/>
      <c r="H70" s="13"/>
      <c r="I70" s="13">
        <v>14</v>
      </c>
      <c r="J70" s="13">
        <v>5</v>
      </c>
      <c r="K70" s="27"/>
    </row>
    <row r="71" spans="1:11" ht="15.75" customHeight="1" x14ac:dyDescent="0.3">
      <c r="A71" s="7" t="s">
        <v>772</v>
      </c>
      <c r="B71" s="8" t="s">
        <v>1295</v>
      </c>
      <c r="C71" s="12"/>
      <c r="D71" s="13"/>
      <c r="E71" s="13"/>
      <c r="F71" s="13"/>
      <c r="G71" s="13"/>
      <c r="H71" s="13"/>
      <c r="I71" s="13">
        <v>14</v>
      </c>
      <c r="J71" s="13">
        <v>7</v>
      </c>
      <c r="K71" s="27"/>
    </row>
    <row r="72" spans="1:11" ht="15.75" customHeight="1" x14ac:dyDescent="0.3">
      <c r="A72" s="7" t="s">
        <v>773</v>
      </c>
      <c r="B72" s="8" t="s">
        <v>1295</v>
      </c>
      <c r="C72" s="12"/>
      <c r="D72" s="13"/>
      <c r="E72" s="13"/>
      <c r="F72" s="13"/>
      <c r="G72" s="13"/>
      <c r="H72" s="13"/>
      <c r="I72" s="13">
        <v>5</v>
      </c>
      <c r="J72" s="13">
        <v>2</v>
      </c>
      <c r="K72" s="27"/>
    </row>
    <row r="73" spans="1:11" ht="15.75" customHeight="1" x14ac:dyDescent="0.3">
      <c r="A73" s="10" t="s">
        <v>12</v>
      </c>
      <c r="B73" s="11"/>
      <c r="C73" s="9">
        <f>SUM(C69:C72)</f>
        <v>0</v>
      </c>
      <c r="D73" s="9">
        <f t="shared" ref="D73:J73" si="5">SUM(D69:D72)</f>
        <v>0</v>
      </c>
      <c r="E73" s="9">
        <f t="shared" si="5"/>
        <v>0</v>
      </c>
      <c r="F73" s="9">
        <f t="shared" si="5"/>
        <v>0</v>
      </c>
      <c r="G73" s="9">
        <f t="shared" si="5"/>
        <v>0</v>
      </c>
      <c r="H73" s="9">
        <f t="shared" si="5"/>
        <v>0</v>
      </c>
      <c r="I73" s="9">
        <f t="shared" si="5"/>
        <v>49</v>
      </c>
      <c r="J73" s="9">
        <f t="shared" si="5"/>
        <v>18</v>
      </c>
      <c r="K73" s="29"/>
    </row>
    <row r="74" spans="1:11" ht="15.75" customHeight="1" x14ac:dyDescent="0.3"/>
    <row r="75" spans="1:11" ht="15.75" customHeight="1" x14ac:dyDescent="0.3"/>
    <row r="76" spans="1:11" ht="15.75" customHeight="1" x14ac:dyDescent="0.3">
      <c r="A76" s="24" t="s">
        <v>485</v>
      </c>
      <c r="B76" s="25"/>
      <c r="C76" s="25"/>
      <c r="D76" s="25"/>
      <c r="E76" s="25"/>
      <c r="F76" s="25"/>
      <c r="G76" s="25"/>
      <c r="H76" s="25"/>
      <c r="I76" s="25"/>
      <c r="J76" s="26"/>
      <c r="K76" s="27"/>
    </row>
    <row r="77" spans="1:11" ht="15.75" customHeight="1" x14ac:dyDescent="0.3">
      <c r="A77" s="2"/>
      <c r="B77" s="3"/>
      <c r="C77" s="28" t="s">
        <v>1</v>
      </c>
      <c r="D77" s="26"/>
      <c r="E77" s="28" t="s">
        <v>2</v>
      </c>
      <c r="F77" s="26"/>
      <c r="G77" s="28" t="s">
        <v>3</v>
      </c>
      <c r="H77" s="26"/>
      <c r="I77" s="28" t="s">
        <v>4</v>
      </c>
      <c r="J77" s="26"/>
      <c r="K77" s="27"/>
    </row>
    <row r="78" spans="1:11" ht="15.75" customHeight="1" x14ac:dyDescent="0.3">
      <c r="A78" s="4" t="s">
        <v>5</v>
      </c>
      <c r="B78" s="5" t="s">
        <v>6</v>
      </c>
      <c r="C78" s="6" t="s">
        <v>7</v>
      </c>
      <c r="D78" s="6" t="s">
        <v>8</v>
      </c>
      <c r="E78" s="6" t="s">
        <v>7</v>
      </c>
      <c r="F78" s="6" t="s">
        <v>8</v>
      </c>
      <c r="G78" s="6" t="s">
        <v>7</v>
      </c>
      <c r="H78" s="6" t="s">
        <v>8</v>
      </c>
      <c r="I78" s="6" t="s">
        <v>7</v>
      </c>
      <c r="J78" s="6" t="s">
        <v>8</v>
      </c>
      <c r="K78" s="29"/>
    </row>
    <row r="79" spans="1:11" ht="15.75" customHeight="1" x14ac:dyDescent="0.3">
      <c r="A79" s="7" t="s">
        <v>279</v>
      </c>
      <c r="B79" s="8" t="s">
        <v>304</v>
      </c>
      <c r="C79" s="12">
        <v>6</v>
      </c>
      <c r="D79" s="13">
        <v>2</v>
      </c>
      <c r="E79" s="13">
        <v>0</v>
      </c>
      <c r="F79" s="13">
        <v>0</v>
      </c>
      <c r="G79" s="13">
        <v>3</v>
      </c>
      <c r="H79" s="13">
        <v>1</v>
      </c>
      <c r="I79" s="13">
        <v>9</v>
      </c>
      <c r="J79" s="13">
        <v>3</v>
      </c>
      <c r="K79" s="27"/>
    </row>
    <row r="80" spans="1:11" ht="15.75" customHeight="1" x14ac:dyDescent="0.3">
      <c r="A80" s="10" t="s">
        <v>12</v>
      </c>
      <c r="B80" s="11"/>
      <c r="C80" s="9">
        <f t="shared" ref="C80:J80" si="6">SUM(C79:C79)</f>
        <v>6</v>
      </c>
      <c r="D80" s="9">
        <f t="shared" si="6"/>
        <v>2</v>
      </c>
      <c r="E80" s="9">
        <f t="shared" si="6"/>
        <v>0</v>
      </c>
      <c r="F80" s="9">
        <f t="shared" si="6"/>
        <v>0</v>
      </c>
      <c r="G80" s="9">
        <f t="shared" si="6"/>
        <v>3</v>
      </c>
      <c r="H80" s="9">
        <f t="shared" si="6"/>
        <v>1</v>
      </c>
      <c r="I80" s="9">
        <f t="shared" si="6"/>
        <v>9</v>
      </c>
      <c r="J80" s="9">
        <f t="shared" si="6"/>
        <v>3</v>
      </c>
      <c r="K80" s="29"/>
    </row>
    <row r="81" spans="1:11" ht="15.75" customHeight="1" x14ac:dyDescent="0.3"/>
    <row r="82" spans="1:11" ht="15.75" customHeight="1" x14ac:dyDescent="0.3"/>
    <row r="83" spans="1:11" ht="15.75" customHeight="1" x14ac:dyDescent="0.3">
      <c r="A83" s="24" t="s">
        <v>2047</v>
      </c>
      <c r="B83" s="25"/>
      <c r="C83" s="25"/>
      <c r="D83" s="25"/>
      <c r="E83" s="25"/>
      <c r="F83" s="25"/>
      <c r="G83" s="25"/>
      <c r="H83" s="25"/>
      <c r="I83" s="25"/>
      <c r="J83" s="26"/>
      <c r="K83" s="27"/>
    </row>
    <row r="84" spans="1:11" ht="15.75" customHeight="1" x14ac:dyDescent="0.3">
      <c r="A84" s="2"/>
      <c r="B84" s="3"/>
      <c r="C84" s="28" t="s">
        <v>1</v>
      </c>
      <c r="D84" s="26"/>
      <c r="E84" s="28" t="s">
        <v>2</v>
      </c>
      <c r="F84" s="26"/>
      <c r="G84" s="28" t="s">
        <v>3</v>
      </c>
      <c r="H84" s="26"/>
      <c r="I84" s="28" t="s">
        <v>4</v>
      </c>
      <c r="J84" s="26"/>
      <c r="K84" s="27"/>
    </row>
    <row r="85" spans="1:11" ht="15.75" customHeight="1" x14ac:dyDescent="0.3">
      <c r="A85" s="4" t="s">
        <v>5</v>
      </c>
      <c r="B85" s="5" t="s">
        <v>6</v>
      </c>
      <c r="C85" s="6" t="s">
        <v>7</v>
      </c>
      <c r="D85" s="6" t="s">
        <v>8</v>
      </c>
      <c r="E85" s="6" t="s">
        <v>7</v>
      </c>
      <c r="F85" s="6" t="s">
        <v>8</v>
      </c>
      <c r="G85" s="6" t="s">
        <v>7</v>
      </c>
      <c r="H85" s="6" t="s">
        <v>8</v>
      </c>
      <c r="I85" s="6" t="s">
        <v>7</v>
      </c>
      <c r="J85" s="6" t="s">
        <v>8</v>
      </c>
      <c r="K85" s="29"/>
    </row>
    <row r="86" spans="1:11" ht="15.75" customHeight="1" x14ac:dyDescent="0.3">
      <c r="A86" s="7" t="s">
        <v>2043</v>
      </c>
      <c r="B86" s="8" t="s">
        <v>65</v>
      </c>
      <c r="C86" s="12">
        <v>13</v>
      </c>
      <c r="D86" s="13">
        <v>8</v>
      </c>
      <c r="E86" s="13">
        <v>11</v>
      </c>
      <c r="F86" s="13">
        <v>3</v>
      </c>
      <c r="G86" s="13">
        <v>0</v>
      </c>
      <c r="H86" s="13">
        <v>1</v>
      </c>
      <c r="I86" s="13">
        <v>13</v>
      </c>
      <c r="J86" s="13">
        <v>9</v>
      </c>
      <c r="K86" s="27"/>
    </row>
    <row r="87" spans="1:11" ht="15.75" customHeight="1" x14ac:dyDescent="0.3">
      <c r="A87" s="7" t="s">
        <v>2066</v>
      </c>
      <c r="B87" s="8" t="s">
        <v>65</v>
      </c>
      <c r="C87" s="12">
        <v>14</v>
      </c>
      <c r="D87" s="13">
        <v>8</v>
      </c>
      <c r="E87" s="13">
        <v>10</v>
      </c>
      <c r="F87" s="13">
        <v>4</v>
      </c>
      <c r="G87" s="13">
        <v>0</v>
      </c>
      <c r="H87" s="13">
        <v>1</v>
      </c>
      <c r="I87" s="13">
        <v>14</v>
      </c>
      <c r="J87" s="13">
        <v>9</v>
      </c>
      <c r="K87" s="27"/>
    </row>
    <row r="88" spans="1:11" ht="15.75" customHeight="1" x14ac:dyDescent="0.3">
      <c r="A88" s="7" t="s">
        <v>2081</v>
      </c>
      <c r="B88" s="8" t="s">
        <v>65</v>
      </c>
      <c r="C88" s="12">
        <v>16</v>
      </c>
      <c r="D88" s="13">
        <v>6</v>
      </c>
      <c r="E88" s="13">
        <v>11</v>
      </c>
      <c r="F88" s="13">
        <v>3</v>
      </c>
      <c r="G88" s="13">
        <v>1</v>
      </c>
      <c r="H88" s="13">
        <v>1</v>
      </c>
      <c r="I88" s="13">
        <v>17</v>
      </c>
      <c r="J88" s="13">
        <v>7</v>
      </c>
      <c r="K88" s="27"/>
    </row>
    <row r="89" spans="1:11" ht="15.75" customHeight="1" x14ac:dyDescent="0.3">
      <c r="A89" s="10" t="s">
        <v>12</v>
      </c>
      <c r="B89" s="11"/>
      <c r="C89" s="9">
        <f>SUM(C86:C88)</f>
        <v>43</v>
      </c>
      <c r="D89" s="9">
        <f t="shared" ref="D89:J89" si="7">SUM(D86:D88)</f>
        <v>22</v>
      </c>
      <c r="E89" s="9">
        <f t="shared" si="7"/>
        <v>32</v>
      </c>
      <c r="F89" s="9">
        <f t="shared" si="7"/>
        <v>10</v>
      </c>
      <c r="G89" s="9">
        <f t="shared" si="7"/>
        <v>1</v>
      </c>
      <c r="H89" s="9">
        <f t="shared" si="7"/>
        <v>3</v>
      </c>
      <c r="I89" s="9">
        <f t="shared" si="7"/>
        <v>44</v>
      </c>
      <c r="J89" s="9">
        <f t="shared" si="7"/>
        <v>25</v>
      </c>
      <c r="K89" s="29"/>
    </row>
    <row r="90" spans="1:11" ht="15.75" customHeight="1" x14ac:dyDescent="0.3"/>
    <row r="91" spans="1:11" ht="15.75" customHeight="1" x14ac:dyDescent="0.3"/>
    <row r="92" spans="1:11" ht="15.75" customHeight="1" x14ac:dyDescent="0.3">
      <c r="A92" s="24" t="s">
        <v>486</v>
      </c>
      <c r="B92" s="25"/>
      <c r="C92" s="25"/>
      <c r="D92" s="25"/>
      <c r="E92" s="25"/>
      <c r="F92" s="25"/>
      <c r="G92" s="25"/>
      <c r="H92" s="25"/>
      <c r="I92" s="25"/>
      <c r="J92" s="26"/>
      <c r="K92" s="27"/>
    </row>
    <row r="93" spans="1:11" ht="15.75" customHeight="1" x14ac:dyDescent="0.3">
      <c r="A93" s="2"/>
      <c r="B93" s="3"/>
      <c r="C93" s="28" t="s">
        <v>1</v>
      </c>
      <c r="D93" s="26"/>
      <c r="E93" s="28" t="s">
        <v>2</v>
      </c>
      <c r="F93" s="26"/>
      <c r="G93" s="28" t="s">
        <v>3</v>
      </c>
      <c r="H93" s="26"/>
      <c r="I93" s="28" t="s">
        <v>4</v>
      </c>
      <c r="J93" s="26"/>
      <c r="K93" s="27"/>
    </row>
    <row r="94" spans="1:11" ht="15.75" customHeight="1" x14ac:dyDescent="0.3">
      <c r="A94" s="4" t="s">
        <v>5</v>
      </c>
      <c r="B94" s="5" t="s">
        <v>6</v>
      </c>
      <c r="C94" s="6" t="s">
        <v>7</v>
      </c>
      <c r="D94" s="6" t="s">
        <v>8</v>
      </c>
      <c r="E94" s="6" t="s">
        <v>7</v>
      </c>
      <c r="F94" s="6" t="s">
        <v>8</v>
      </c>
      <c r="G94" s="6" t="s">
        <v>7</v>
      </c>
      <c r="H94" s="6" t="s">
        <v>8</v>
      </c>
      <c r="I94" s="6" t="s">
        <v>7</v>
      </c>
      <c r="J94" s="6" t="s">
        <v>8</v>
      </c>
      <c r="K94" s="29"/>
    </row>
    <row r="95" spans="1:11" ht="15.75" customHeight="1" x14ac:dyDescent="0.3">
      <c r="A95" s="7" t="s">
        <v>15</v>
      </c>
      <c r="B95" s="8" t="s">
        <v>54</v>
      </c>
      <c r="C95" s="12">
        <v>14</v>
      </c>
      <c r="D95" s="13">
        <v>3</v>
      </c>
      <c r="E95" s="13">
        <v>10</v>
      </c>
      <c r="F95" s="13">
        <v>1</v>
      </c>
      <c r="G95" s="13">
        <v>4</v>
      </c>
      <c r="H95" s="13">
        <v>2</v>
      </c>
      <c r="I95" s="13">
        <v>18</v>
      </c>
      <c r="J95" s="13">
        <v>5</v>
      </c>
      <c r="K95" s="27"/>
    </row>
    <row r="96" spans="1:11" ht="15.75" customHeight="1" x14ac:dyDescent="0.3">
      <c r="A96" s="10" t="s">
        <v>12</v>
      </c>
      <c r="B96" s="11"/>
      <c r="C96" s="9">
        <v>14</v>
      </c>
      <c r="D96" s="9">
        <v>3</v>
      </c>
      <c r="E96" s="9">
        <v>10</v>
      </c>
      <c r="F96" s="9">
        <v>1</v>
      </c>
      <c r="G96" s="9">
        <v>4</v>
      </c>
      <c r="H96" s="9">
        <v>2</v>
      </c>
      <c r="I96" s="9">
        <v>18</v>
      </c>
      <c r="J96" s="9">
        <v>5</v>
      </c>
      <c r="K96" s="29"/>
    </row>
    <row r="97" spans="1:11" ht="15.75" customHeight="1" x14ac:dyDescent="0.3"/>
    <row r="98" spans="1:11" ht="15.75" customHeight="1" x14ac:dyDescent="0.3"/>
    <row r="99" spans="1:11" ht="15.75" customHeight="1" x14ac:dyDescent="0.3">
      <c r="A99" s="24" t="s">
        <v>1084</v>
      </c>
      <c r="B99" s="25"/>
      <c r="C99" s="25"/>
      <c r="D99" s="25"/>
      <c r="E99" s="25"/>
      <c r="F99" s="25"/>
      <c r="G99" s="25"/>
      <c r="H99" s="25"/>
      <c r="I99" s="25"/>
      <c r="J99" s="26"/>
      <c r="K99" s="27"/>
    </row>
    <row r="100" spans="1:11" ht="15.75" customHeight="1" x14ac:dyDescent="0.3">
      <c r="A100" s="2"/>
      <c r="B100" s="3"/>
      <c r="C100" s="28" t="s">
        <v>1</v>
      </c>
      <c r="D100" s="26"/>
      <c r="E100" s="28" t="s">
        <v>2</v>
      </c>
      <c r="F100" s="26"/>
      <c r="G100" s="28" t="s">
        <v>3</v>
      </c>
      <c r="H100" s="26"/>
      <c r="I100" s="28" t="s">
        <v>4</v>
      </c>
      <c r="J100" s="26"/>
      <c r="K100" s="27"/>
    </row>
    <row r="101" spans="1:11" ht="15.75" customHeight="1" x14ac:dyDescent="0.3">
      <c r="A101" s="4" t="s">
        <v>5</v>
      </c>
      <c r="B101" s="5" t="s">
        <v>6</v>
      </c>
      <c r="C101" s="6" t="s">
        <v>7</v>
      </c>
      <c r="D101" s="6" t="s">
        <v>8</v>
      </c>
      <c r="E101" s="6" t="s">
        <v>7</v>
      </c>
      <c r="F101" s="6" t="s">
        <v>8</v>
      </c>
      <c r="G101" s="6" t="s">
        <v>7</v>
      </c>
      <c r="H101" s="6" t="s">
        <v>8</v>
      </c>
      <c r="I101" s="6" t="s">
        <v>7</v>
      </c>
      <c r="J101" s="6" t="s">
        <v>8</v>
      </c>
      <c r="K101" s="29"/>
    </row>
    <row r="102" spans="1:11" ht="15.75" customHeight="1" x14ac:dyDescent="0.3">
      <c r="A102" s="7" t="s">
        <v>18</v>
      </c>
      <c r="B102" s="8" t="s">
        <v>923</v>
      </c>
      <c r="C102" s="12">
        <v>4</v>
      </c>
      <c r="D102" s="13">
        <v>12</v>
      </c>
      <c r="E102" s="13">
        <v>3</v>
      </c>
      <c r="F102" s="13">
        <v>11</v>
      </c>
      <c r="G102" s="13">
        <v>0</v>
      </c>
      <c r="H102" s="13">
        <v>1</v>
      </c>
      <c r="I102" s="13">
        <v>4</v>
      </c>
      <c r="J102" s="13">
        <v>13</v>
      </c>
      <c r="K102" s="27"/>
    </row>
    <row r="103" spans="1:11" ht="15.75" customHeight="1" x14ac:dyDescent="0.3">
      <c r="A103" s="7" t="s">
        <v>19</v>
      </c>
      <c r="B103" s="8" t="s">
        <v>923</v>
      </c>
      <c r="C103" s="12">
        <v>6</v>
      </c>
      <c r="D103" s="13">
        <v>13</v>
      </c>
      <c r="E103" s="13">
        <v>1</v>
      </c>
      <c r="F103" s="13">
        <v>13</v>
      </c>
      <c r="G103" s="13">
        <v>0</v>
      </c>
      <c r="H103" s="13">
        <v>1</v>
      </c>
      <c r="I103" s="13">
        <v>6</v>
      </c>
      <c r="J103" s="13">
        <v>14</v>
      </c>
      <c r="K103" s="27"/>
    </row>
    <row r="104" spans="1:11" ht="15.75" customHeight="1" x14ac:dyDescent="0.3">
      <c r="A104" s="10" t="s">
        <v>12</v>
      </c>
      <c r="B104" s="11"/>
      <c r="C104" s="9">
        <f>SUM(C102:C103)</f>
        <v>10</v>
      </c>
      <c r="D104" s="9">
        <f t="shared" ref="D104:J104" si="8">SUM(D102:D103)</f>
        <v>25</v>
      </c>
      <c r="E104" s="9">
        <f t="shared" si="8"/>
        <v>4</v>
      </c>
      <c r="F104" s="9">
        <f t="shared" si="8"/>
        <v>24</v>
      </c>
      <c r="G104" s="9">
        <f t="shared" si="8"/>
        <v>0</v>
      </c>
      <c r="H104" s="9">
        <f t="shared" si="8"/>
        <v>2</v>
      </c>
      <c r="I104" s="9">
        <f t="shared" si="8"/>
        <v>10</v>
      </c>
      <c r="J104" s="9">
        <f t="shared" si="8"/>
        <v>27</v>
      </c>
      <c r="K104" s="29"/>
    </row>
    <row r="105" spans="1:11" ht="15.75" customHeight="1" x14ac:dyDescent="0.3"/>
    <row r="106" spans="1:11" ht="15.75" customHeight="1" x14ac:dyDescent="0.3"/>
    <row r="107" spans="1:11" ht="15.75" customHeight="1" x14ac:dyDescent="0.3">
      <c r="A107" s="24" t="s">
        <v>1291</v>
      </c>
      <c r="B107" s="25"/>
      <c r="C107" s="25"/>
      <c r="D107" s="25"/>
      <c r="E107" s="25"/>
      <c r="F107" s="25"/>
      <c r="G107" s="25"/>
      <c r="H107" s="25"/>
      <c r="I107" s="25"/>
      <c r="J107" s="26"/>
      <c r="K107" s="27"/>
    </row>
    <row r="108" spans="1:11" ht="15.75" customHeight="1" x14ac:dyDescent="0.3">
      <c r="A108" s="2"/>
      <c r="B108" s="3"/>
      <c r="C108" s="28" t="s">
        <v>1</v>
      </c>
      <c r="D108" s="26"/>
      <c r="E108" s="28" t="s">
        <v>2</v>
      </c>
      <c r="F108" s="26"/>
      <c r="G108" s="28" t="s">
        <v>3</v>
      </c>
      <c r="H108" s="26"/>
      <c r="I108" s="28" t="s">
        <v>4</v>
      </c>
      <c r="J108" s="26"/>
      <c r="K108" s="27"/>
    </row>
    <row r="109" spans="1:11" ht="15.75" customHeight="1" x14ac:dyDescent="0.3">
      <c r="A109" s="4" t="s">
        <v>5</v>
      </c>
      <c r="B109" s="5" t="s">
        <v>6</v>
      </c>
      <c r="C109" s="6" t="s">
        <v>7</v>
      </c>
      <c r="D109" s="6" t="s">
        <v>8</v>
      </c>
      <c r="E109" s="6" t="s">
        <v>7</v>
      </c>
      <c r="F109" s="6" t="s">
        <v>8</v>
      </c>
      <c r="G109" s="6" t="s">
        <v>7</v>
      </c>
      <c r="H109" s="6" t="s">
        <v>8</v>
      </c>
      <c r="I109" s="6" t="s">
        <v>7</v>
      </c>
      <c r="J109" s="6" t="s">
        <v>8</v>
      </c>
      <c r="K109" s="29"/>
    </row>
    <row r="110" spans="1:11" ht="15.75" customHeight="1" x14ac:dyDescent="0.3">
      <c r="A110" s="7" t="s">
        <v>104</v>
      </c>
      <c r="B110" s="8" t="s">
        <v>309</v>
      </c>
      <c r="C110" s="12">
        <v>3</v>
      </c>
      <c r="D110" s="13">
        <v>15</v>
      </c>
      <c r="E110" s="13">
        <v>3</v>
      </c>
      <c r="F110" s="13">
        <v>11</v>
      </c>
      <c r="G110" s="13">
        <v>0</v>
      </c>
      <c r="H110" s="13">
        <v>1</v>
      </c>
      <c r="I110" s="13">
        <v>3</v>
      </c>
      <c r="J110" s="13">
        <v>16</v>
      </c>
      <c r="K110" s="27"/>
    </row>
    <row r="111" spans="1:11" ht="15.75" customHeight="1" x14ac:dyDescent="0.3">
      <c r="A111" s="10" t="s">
        <v>12</v>
      </c>
      <c r="B111" s="11"/>
      <c r="C111" s="9">
        <f>SUM(C110)</f>
        <v>3</v>
      </c>
      <c r="D111" s="9">
        <f t="shared" ref="D111:J111" si="9">SUM(D110)</f>
        <v>15</v>
      </c>
      <c r="E111" s="9">
        <f t="shared" si="9"/>
        <v>3</v>
      </c>
      <c r="F111" s="9">
        <f t="shared" si="9"/>
        <v>11</v>
      </c>
      <c r="G111" s="9">
        <f t="shared" si="9"/>
        <v>0</v>
      </c>
      <c r="H111" s="9">
        <f t="shared" si="9"/>
        <v>1</v>
      </c>
      <c r="I111" s="9">
        <f t="shared" si="9"/>
        <v>3</v>
      </c>
      <c r="J111" s="9">
        <f t="shared" si="9"/>
        <v>16</v>
      </c>
      <c r="K111" s="29"/>
    </row>
    <row r="112" spans="1:11" ht="15.75" customHeight="1" x14ac:dyDescent="0.3"/>
    <row r="113" spans="1:11" ht="15.75" customHeight="1" x14ac:dyDescent="0.3"/>
    <row r="114" spans="1:11" ht="15.75" customHeight="1" x14ac:dyDescent="0.3">
      <c r="A114" s="24" t="s">
        <v>1966</v>
      </c>
      <c r="B114" s="25"/>
      <c r="C114" s="25"/>
      <c r="D114" s="25"/>
      <c r="E114" s="25"/>
      <c r="F114" s="25"/>
      <c r="G114" s="25"/>
      <c r="H114" s="25"/>
      <c r="I114" s="25"/>
      <c r="J114" s="26"/>
      <c r="K114" s="27"/>
    </row>
    <row r="115" spans="1:11" ht="15.75" customHeight="1" x14ac:dyDescent="0.3">
      <c r="A115" s="2"/>
      <c r="B115" s="3"/>
      <c r="C115" s="28" t="s">
        <v>1</v>
      </c>
      <c r="D115" s="26"/>
      <c r="E115" s="28" t="s">
        <v>2</v>
      </c>
      <c r="F115" s="26"/>
      <c r="G115" s="28" t="s">
        <v>3</v>
      </c>
      <c r="H115" s="26"/>
      <c r="I115" s="28" t="s">
        <v>4</v>
      </c>
      <c r="J115" s="26"/>
      <c r="K115" s="27"/>
    </row>
    <row r="116" spans="1:11" ht="15.75" customHeight="1" x14ac:dyDescent="0.3">
      <c r="A116" s="4" t="s">
        <v>5</v>
      </c>
      <c r="B116" s="5" t="s">
        <v>6</v>
      </c>
      <c r="C116" s="6" t="s">
        <v>7</v>
      </c>
      <c r="D116" s="6" t="s">
        <v>8</v>
      </c>
      <c r="E116" s="6" t="s">
        <v>7</v>
      </c>
      <c r="F116" s="6" t="s">
        <v>8</v>
      </c>
      <c r="G116" s="6" t="s">
        <v>7</v>
      </c>
      <c r="H116" s="6" t="s">
        <v>8</v>
      </c>
      <c r="I116" s="6" t="s">
        <v>7</v>
      </c>
      <c r="J116" s="6" t="s">
        <v>8</v>
      </c>
      <c r="K116" s="29"/>
    </row>
    <row r="117" spans="1:11" ht="15.75" customHeight="1" x14ac:dyDescent="0.3">
      <c r="A117" s="7" t="s">
        <v>1947</v>
      </c>
      <c r="B117" s="8" t="s">
        <v>309</v>
      </c>
      <c r="C117" s="12">
        <v>4</v>
      </c>
      <c r="D117" s="13">
        <v>18</v>
      </c>
      <c r="E117" s="13">
        <v>1</v>
      </c>
      <c r="F117" s="13">
        <v>13</v>
      </c>
      <c r="G117" s="13">
        <v>1</v>
      </c>
      <c r="H117" s="13">
        <v>1</v>
      </c>
      <c r="I117" s="13">
        <v>5</v>
      </c>
      <c r="J117" s="13">
        <v>19</v>
      </c>
      <c r="K117" s="27"/>
    </row>
    <row r="118" spans="1:11" ht="15.75" customHeight="1" x14ac:dyDescent="0.3">
      <c r="A118" s="7" t="s">
        <v>1965</v>
      </c>
      <c r="B118" s="8" t="s">
        <v>309</v>
      </c>
      <c r="C118" s="22">
        <v>6</v>
      </c>
      <c r="D118" s="14">
        <v>16</v>
      </c>
      <c r="E118" s="14">
        <v>2</v>
      </c>
      <c r="F118" s="14">
        <v>12</v>
      </c>
      <c r="G118" s="14">
        <v>1</v>
      </c>
      <c r="H118" s="14">
        <v>1</v>
      </c>
      <c r="I118" s="14">
        <v>7</v>
      </c>
      <c r="J118" s="14">
        <v>17</v>
      </c>
      <c r="K118" s="27"/>
    </row>
    <row r="119" spans="1:11" ht="15.75" customHeight="1" x14ac:dyDescent="0.3">
      <c r="A119" s="10" t="s">
        <v>12</v>
      </c>
      <c r="B119" s="11"/>
      <c r="C119" s="9">
        <f>SUM(C117:C118)</f>
        <v>10</v>
      </c>
      <c r="D119" s="9">
        <f t="shared" ref="D119:J119" si="10">SUM(D117:D118)</f>
        <v>34</v>
      </c>
      <c r="E119" s="9">
        <f t="shared" si="10"/>
        <v>3</v>
      </c>
      <c r="F119" s="9">
        <f t="shared" si="10"/>
        <v>25</v>
      </c>
      <c r="G119" s="9">
        <f t="shared" si="10"/>
        <v>2</v>
      </c>
      <c r="H119" s="9">
        <f t="shared" si="10"/>
        <v>2</v>
      </c>
      <c r="I119" s="9">
        <f t="shared" si="10"/>
        <v>12</v>
      </c>
      <c r="J119" s="9">
        <f t="shared" si="10"/>
        <v>36</v>
      </c>
      <c r="K119" s="29"/>
    </row>
    <row r="120" spans="1:11" ht="15.75" customHeight="1" x14ac:dyDescent="0.3"/>
    <row r="121" spans="1:11" ht="15.75" customHeight="1" x14ac:dyDescent="0.3"/>
    <row r="122" spans="1:11" ht="15.75" customHeight="1" x14ac:dyDescent="0.3">
      <c r="A122" s="24" t="s">
        <v>487</v>
      </c>
      <c r="B122" s="25"/>
      <c r="C122" s="25"/>
      <c r="D122" s="25"/>
      <c r="E122" s="25"/>
      <c r="F122" s="25"/>
      <c r="G122" s="25"/>
      <c r="H122" s="25"/>
      <c r="I122" s="25"/>
      <c r="J122" s="26"/>
      <c r="K122" s="27"/>
    </row>
    <row r="123" spans="1:11" ht="15.75" customHeight="1" x14ac:dyDescent="0.3">
      <c r="A123" s="2"/>
      <c r="B123" s="3"/>
      <c r="C123" s="28" t="s">
        <v>1</v>
      </c>
      <c r="D123" s="26"/>
      <c r="E123" s="28" t="s">
        <v>2</v>
      </c>
      <c r="F123" s="26"/>
      <c r="G123" s="28" t="s">
        <v>3</v>
      </c>
      <c r="H123" s="26"/>
      <c r="I123" s="28" t="s">
        <v>4</v>
      </c>
      <c r="J123" s="26"/>
      <c r="K123" s="27"/>
    </row>
    <row r="124" spans="1:11" ht="15.75" customHeight="1" x14ac:dyDescent="0.3">
      <c r="A124" s="4" t="s">
        <v>5</v>
      </c>
      <c r="B124" s="5" t="s">
        <v>6</v>
      </c>
      <c r="C124" s="6" t="s">
        <v>7</v>
      </c>
      <c r="D124" s="6" t="s">
        <v>8</v>
      </c>
      <c r="E124" s="6" t="s">
        <v>7</v>
      </c>
      <c r="F124" s="6" t="s">
        <v>8</v>
      </c>
      <c r="G124" s="6" t="s">
        <v>7</v>
      </c>
      <c r="H124" s="6" t="s">
        <v>8</v>
      </c>
      <c r="I124" s="6" t="s">
        <v>7</v>
      </c>
      <c r="J124" s="6" t="s">
        <v>8</v>
      </c>
      <c r="K124" s="29"/>
    </row>
    <row r="125" spans="1:11" ht="15.75" customHeight="1" x14ac:dyDescent="0.3">
      <c r="A125" s="7" t="s">
        <v>9</v>
      </c>
      <c r="B125" s="8" t="s">
        <v>488</v>
      </c>
      <c r="C125" s="12">
        <v>1</v>
      </c>
      <c r="D125" s="13">
        <v>19</v>
      </c>
      <c r="E125" s="13">
        <v>0</v>
      </c>
      <c r="F125" s="13">
        <v>14</v>
      </c>
      <c r="G125" s="13">
        <v>0</v>
      </c>
      <c r="H125" s="13">
        <v>0</v>
      </c>
      <c r="I125" s="13">
        <v>1</v>
      </c>
      <c r="J125" s="13">
        <v>20</v>
      </c>
      <c r="K125" s="27"/>
    </row>
    <row r="126" spans="1:11" ht="15.75" customHeight="1" x14ac:dyDescent="0.3">
      <c r="A126" s="7" t="s">
        <v>11</v>
      </c>
      <c r="B126" s="8" t="s">
        <v>488</v>
      </c>
      <c r="C126" s="22">
        <v>2</v>
      </c>
      <c r="D126" s="14">
        <v>18</v>
      </c>
      <c r="E126" s="14">
        <v>0</v>
      </c>
      <c r="F126" s="14">
        <v>14</v>
      </c>
      <c r="G126" s="14">
        <v>0</v>
      </c>
      <c r="H126" s="14">
        <v>1</v>
      </c>
      <c r="I126" s="14">
        <v>2</v>
      </c>
      <c r="J126" s="14">
        <v>19</v>
      </c>
      <c r="K126" s="27"/>
    </row>
    <row r="127" spans="1:11" ht="15.75" customHeight="1" x14ac:dyDescent="0.3">
      <c r="A127" s="10" t="s">
        <v>12</v>
      </c>
      <c r="B127" s="11"/>
      <c r="C127" s="9">
        <v>3</v>
      </c>
      <c r="D127" s="9">
        <v>37</v>
      </c>
      <c r="E127" s="9">
        <v>0</v>
      </c>
      <c r="F127" s="9">
        <v>28</v>
      </c>
      <c r="G127" s="9">
        <v>0</v>
      </c>
      <c r="H127" s="9">
        <v>1</v>
      </c>
      <c r="I127" s="9">
        <v>3</v>
      </c>
      <c r="J127" s="9">
        <v>39</v>
      </c>
      <c r="K127" s="29"/>
    </row>
    <row r="128" spans="1:11" ht="15.75" customHeight="1" x14ac:dyDescent="0.3"/>
    <row r="129" spans="1:11" ht="15.75" customHeight="1" x14ac:dyDescent="0.3"/>
    <row r="130" spans="1:11" ht="15.75" customHeight="1" x14ac:dyDescent="0.3">
      <c r="A130" s="24" t="s">
        <v>489</v>
      </c>
      <c r="B130" s="25"/>
      <c r="C130" s="25"/>
      <c r="D130" s="25"/>
      <c r="E130" s="25"/>
      <c r="F130" s="25"/>
      <c r="G130" s="25"/>
      <c r="H130" s="25"/>
      <c r="I130" s="25"/>
      <c r="J130" s="26"/>
      <c r="K130" s="27"/>
    </row>
    <row r="131" spans="1:11" ht="15.75" customHeight="1" x14ac:dyDescent="0.3">
      <c r="A131" s="2"/>
      <c r="B131" s="3"/>
      <c r="C131" s="28" t="s">
        <v>1</v>
      </c>
      <c r="D131" s="26"/>
      <c r="E131" s="28" t="s">
        <v>2</v>
      </c>
      <c r="F131" s="26"/>
      <c r="G131" s="28" t="s">
        <v>3</v>
      </c>
      <c r="H131" s="26"/>
      <c r="I131" s="28" t="s">
        <v>4</v>
      </c>
      <c r="J131" s="26"/>
      <c r="K131" s="27"/>
    </row>
    <row r="132" spans="1:11" ht="15.75" customHeight="1" x14ac:dyDescent="0.3">
      <c r="A132" s="4" t="s">
        <v>5</v>
      </c>
      <c r="B132" s="5" t="s">
        <v>6</v>
      </c>
      <c r="C132" s="6" t="s">
        <v>7</v>
      </c>
      <c r="D132" s="6" t="s">
        <v>8</v>
      </c>
      <c r="E132" s="6" t="s">
        <v>7</v>
      </c>
      <c r="F132" s="6" t="s">
        <v>8</v>
      </c>
      <c r="G132" s="6" t="s">
        <v>7</v>
      </c>
      <c r="H132" s="6" t="s">
        <v>8</v>
      </c>
      <c r="I132" s="6" t="s">
        <v>7</v>
      </c>
      <c r="J132" s="6" t="s">
        <v>8</v>
      </c>
      <c r="K132" s="29"/>
    </row>
    <row r="133" spans="1:11" ht="15.75" customHeight="1" x14ac:dyDescent="0.3">
      <c r="A133" s="7" t="s">
        <v>24</v>
      </c>
      <c r="B133" s="8" t="s">
        <v>193</v>
      </c>
      <c r="C133" s="12">
        <v>6</v>
      </c>
      <c r="D133" s="13">
        <v>9</v>
      </c>
      <c r="E133" s="13">
        <v>5</v>
      </c>
      <c r="F133" s="13">
        <v>5</v>
      </c>
      <c r="G133" s="13">
        <v>2</v>
      </c>
      <c r="H133" s="13">
        <v>2</v>
      </c>
      <c r="I133" s="13">
        <v>8</v>
      </c>
      <c r="J133" s="13">
        <v>11</v>
      </c>
      <c r="K133" s="27"/>
    </row>
    <row r="134" spans="1:11" ht="15.75" customHeight="1" x14ac:dyDescent="0.3">
      <c r="A134" s="7" t="s">
        <v>46</v>
      </c>
      <c r="B134" s="8" t="s">
        <v>193</v>
      </c>
      <c r="C134" s="22">
        <v>13</v>
      </c>
      <c r="D134" s="14">
        <v>5</v>
      </c>
      <c r="E134" s="14">
        <v>7</v>
      </c>
      <c r="F134" s="14">
        <v>3</v>
      </c>
      <c r="G134" s="14">
        <v>3</v>
      </c>
      <c r="H134" s="14">
        <v>2</v>
      </c>
      <c r="I134" s="14">
        <v>16</v>
      </c>
      <c r="J134" s="14">
        <v>7</v>
      </c>
      <c r="K134" s="27"/>
    </row>
    <row r="135" spans="1:11" ht="15.75" customHeight="1" x14ac:dyDescent="0.3">
      <c r="A135" s="7" t="s">
        <v>55</v>
      </c>
      <c r="B135" s="8" t="s">
        <v>193</v>
      </c>
      <c r="C135" s="22">
        <v>8</v>
      </c>
      <c r="D135" s="14">
        <v>9</v>
      </c>
      <c r="E135" s="14">
        <v>5</v>
      </c>
      <c r="F135" s="14">
        <v>4</v>
      </c>
      <c r="G135" s="14">
        <v>1</v>
      </c>
      <c r="H135" s="14">
        <v>2</v>
      </c>
      <c r="I135" s="14">
        <v>9</v>
      </c>
      <c r="J135" s="14">
        <v>11</v>
      </c>
      <c r="K135" s="27"/>
    </row>
    <row r="136" spans="1:11" ht="15.75" customHeight="1" x14ac:dyDescent="0.3">
      <c r="A136" s="10" t="s">
        <v>12</v>
      </c>
      <c r="B136" s="11"/>
      <c r="C136" s="9">
        <v>27</v>
      </c>
      <c r="D136" s="9">
        <v>23</v>
      </c>
      <c r="E136" s="9">
        <v>17</v>
      </c>
      <c r="F136" s="9">
        <v>12</v>
      </c>
      <c r="G136" s="9">
        <v>6</v>
      </c>
      <c r="H136" s="9">
        <v>6</v>
      </c>
      <c r="I136" s="9">
        <v>33</v>
      </c>
      <c r="J136" s="9">
        <v>29</v>
      </c>
      <c r="K136" s="29"/>
    </row>
    <row r="137" spans="1:11" ht="15.75" customHeight="1" x14ac:dyDescent="0.3"/>
    <row r="138" spans="1:11" ht="15.75" customHeight="1" x14ac:dyDescent="0.3"/>
    <row r="139" spans="1:11" ht="15.75" customHeight="1" x14ac:dyDescent="0.3">
      <c r="A139" s="24" t="s">
        <v>1535</v>
      </c>
      <c r="B139" s="25"/>
      <c r="C139" s="25"/>
      <c r="D139" s="25"/>
      <c r="E139" s="25"/>
      <c r="F139" s="25"/>
      <c r="G139" s="25"/>
      <c r="H139" s="25"/>
      <c r="I139" s="25"/>
      <c r="J139" s="26"/>
      <c r="K139" s="27"/>
    </row>
    <row r="140" spans="1:11" ht="15.75" customHeight="1" x14ac:dyDescent="0.3">
      <c r="A140" s="2"/>
      <c r="B140" s="3"/>
      <c r="C140" s="28" t="s">
        <v>1</v>
      </c>
      <c r="D140" s="26"/>
      <c r="E140" s="28" t="s">
        <v>2</v>
      </c>
      <c r="F140" s="26"/>
      <c r="G140" s="28" t="s">
        <v>3</v>
      </c>
      <c r="H140" s="26"/>
      <c r="I140" s="28" t="s">
        <v>4</v>
      </c>
      <c r="J140" s="26"/>
      <c r="K140" s="27"/>
    </row>
    <row r="141" spans="1:11" ht="15.75" customHeight="1" x14ac:dyDescent="0.3">
      <c r="A141" s="4" t="s">
        <v>5</v>
      </c>
      <c r="B141" s="5" t="s">
        <v>6</v>
      </c>
      <c r="C141" s="6" t="s">
        <v>7</v>
      </c>
      <c r="D141" s="6" t="s">
        <v>8</v>
      </c>
      <c r="E141" s="6" t="s">
        <v>7</v>
      </c>
      <c r="F141" s="6" t="s">
        <v>8</v>
      </c>
      <c r="G141" s="6" t="s">
        <v>7</v>
      </c>
      <c r="H141" s="6" t="s">
        <v>8</v>
      </c>
      <c r="I141" s="6" t="s">
        <v>7</v>
      </c>
      <c r="J141" s="6" t="s">
        <v>8</v>
      </c>
      <c r="K141" s="29"/>
    </row>
    <row r="142" spans="1:11" ht="15.75" customHeight="1" x14ac:dyDescent="0.3">
      <c r="A142" s="7" t="s">
        <v>68</v>
      </c>
      <c r="B142" s="8" t="s">
        <v>271</v>
      </c>
      <c r="C142" s="12">
        <v>6</v>
      </c>
      <c r="D142" s="13">
        <v>1</v>
      </c>
      <c r="E142" s="13">
        <v>3</v>
      </c>
      <c r="F142" s="13">
        <v>0</v>
      </c>
      <c r="G142" s="13">
        <v>1</v>
      </c>
      <c r="H142" s="13">
        <v>1</v>
      </c>
      <c r="I142" s="13">
        <v>7</v>
      </c>
      <c r="J142" s="13">
        <v>2</v>
      </c>
      <c r="K142" s="27"/>
    </row>
    <row r="143" spans="1:11" ht="15.75" customHeight="1" x14ac:dyDescent="0.3">
      <c r="A143" s="10" t="s">
        <v>12</v>
      </c>
      <c r="B143" s="11"/>
      <c r="C143" s="9">
        <f>SUM(C142)</f>
        <v>6</v>
      </c>
      <c r="D143" s="9">
        <f t="shared" ref="D143:J143" si="11">SUM(D142)</f>
        <v>1</v>
      </c>
      <c r="E143" s="9">
        <f t="shared" si="11"/>
        <v>3</v>
      </c>
      <c r="F143" s="9">
        <f t="shared" si="11"/>
        <v>0</v>
      </c>
      <c r="G143" s="9">
        <f t="shared" si="11"/>
        <v>1</v>
      </c>
      <c r="H143" s="9">
        <f t="shared" si="11"/>
        <v>1</v>
      </c>
      <c r="I143" s="9">
        <f t="shared" si="11"/>
        <v>7</v>
      </c>
      <c r="J143" s="9">
        <f t="shared" si="11"/>
        <v>2</v>
      </c>
      <c r="K143" s="29"/>
    </row>
    <row r="144" spans="1:11" ht="15.75" customHeight="1" x14ac:dyDescent="0.3">
      <c r="A144" s="1" t="s">
        <v>1536</v>
      </c>
    </row>
    <row r="145" spans="1:11" ht="15.75" customHeight="1" x14ac:dyDescent="0.3"/>
    <row r="146" spans="1:11" ht="15.75" customHeight="1" x14ac:dyDescent="0.3">
      <c r="A146" s="24" t="s">
        <v>1378</v>
      </c>
      <c r="B146" s="25"/>
      <c r="C146" s="25"/>
      <c r="D146" s="25"/>
      <c r="E146" s="25"/>
      <c r="F146" s="25"/>
      <c r="G146" s="25"/>
      <c r="H146" s="25"/>
      <c r="I146" s="25"/>
      <c r="J146" s="26"/>
      <c r="K146" s="27"/>
    </row>
    <row r="147" spans="1:11" ht="15.75" customHeight="1" x14ac:dyDescent="0.3">
      <c r="A147" s="2"/>
      <c r="B147" s="3"/>
      <c r="C147" s="28" t="s">
        <v>1</v>
      </c>
      <c r="D147" s="26"/>
      <c r="E147" s="28" t="s">
        <v>2</v>
      </c>
      <c r="F147" s="26"/>
      <c r="G147" s="28" t="s">
        <v>3</v>
      </c>
      <c r="H147" s="26"/>
      <c r="I147" s="28" t="s">
        <v>4</v>
      </c>
      <c r="J147" s="26"/>
      <c r="K147" s="27"/>
    </row>
    <row r="148" spans="1:11" ht="15.75" customHeight="1" x14ac:dyDescent="0.3">
      <c r="A148" s="4" t="s">
        <v>5</v>
      </c>
      <c r="B148" s="5" t="s">
        <v>6</v>
      </c>
      <c r="C148" s="6" t="s">
        <v>7</v>
      </c>
      <c r="D148" s="6" t="s">
        <v>8</v>
      </c>
      <c r="E148" s="6" t="s">
        <v>7</v>
      </c>
      <c r="F148" s="6" t="s">
        <v>8</v>
      </c>
      <c r="G148" s="6" t="s">
        <v>7</v>
      </c>
      <c r="H148" s="6" t="s">
        <v>8</v>
      </c>
      <c r="I148" s="6" t="s">
        <v>7</v>
      </c>
      <c r="J148" s="6" t="s">
        <v>8</v>
      </c>
      <c r="K148" s="29"/>
    </row>
    <row r="149" spans="1:11" ht="15.75" customHeight="1" x14ac:dyDescent="0.3">
      <c r="A149" s="7" t="s">
        <v>1374</v>
      </c>
      <c r="B149" s="8" t="s">
        <v>91</v>
      </c>
      <c r="C149" s="12">
        <v>2</v>
      </c>
      <c r="D149" s="13">
        <v>20</v>
      </c>
      <c r="E149" s="13">
        <v>0</v>
      </c>
      <c r="F149" s="13">
        <v>10</v>
      </c>
      <c r="G149" s="13">
        <v>0</v>
      </c>
      <c r="H149" s="13">
        <v>1</v>
      </c>
      <c r="I149" s="13">
        <v>2</v>
      </c>
      <c r="J149" s="13">
        <v>21</v>
      </c>
    </row>
    <row r="150" spans="1:11" ht="15.75" customHeight="1" x14ac:dyDescent="0.3">
      <c r="A150" s="7" t="s">
        <v>1475</v>
      </c>
      <c r="B150" s="8" t="s">
        <v>91</v>
      </c>
      <c r="C150" s="12">
        <v>4</v>
      </c>
      <c r="D150" s="13">
        <v>16</v>
      </c>
      <c r="E150" s="13">
        <v>1</v>
      </c>
      <c r="F150" s="13">
        <v>7</v>
      </c>
      <c r="G150" s="13">
        <v>0</v>
      </c>
      <c r="H150" s="13">
        <v>1</v>
      </c>
      <c r="I150" s="13">
        <v>4</v>
      </c>
      <c r="J150" s="13">
        <v>17</v>
      </c>
      <c r="K150" s="27"/>
    </row>
    <row r="151" spans="1:11" ht="15.75" customHeight="1" x14ac:dyDescent="0.3">
      <c r="A151" s="10" t="s">
        <v>12</v>
      </c>
      <c r="B151" s="11"/>
      <c r="C151" s="9">
        <f>SUM(C149:C150)</f>
        <v>6</v>
      </c>
      <c r="D151" s="9">
        <f t="shared" ref="D151:J151" si="12">SUM(D149:D150)</f>
        <v>36</v>
      </c>
      <c r="E151" s="9">
        <f t="shared" si="12"/>
        <v>1</v>
      </c>
      <c r="F151" s="9">
        <f t="shared" si="12"/>
        <v>17</v>
      </c>
      <c r="G151" s="9">
        <f t="shared" si="12"/>
        <v>0</v>
      </c>
      <c r="H151" s="9">
        <f t="shared" si="12"/>
        <v>2</v>
      </c>
      <c r="I151" s="9">
        <f t="shared" si="12"/>
        <v>6</v>
      </c>
      <c r="J151" s="9">
        <f t="shared" si="12"/>
        <v>38</v>
      </c>
      <c r="K151" s="29"/>
    </row>
    <row r="152" spans="1:11" ht="15.75" customHeight="1" x14ac:dyDescent="0.3"/>
    <row r="153" spans="1:11" ht="15.75" customHeight="1" x14ac:dyDescent="0.3"/>
    <row r="154" spans="1:11" ht="15.75" customHeight="1" x14ac:dyDescent="0.3">
      <c r="A154" s="24" t="s">
        <v>862</v>
      </c>
      <c r="B154" s="25"/>
      <c r="C154" s="25"/>
      <c r="D154" s="25"/>
      <c r="E154" s="25"/>
      <c r="F154" s="25"/>
      <c r="G154" s="25"/>
      <c r="H154" s="25"/>
      <c r="I154" s="25"/>
      <c r="J154" s="26"/>
      <c r="K154" s="27"/>
    </row>
    <row r="155" spans="1:11" ht="15.75" customHeight="1" x14ac:dyDescent="0.3">
      <c r="A155" s="2"/>
      <c r="B155" s="3"/>
      <c r="C155" s="28" t="s">
        <v>1</v>
      </c>
      <c r="D155" s="26"/>
      <c r="E155" s="28" t="s">
        <v>2</v>
      </c>
      <c r="F155" s="26"/>
      <c r="G155" s="28" t="s">
        <v>3</v>
      </c>
      <c r="H155" s="26"/>
      <c r="I155" s="28" t="s">
        <v>4</v>
      </c>
      <c r="J155" s="26"/>
      <c r="K155" s="27"/>
    </row>
    <row r="156" spans="1:11" ht="15.75" customHeight="1" x14ac:dyDescent="0.3">
      <c r="A156" s="4" t="s">
        <v>5</v>
      </c>
      <c r="B156" s="5" t="s">
        <v>6</v>
      </c>
      <c r="C156" s="6" t="s">
        <v>7</v>
      </c>
      <c r="D156" s="6" t="s">
        <v>8</v>
      </c>
      <c r="E156" s="6" t="s">
        <v>7</v>
      </c>
      <c r="F156" s="6" t="s">
        <v>8</v>
      </c>
      <c r="G156" s="6" t="s">
        <v>7</v>
      </c>
      <c r="H156" s="6" t="s">
        <v>8</v>
      </c>
      <c r="I156" s="6" t="s">
        <v>7</v>
      </c>
      <c r="J156" s="6" t="s">
        <v>8</v>
      </c>
      <c r="K156" s="29"/>
    </row>
    <row r="157" spans="1:11" ht="15.75" customHeight="1" x14ac:dyDescent="0.3">
      <c r="A157" s="7" t="s">
        <v>15</v>
      </c>
      <c r="B157" s="8" t="s">
        <v>111</v>
      </c>
      <c r="C157" s="12">
        <v>5</v>
      </c>
      <c r="D157" s="13">
        <v>14</v>
      </c>
      <c r="E157" s="13">
        <v>2</v>
      </c>
      <c r="F157" s="13">
        <v>5</v>
      </c>
      <c r="G157" s="13">
        <v>0</v>
      </c>
      <c r="H157" s="13">
        <v>1</v>
      </c>
      <c r="I157" s="13">
        <v>5</v>
      </c>
      <c r="J157" s="13">
        <v>15</v>
      </c>
      <c r="K157" s="27"/>
    </row>
    <row r="158" spans="1:11" ht="15.75" customHeight="1" x14ac:dyDescent="0.3">
      <c r="A158" s="7" t="s">
        <v>17</v>
      </c>
      <c r="B158" s="8" t="s">
        <v>111</v>
      </c>
      <c r="C158" s="22">
        <v>13</v>
      </c>
      <c r="D158" s="14">
        <v>4</v>
      </c>
      <c r="E158" s="14">
        <v>5</v>
      </c>
      <c r="F158" s="14">
        <v>2</v>
      </c>
      <c r="G158" s="14">
        <v>3</v>
      </c>
      <c r="H158" s="14">
        <v>1</v>
      </c>
      <c r="I158" s="14">
        <v>16</v>
      </c>
      <c r="J158" s="14">
        <v>5</v>
      </c>
      <c r="K158" s="27"/>
    </row>
    <row r="159" spans="1:11" ht="15.75" customHeight="1" x14ac:dyDescent="0.3">
      <c r="A159" s="7" t="s">
        <v>18</v>
      </c>
      <c r="B159" s="8" t="s">
        <v>111</v>
      </c>
      <c r="C159" s="22">
        <v>15</v>
      </c>
      <c r="D159" s="14">
        <v>1</v>
      </c>
      <c r="E159" s="14">
        <v>6</v>
      </c>
      <c r="F159" s="14">
        <v>1</v>
      </c>
      <c r="G159" s="14">
        <v>2</v>
      </c>
      <c r="H159" s="14">
        <v>2</v>
      </c>
      <c r="I159" s="14">
        <v>17</v>
      </c>
      <c r="J159" s="14">
        <v>3</v>
      </c>
      <c r="K159" s="27"/>
    </row>
    <row r="160" spans="1:11" ht="15.75" customHeight="1" x14ac:dyDescent="0.3">
      <c r="A160" s="7" t="s">
        <v>19</v>
      </c>
      <c r="B160" s="8" t="s">
        <v>863</v>
      </c>
      <c r="C160" s="22"/>
      <c r="D160" s="14"/>
      <c r="E160" s="14">
        <v>0</v>
      </c>
      <c r="F160" s="14">
        <v>0</v>
      </c>
      <c r="G160" s="14"/>
      <c r="H160" s="14"/>
      <c r="I160" s="14">
        <v>5</v>
      </c>
      <c r="J160" s="14">
        <v>16</v>
      </c>
      <c r="K160" s="27"/>
    </row>
    <row r="161" spans="1:11" ht="15.75" customHeight="1" x14ac:dyDescent="0.3">
      <c r="A161" s="7" t="s">
        <v>20</v>
      </c>
      <c r="B161" s="8" t="s">
        <v>863</v>
      </c>
      <c r="C161" s="22"/>
      <c r="D161" s="14"/>
      <c r="E161" s="14">
        <v>0</v>
      </c>
      <c r="F161" s="14">
        <v>0</v>
      </c>
      <c r="G161" s="14"/>
      <c r="H161" s="14"/>
      <c r="I161" s="14">
        <v>2</v>
      </c>
      <c r="J161" s="14">
        <v>17</v>
      </c>
      <c r="K161" s="27"/>
    </row>
    <row r="162" spans="1:11" ht="15.75" customHeight="1" x14ac:dyDescent="0.3">
      <c r="A162" s="7" t="s">
        <v>21</v>
      </c>
      <c r="B162" s="8" t="s">
        <v>863</v>
      </c>
      <c r="C162" s="22"/>
      <c r="D162" s="14"/>
      <c r="E162" s="14">
        <v>0</v>
      </c>
      <c r="F162" s="14">
        <v>10</v>
      </c>
      <c r="G162" s="14"/>
      <c r="H162" s="14"/>
      <c r="I162" s="14">
        <v>0</v>
      </c>
      <c r="J162" s="14">
        <v>19</v>
      </c>
      <c r="K162" s="27"/>
    </row>
    <row r="163" spans="1:11" ht="15.75" customHeight="1" x14ac:dyDescent="0.3">
      <c r="A163" s="7" t="s">
        <v>22</v>
      </c>
      <c r="B163" s="8" t="s">
        <v>863</v>
      </c>
      <c r="C163" s="22"/>
      <c r="D163" s="14"/>
      <c r="E163" s="14">
        <v>0</v>
      </c>
      <c r="F163" s="14">
        <v>12</v>
      </c>
      <c r="G163" s="14"/>
      <c r="H163" s="14"/>
      <c r="I163" s="14">
        <v>1</v>
      </c>
      <c r="J163" s="14">
        <v>17</v>
      </c>
      <c r="K163" s="27"/>
    </row>
    <row r="164" spans="1:11" ht="15.75" customHeight="1" x14ac:dyDescent="0.3">
      <c r="A164" s="7" t="s">
        <v>23</v>
      </c>
      <c r="B164" s="8" t="s">
        <v>863</v>
      </c>
      <c r="C164" s="22"/>
      <c r="D164" s="14"/>
      <c r="E164" s="14">
        <v>4</v>
      </c>
      <c r="F164" s="14">
        <v>8</v>
      </c>
      <c r="G164" s="14"/>
      <c r="H164" s="14"/>
      <c r="I164" s="14">
        <v>6</v>
      </c>
      <c r="J164" s="14">
        <v>12</v>
      </c>
      <c r="K164" s="27"/>
    </row>
    <row r="165" spans="1:11" ht="15.75" customHeight="1" x14ac:dyDescent="0.3">
      <c r="A165" s="7" t="s">
        <v>42</v>
      </c>
      <c r="B165" s="8" t="s">
        <v>1139</v>
      </c>
      <c r="C165" s="22"/>
      <c r="D165" s="14"/>
      <c r="E165" s="14"/>
      <c r="F165" s="14"/>
      <c r="G165" s="14"/>
      <c r="H165" s="14"/>
      <c r="I165" s="14">
        <v>6</v>
      </c>
      <c r="J165" s="14">
        <v>13</v>
      </c>
      <c r="K165" s="27"/>
    </row>
    <row r="166" spans="1:11" ht="15.75" customHeight="1" x14ac:dyDescent="0.3">
      <c r="A166" s="10" t="s">
        <v>12</v>
      </c>
      <c r="B166" s="11"/>
      <c r="C166" s="9">
        <f>SUM(C157:C165)</f>
        <v>33</v>
      </c>
      <c r="D166" s="9">
        <f t="shared" ref="D166:J166" si="13">SUM(D157:D165)</f>
        <v>19</v>
      </c>
      <c r="E166" s="9">
        <f t="shared" si="13"/>
        <v>17</v>
      </c>
      <c r="F166" s="9">
        <f t="shared" si="13"/>
        <v>38</v>
      </c>
      <c r="G166" s="9">
        <f t="shared" si="13"/>
        <v>5</v>
      </c>
      <c r="H166" s="9">
        <f t="shared" si="13"/>
        <v>4</v>
      </c>
      <c r="I166" s="9">
        <f t="shared" si="13"/>
        <v>58</v>
      </c>
      <c r="J166" s="9">
        <f t="shared" si="13"/>
        <v>117</v>
      </c>
      <c r="K166" s="29"/>
    </row>
    <row r="167" spans="1:11" ht="15.75" customHeight="1" x14ac:dyDescent="0.3">
      <c r="A167" s="1" t="s">
        <v>1681</v>
      </c>
    </row>
    <row r="168" spans="1:11" ht="15.75" customHeight="1" x14ac:dyDescent="0.3"/>
    <row r="169" spans="1:11" ht="15.75" customHeight="1" x14ac:dyDescent="0.3">
      <c r="A169" s="24" t="s">
        <v>1561</v>
      </c>
      <c r="B169" s="25"/>
      <c r="C169" s="25"/>
      <c r="D169" s="25"/>
      <c r="E169" s="25"/>
      <c r="F169" s="25"/>
      <c r="G169" s="25"/>
      <c r="H169" s="25"/>
      <c r="I169" s="25"/>
      <c r="J169" s="26"/>
      <c r="K169" s="27"/>
    </row>
    <row r="170" spans="1:11" ht="15.75" customHeight="1" x14ac:dyDescent="0.3">
      <c r="A170" s="2"/>
      <c r="B170" s="3"/>
      <c r="C170" s="28" t="s">
        <v>1</v>
      </c>
      <c r="D170" s="26"/>
      <c r="E170" s="28" t="s">
        <v>2</v>
      </c>
      <c r="F170" s="26"/>
      <c r="G170" s="28" t="s">
        <v>3</v>
      </c>
      <c r="H170" s="26"/>
      <c r="I170" s="28" t="s">
        <v>4</v>
      </c>
      <c r="J170" s="26"/>
      <c r="K170" s="27"/>
    </row>
    <row r="171" spans="1:11" ht="15.75" customHeight="1" x14ac:dyDescent="0.3">
      <c r="A171" s="4" t="s">
        <v>5</v>
      </c>
      <c r="B171" s="5" t="s">
        <v>6</v>
      </c>
      <c r="C171" s="6" t="s">
        <v>7</v>
      </c>
      <c r="D171" s="6" t="s">
        <v>8</v>
      </c>
      <c r="E171" s="6" t="s">
        <v>7</v>
      </c>
      <c r="F171" s="6" t="s">
        <v>8</v>
      </c>
      <c r="G171" s="6" t="s">
        <v>7</v>
      </c>
      <c r="H171" s="6" t="s">
        <v>8</v>
      </c>
      <c r="I171" s="6" t="s">
        <v>7</v>
      </c>
      <c r="J171" s="6" t="s">
        <v>8</v>
      </c>
      <c r="K171" s="29"/>
    </row>
    <row r="172" spans="1:11" ht="15.75" customHeight="1" x14ac:dyDescent="0.3">
      <c r="A172" s="7" t="s">
        <v>151</v>
      </c>
      <c r="B172" s="8" t="s">
        <v>179</v>
      </c>
      <c r="C172" s="12"/>
      <c r="D172" s="13"/>
      <c r="E172" s="13"/>
      <c r="F172" s="13"/>
      <c r="G172" s="13"/>
      <c r="H172" s="13"/>
      <c r="I172" s="13">
        <v>0</v>
      </c>
      <c r="J172" s="13"/>
      <c r="K172" s="27"/>
    </row>
    <row r="173" spans="1:11" ht="15.75" customHeight="1" x14ac:dyDescent="0.3">
      <c r="A173" s="7" t="s">
        <v>152</v>
      </c>
      <c r="B173" s="8" t="s">
        <v>179</v>
      </c>
      <c r="C173" s="12"/>
      <c r="D173" s="13"/>
      <c r="E173" s="13"/>
      <c r="F173" s="13"/>
      <c r="G173" s="13"/>
      <c r="H173" s="13"/>
      <c r="I173" s="13">
        <v>0</v>
      </c>
      <c r="J173" s="13"/>
      <c r="K173" s="27"/>
    </row>
    <row r="174" spans="1:11" ht="15.75" customHeight="1" x14ac:dyDescent="0.3">
      <c r="A174" s="7" t="s">
        <v>153</v>
      </c>
      <c r="B174" s="8" t="s">
        <v>179</v>
      </c>
      <c r="C174" s="22">
        <v>7</v>
      </c>
      <c r="D174" s="14">
        <v>7</v>
      </c>
      <c r="E174" s="14">
        <v>3</v>
      </c>
      <c r="F174" s="14">
        <v>6</v>
      </c>
      <c r="G174" s="14">
        <v>0</v>
      </c>
      <c r="H174" s="14">
        <v>0</v>
      </c>
      <c r="I174" s="14">
        <v>7</v>
      </c>
      <c r="J174" s="14">
        <v>7</v>
      </c>
      <c r="K174" s="27"/>
    </row>
    <row r="175" spans="1:11" ht="15.75" customHeight="1" x14ac:dyDescent="0.3">
      <c r="A175" s="7" t="s">
        <v>176</v>
      </c>
      <c r="B175" s="8" t="s">
        <v>179</v>
      </c>
      <c r="C175" s="22">
        <v>7</v>
      </c>
      <c r="D175" s="14">
        <v>6</v>
      </c>
      <c r="E175" s="14"/>
      <c r="F175" s="14"/>
      <c r="G175" s="14">
        <v>2</v>
      </c>
      <c r="H175" s="14">
        <v>2</v>
      </c>
      <c r="I175" s="14">
        <v>9</v>
      </c>
      <c r="J175" s="14">
        <v>8</v>
      </c>
      <c r="K175" s="27"/>
    </row>
    <row r="176" spans="1:11" ht="15.75" customHeight="1" x14ac:dyDescent="0.3">
      <c r="A176" s="10" t="s">
        <v>12</v>
      </c>
      <c r="B176" s="11"/>
      <c r="C176" s="9">
        <f>SUM(C172:C175)</f>
        <v>14</v>
      </c>
      <c r="D176" s="9">
        <f t="shared" ref="D176:J176" si="14">SUM(D172:D175)</f>
        <v>13</v>
      </c>
      <c r="E176" s="9">
        <f t="shared" si="14"/>
        <v>3</v>
      </c>
      <c r="F176" s="9">
        <f t="shared" si="14"/>
        <v>6</v>
      </c>
      <c r="G176" s="9">
        <f t="shared" si="14"/>
        <v>2</v>
      </c>
      <c r="H176" s="9">
        <f t="shared" si="14"/>
        <v>2</v>
      </c>
      <c r="I176" s="9">
        <f t="shared" si="14"/>
        <v>16</v>
      </c>
      <c r="J176" s="9">
        <f t="shared" si="14"/>
        <v>15</v>
      </c>
      <c r="K176" s="29"/>
    </row>
    <row r="177" spans="1:11" ht="15.75" customHeight="1" x14ac:dyDescent="0.3"/>
    <row r="178" spans="1:11" ht="15.75" customHeight="1" x14ac:dyDescent="0.3"/>
    <row r="179" spans="1:11" ht="15.75" customHeight="1" x14ac:dyDescent="0.3">
      <c r="A179" s="24" t="s">
        <v>1451</v>
      </c>
      <c r="B179" s="25"/>
      <c r="C179" s="25"/>
      <c r="D179" s="25"/>
      <c r="E179" s="25"/>
      <c r="F179" s="25"/>
      <c r="G179" s="25"/>
      <c r="H179" s="25"/>
      <c r="I179" s="25"/>
      <c r="J179" s="26"/>
      <c r="K179" s="27"/>
    </row>
    <row r="180" spans="1:11" ht="15.75" customHeight="1" x14ac:dyDescent="0.3">
      <c r="A180" s="2"/>
      <c r="B180" s="3"/>
      <c r="C180" s="28" t="s">
        <v>1</v>
      </c>
      <c r="D180" s="26"/>
      <c r="E180" s="28" t="s">
        <v>2</v>
      </c>
      <c r="F180" s="26"/>
      <c r="G180" s="28" t="s">
        <v>3</v>
      </c>
      <c r="H180" s="26"/>
      <c r="I180" s="28" t="s">
        <v>4</v>
      </c>
      <c r="J180" s="26"/>
      <c r="K180" s="27"/>
    </row>
    <row r="181" spans="1:11" ht="15.75" customHeight="1" x14ac:dyDescent="0.3">
      <c r="A181" s="4" t="s">
        <v>5</v>
      </c>
      <c r="B181" s="5" t="s">
        <v>6</v>
      </c>
      <c r="C181" s="6" t="s">
        <v>7</v>
      </c>
      <c r="D181" s="6" t="s">
        <v>8</v>
      </c>
      <c r="E181" s="6" t="s">
        <v>7</v>
      </c>
      <c r="F181" s="6" t="s">
        <v>8</v>
      </c>
      <c r="G181" s="6" t="s">
        <v>7</v>
      </c>
      <c r="H181" s="6" t="s">
        <v>8</v>
      </c>
      <c r="I181" s="6" t="s">
        <v>7</v>
      </c>
      <c r="J181" s="6" t="s">
        <v>8</v>
      </c>
      <c r="K181" s="29"/>
    </row>
    <row r="182" spans="1:11" ht="15.75" customHeight="1" x14ac:dyDescent="0.3">
      <c r="A182" s="7" t="s">
        <v>76</v>
      </c>
      <c r="B182" s="8" t="s">
        <v>245</v>
      </c>
      <c r="C182" s="12">
        <v>10</v>
      </c>
      <c r="D182" s="13">
        <v>10</v>
      </c>
      <c r="E182" s="13"/>
      <c r="F182" s="13"/>
      <c r="G182" s="13">
        <v>0</v>
      </c>
      <c r="H182" s="13">
        <v>1</v>
      </c>
      <c r="I182" s="13">
        <v>10</v>
      </c>
      <c r="J182" s="13">
        <v>11</v>
      </c>
      <c r="K182" s="27"/>
    </row>
    <row r="183" spans="1:11" ht="15.75" customHeight="1" x14ac:dyDescent="0.3">
      <c r="A183" s="7" t="s">
        <v>77</v>
      </c>
      <c r="B183" s="8" t="s">
        <v>245</v>
      </c>
      <c r="C183" s="12">
        <v>8</v>
      </c>
      <c r="D183" s="13">
        <v>12</v>
      </c>
      <c r="E183" s="13">
        <v>5</v>
      </c>
      <c r="F183" s="13">
        <v>7</v>
      </c>
      <c r="G183" s="13">
        <v>0</v>
      </c>
      <c r="H183" s="13">
        <v>1</v>
      </c>
      <c r="I183" s="13">
        <v>8</v>
      </c>
      <c r="J183" s="13">
        <v>13</v>
      </c>
      <c r="K183" s="27"/>
    </row>
    <row r="184" spans="1:11" ht="15.75" customHeight="1" x14ac:dyDescent="0.3">
      <c r="A184" s="7" t="s">
        <v>78</v>
      </c>
      <c r="B184" s="8" t="s">
        <v>245</v>
      </c>
      <c r="C184" s="22">
        <v>4</v>
      </c>
      <c r="D184" s="14">
        <v>16</v>
      </c>
      <c r="E184" s="14">
        <v>2</v>
      </c>
      <c r="F184" s="14">
        <v>10</v>
      </c>
      <c r="G184" s="14">
        <v>0</v>
      </c>
      <c r="H184" s="14">
        <v>1</v>
      </c>
      <c r="I184" s="14">
        <v>4</v>
      </c>
      <c r="J184" s="14">
        <v>17</v>
      </c>
      <c r="K184" s="27"/>
    </row>
    <row r="185" spans="1:11" ht="15.75" customHeight="1" x14ac:dyDescent="0.3">
      <c r="A185" s="7" t="s">
        <v>79</v>
      </c>
      <c r="B185" s="8" t="s">
        <v>245</v>
      </c>
      <c r="C185" s="22">
        <v>9</v>
      </c>
      <c r="D185" s="14">
        <v>11</v>
      </c>
      <c r="E185" s="14">
        <v>6</v>
      </c>
      <c r="F185" s="14">
        <v>8</v>
      </c>
      <c r="G185" s="14">
        <v>0</v>
      </c>
      <c r="H185" s="14">
        <v>1</v>
      </c>
      <c r="I185" s="14">
        <v>9</v>
      </c>
      <c r="J185" s="14">
        <v>12</v>
      </c>
      <c r="K185" s="27"/>
    </row>
    <row r="186" spans="1:11" ht="15.75" customHeight="1" x14ac:dyDescent="0.3">
      <c r="A186" s="10" t="s">
        <v>12</v>
      </c>
      <c r="B186" s="11"/>
      <c r="C186" s="9">
        <f>SUM(C182:C185)</f>
        <v>31</v>
      </c>
      <c r="D186" s="9">
        <f t="shared" ref="D186:J186" si="15">SUM(D182:D185)</f>
        <v>49</v>
      </c>
      <c r="E186" s="9">
        <f t="shared" si="15"/>
        <v>13</v>
      </c>
      <c r="F186" s="9">
        <f t="shared" si="15"/>
        <v>25</v>
      </c>
      <c r="G186" s="9">
        <f t="shared" si="15"/>
        <v>0</v>
      </c>
      <c r="H186" s="9">
        <f t="shared" si="15"/>
        <v>4</v>
      </c>
      <c r="I186" s="9">
        <f t="shared" si="15"/>
        <v>31</v>
      </c>
      <c r="J186" s="9">
        <f t="shared" si="15"/>
        <v>53</v>
      </c>
      <c r="K186" s="29"/>
    </row>
    <row r="187" spans="1:11" ht="15.75" customHeight="1" x14ac:dyDescent="0.3"/>
    <row r="188" spans="1:11" ht="15.75" customHeight="1" x14ac:dyDescent="0.3"/>
    <row r="189" spans="1:11" ht="15.75" customHeight="1" x14ac:dyDescent="0.3">
      <c r="A189" s="24" t="s">
        <v>1990</v>
      </c>
      <c r="B189" s="25"/>
      <c r="C189" s="25"/>
      <c r="D189" s="25"/>
      <c r="E189" s="25"/>
      <c r="F189" s="25"/>
      <c r="G189" s="25"/>
      <c r="H189" s="25"/>
      <c r="I189" s="25"/>
      <c r="J189" s="26"/>
      <c r="K189" s="27"/>
    </row>
    <row r="190" spans="1:11" ht="15.75" customHeight="1" x14ac:dyDescent="0.3">
      <c r="A190" s="2"/>
      <c r="B190" s="3"/>
      <c r="C190" s="28" t="s">
        <v>1</v>
      </c>
      <c r="D190" s="26"/>
      <c r="E190" s="28" t="s">
        <v>2</v>
      </c>
      <c r="F190" s="26"/>
      <c r="G190" s="28" t="s">
        <v>3</v>
      </c>
      <c r="H190" s="26"/>
      <c r="I190" s="28" t="s">
        <v>4</v>
      </c>
      <c r="J190" s="26"/>
      <c r="K190" s="27"/>
    </row>
    <row r="191" spans="1:11" ht="15.75" customHeight="1" x14ac:dyDescent="0.3">
      <c r="A191" s="4" t="s">
        <v>5</v>
      </c>
      <c r="B191" s="5" t="s">
        <v>6</v>
      </c>
      <c r="C191" s="6" t="s">
        <v>7</v>
      </c>
      <c r="D191" s="6" t="s">
        <v>8</v>
      </c>
      <c r="E191" s="6" t="s">
        <v>7</v>
      </c>
      <c r="F191" s="6" t="s">
        <v>8</v>
      </c>
      <c r="G191" s="6" t="s">
        <v>7</v>
      </c>
      <c r="H191" s="6" t="s">
        <v>8</v>
      </c>
      <c r="I191" s="6" t="s">
        <v>7</v>
      </c>
      <c r="J191" s="6" t="s">
        <v>8</v>
      </c>
      <c r="K191" s="29"/>
    </row>
    <row r="192" spans="1:11" ht="15.75" customHeight="1" x14ac:dyDescent="0.3">
      <c r="A192" s="7" t="s">
        <v>23</v>
      </c>
      <c r="B192" s="8" t="s">
        <v>167</v>
      </c>
      <c r="C192" s="12">
        <v>1</v>
      </c>
      <c r="D192" s="13">
        <v>17</v>
      </c>
      <c r="E192" s="13">
        <v>0</v>
      </c>
      <c r="F192" s="13">
        <v>14</v>
      </c>
      <c r="G192" s="13">
        <v>0</v>
      </c>
      <c r="H192" s="13">
        <v>1</v>
      </c>
      <c r="I192" s="13">
        <v>1</v>
      </c>
      <c r="J192" s="13">
        <v>18</v>
      </c>
      <c r="K192" s="27"/>
    </row>
    <row r="193" spans="1:11" ht="15.75" customHeight="1" x14ac:dyDescent="0.3">
      <c r="A193" s="10" t="s">
        <v>12</v>
      </c>
      <c r="B193" s="11"/>
      <c r="C193" s="9">
        <f t="shared" ref="C193:J193" si="16">SUM(C192:C192)</f>
        <v>1</v>
      </c>
      <c r="D193" s="9">
        <f t="shared" si="16"/>
        <v>17</v>
      </c>
      <c r="E193" s="9">
        <f t="shared" si="16"/>
        <v>0</v>
      </c>
      <c r="F193" s="9">
        <f t="shared" si="16"/>
        <v>14</v>
      </c>
      <c r="G193" s="9">
        <f t="shared" si="16"/>
        <v>0</v>
      </c>
      <c r="H193" s="9">
        <f t="shared" si="16"/>
        <v>1</v>
      </c>
      <c r="I193" s="9">
        <f t="shared" si="16"/>
        <v>1</v>
      </c>
      <c r="J193" s="9">
        <f t="shared" si="16"/>
        <v>18</v>
      </c>
      <c r="K193" s="29"/>
    </row>
    <row r="194" spans="1:11" ht="15.75" customHeight="1" x14ac:dyDescent="0.3"/>
    <row r="195" spans="1:11" ht="15.75" customHeight="1" x14ac:dyDescent="0.3"/>
    <row r="196" spans="1:11" ht="15.75" customHeight="1" x14ac:dyDescent="0.3">
      <c r="A196" s="24" t="s">
        <v>1388</v>
      </c>
      <c r="B196" s="25"/>
      <c r="C196" s="25"/>
      <c r="D196" s="25"/>
      <c r="E196" s="25"/>
      <c r="F196" s="25"/>
      <c r="G196" s="25"/>
      <c r="H196" s="25"/>
      <c r="I196" s="25"/>
      <c r="J196" s="26"/>
      <c r="K196" s="27"/>
    </row>
    <row r="197" spans="1:11" ht="15.75" customHeight="1" x14ac:dyDescent="0.3">
      <c r="A197" s="2"/>
      <c r="B197" s="3"/>
      <c r="C197" s="28" t="s">
        <v>1</v>
      </c>
      <c r="D197" s="26"/>
      <c r="E197" s="28" t="s">
        <v>2</v>
      </c>
      <c r="F197" s="26"/>
      <c r="G197" s="28" t="s">
        <v>3</v>
      </c>
      <c r="H197" s="26"/>
      <c r="I197" s="28" t="s">
        <v>4</v>
      </c>
      <c r="J197" s="26"/>
      <c r="K197" s="27"/>
    </row>
    <row r="198" spans="1:11" ht="15.75" customHeight="1" x14ac:dyDescent="0.3">
      <c r="A198" s="4" t="s">
        <v>5</v>
      </c>
      <c r="B198" s="5" t="s">
        <v>6</v>
      </c>
      <c r="C198" s="6" t="s">
        <v>7</v>
      </c>
      <c r="D198" s="6" t="s">
        <v>8</v>
      </c>
      <c r="E198" s="6" t="s">
        <v>7</v>
      </c>
      <c r="F198" s="6" t="s">
        <v>8</v>
      </c>
      <c r="G198" s="6" t="s">
        <v>7</v>
      </c>
      <c r="H198" s="6" t="s">
        <v>8</v>
      </c>
      <c r="I198" s="6" t="s">
        <v>7</v>
      </c>
      <c r="J198" s="6" t="s">
        <v>8</v>
      </c>
      <c r="K198" s="29"/>
    </row>
    <row r="199" spans="1:11" ht="15.75" customHeight="1" x14ac:dyDescent="0.3">
      <c r="A199" s="7" t="s">
        <v>24</v>
      </c>
      <c r="B199" s="8" t="s">
        <v>239</v>
      </c>
      <c r="C199" s="12">
        <v>2</v>
      </c>
      <c r="D199" s="13">
        <v>16</v>
      </c>
      <c r="E199" s="13">
        <v>0</v>
      </c>
      <c r="F199" s="13">
        <v>14</v>
      </c>
      <c r="G199" s="13">
        <v>0</v>
      </c>
      <c r="H199" s="13">
        <v>1</v>
      </c>
      <c r="I199" s="13">
        <v>2</v>
      </c>
      <c r="J199" s="13">
        <v>17</v>
      </c>
      <c r="K199" s="27"/>
    </row>
    <row r="200" spans="1:11" ht="15.75" customHeight="1" x14ac:dyDescent="0.3">
      <c r="A200" s="7" t="s">
        <v>46</v>
      </c>
      <c r="B200" s="8" t="s">
        <v>239</v>
      </c>
      <c r="C200" s="12">
        <v>4</v>
      </c>
      <c r="D200" s="13">
        <v>13</v>
      </c>
      <c r="E200" s="13">
        <v>2</v>
      </c>
      <c r="F200" s="13">
        <v>12</v>
      </c>
      <c r="G200" s="13">
        <v>2</v>
      </c>
      <c r="H200" s="13">
        <v>1</v>
      </c>
      <c r="I200" s="13">
        <v>6</v>
      </c>
      <c r="J200" s="13">
        <v>14</v>
      </c>
      <c r="K200" s="27"/>
    </row>
    <row r="201" spans="1:11" ht="15.75" customHeight="1" x14ac:dyDescent="0.3">
      <c r="A201" s="7" t="s">
        <v>55</v>
      </c>
      <c r="B201" s="8" t="s">
        <v>1743</v>
      </c>
      <c r="C201" s="22">
        <v>7</v>
      </c>
      <c r="D201" s="14">
        <v>11</v>
      </c>
      <c r="E201" s="14">
        <v>6</v>
      </c>
      <c r="F201" s="14">
        <v>6</v>
      </c>
      <c r="G201" s="14">
        <v>0</v>
      </c>
      <c r="H201" s="14">
        <v>1</v>
      </c>
      <c r="I201" s="14">
        <v>7</v>
      </c>
      <c r="J201" s="14">
        <v>12</v>
      </c>
      <c r="K201" s="27"/>
    </row>
    <row r="202" spans="1:11" ht="15.75" customHeight="1" x14ac:dyDescent="0.3">
      <c r="A202" s="7" t="s">
        <v>64</v>
      </c>
      <c r="B202" s="8" t="s">
        <v>234</v>
      </c>
      <c r="C202" s="22">
        <v>9</v>
      </c>
      <c r="D202" s="14">
        <v>9</v>
      </c>
      <c r="E202" s="14">
        <v>8</v>
      </c>
      <c r="F202" s="14">
        <v>6</v>
      </c>
      <c r="G202" s="14">
        <v>0</v>
      </c>
      <c r="H202" s="14">
        <v>1</v>
      </c>
      <c r="I202" s="14">
        <v>9</v>
      </c>
      <c r="J202" s="14">
        <v>10</v>
      </c>
      <c r="K202" s="27"/>
    </row>
    <row r="203" spans="1:11" ht="15.75" customHeight="1" x14ac:dyDescent="0.3">
      <c r="A203" s="7" t="s">
        <v>66</v>
      </c>
      <c r="B203" s="8" t="s">
        <v>234</v>
      </c>
      <c r="C203" s="22">
        <v>6</v>
      </c>
      <c r="D203" s="14">
        <v>11</v>
      </c>
      <c r="E203" s="14">
        <v>5</v>
      </c>
      <c r="F203" s="14">
        <v>9</v>
      </c>
      <c r="G203" s="14">
        <v>0</v>
      </c>
      <c r="H203" s="14">
        <v>1</v>
      </c>
      <c r="I203" s="14">
        <v>6</v>
      </c>
      <c r="J203" s="14">
        <v>13</v>
      </c>
      <c r="K203" s="27"/>
    </row>
    <row r="204" spans="1:11" ht="15.75" customHeight="1" x14ac:dyDescent="0.3">
      <c r="A204" s="10" t="s">
        <v>12</v>
      </c>
      <c r="B204" s="11"/>
      <c r="C204" s="9">
        <f t="shared" ref="C204:J204" si="17">SUM(C199:C203)</f>
        <v>28</v>
      </c>
      <c r="D204" s="9">
        <f t="shared" si="17"/>
        <v>60</v>
      </c>
      <c r="E204" s="9">
        <f t="shared" si="17"/>
        <v>21</v>
      </c>
      <c r="F204" s="9">
        <f t="shared" si="17"/>
        <v>47</v>
      </c>
      <c r="G204" s="9">
        <f t="shared" si="17"/>
        <v>2</v>
      </c>
      <c r="H204" s="9">
        <f t="shared" si="17"/>
        <v>5</v>
      </c>
      <c r="I204" s="9">
        <f t="shared" si="17"/>
        <v>30</v>
      </c>
      <c r="J204" s="9">
        <f t="shared" si="17"/>
        <v>66</v>
      </c>
      <c r="K204" s="29"/>
    </row>
    <row r="205" spans="1:11" ht="15.75" customHeight="1" x14ac:dyDescent="0.3"/>
    <row r="206" spans="1:11" ht="15.75" customHeight="1" x14ac:dyDescent="0.3"/>
    <row r="207" spans="1:11" ht="15.75" customHeight="1" x14ac:dyDescent="0.3">
      <c r="A207" s="24" t="s">
        <v>1765</v>
      </c>
      <c r="B207" s="25"/>
      <c r="C207" s="25"/>
      <c r="D207" s="25"/>
      <c r="E207" s="25"/>
      <c r="F207" s="25"/>
      <c r="G207" s="25"/>
      <c r="H207" s="25"/>
      <c r="I207" s="25"/>
      <c r="J207" s="26"/>
      <c r="K207" s="27"/>
    </row>
    <row r="208" spans="1:11" ht="15.75" customHeight="1" x14ac:dyDescent="0.3">
      <c r="A208" s="2"/>
      <c r="B208" s="3"/>
      <c r="C208" s="28" t="s">
        <v>1</v>
      </c>
      <c r="D208" s="26"/>
      <c r="E208" s="28" t="s">
        <v>2</v>
      </c>
      <c r="F208" s="26"/>
      <c r="G208" s="28" t="s">
        <v>3</v>
      </c>
      <c r="H208" s="26"/>
      <c r="I208" s="28" t="s">
        <v>4</v>
      </c>
      <c r="J208" s="26"/>
      <c r="K208" s="27"/>
    </row>
    <row r="209" spans="1:11" ht="15.75" customHeight="1" x14ac:dyDescent="0.3">
      <c r="A209" s="4" t="s">
        <v>5</v>
      </c>
      <c r="B209" s="5" t="s">
        <v>6</v>
      </c>
      <c r="C209" s="6" t="s">
        <v>7</v>
      </c>
      <c r="D209" s="6" t="s">
        <v>8</v>
      </c>
      <c r="E209" s="6" t="s">
        <v>7</v>
      </c>
      <c r="F209" s="6" t="s">
        <v>8</v>
      </c>
      <c r="G209" s="6" t="s">
        <v>7</v>
      </c>
      <c r="H209" s="6" t="s">
        <v>8</v>
      </c>
      <c r="I209" s="6" t="s">
        <v>7</v>
      </c>
      <c r="J209" s="6" t="s">
        <v>8</v>
      </c>
      <c r="K209" s="29"/>
    </row>
    <row r="210" spans="1:11" ht="15.75" customHeight="1" x14ac:dyDescent="0.3">
      <c r="A210" s="7" t="s">
        <v>467</v>
      </c>
      <c r="B210" s="8" t="s">
        <v>318</v>
      </c>
      <c r="C210" s="12">
        <v>10</v>
      </c>
      <c r="D210" s="13">
        <v>4</v>
      </c>
      <c r="E210" s="13">
        <v>5</v>
      </c>
      <c r="F210" s="13">
        <v>1</v>
      </c>
      <c r="G210" s="13">
        <v>4</v>
      </c>
      <c r="H210" s="13">
        <v>1</v>
      </c>
      <c r="I210" s="13">
        <v>15</v>
      </c>
      <c r="J210" s="13">
        <v>5</v>
      </c>
    </row>
    <row r="211" spans="1:11" ht="15.75" customHeight="1" x14ac:dyDescent="0.3">
      <c r="A211" s="7" t="s">
        <v>282</v>
      </c>
      <c r="B211" s="8" t="s">
        <v>318</v>
      </c>
      <c r="C211" s="12">
        <v>2</v>
      </c>
      <c r="D211" s="13">
        <v>11</v>
      </c>
      <c r="E211" s="13">
        <v>0</v>
      </c>
      <c r="F211" s="13">
        <v>6</v>
      </c>
      <c r="G211" s="13">
        <v>1</v>
      </c>
      <c r="H211" s="13">
        <v>1</v>
      </c>
      <c r="I211" s="13">
        <v>3</v>
      </c>
      <c r="J211" s="13">
        <v>12</v>
      </c>
    </row>
    <row r="212" spans="1:11" ht="15.75" customHeight="1" x14ac:dyDescent="0.3">
      <c r="A212" s="7" t="s">
        <v>283</v>
      </c>
      <c r="B212" s="8" t="s">
        <v>318</v>
      </c>
      <c r="C212" s="12"/>
      <c r="D212" s="13"/>
      <c r="E212" s="13">
        <v>3</v>
      </c>
      <c r="F212" s="13">
        <v>4</v>
      </c>
      <c r="G212" s="13">
        <v>0</v>
      </c>
      <c r="H212" s="13">
        <v>1</v>
      </c>
      <c r="I212" s="13"/>
      <c r="J212" s="13"/>
    </row>
    <row r="213" spans="1:11" ht="15.75" customHeight="1" x14ac:dyDescent="0.3">
      <c r="A213" s="7" t="s">
        <v>157</v>
      </c>
      <c r="B213" s="8" t="s">
        <v>318</v>
      </c>
      <c r="C213" s="12">
        <v>9</v>
      </c>
      <c r="D213" s="13">
        <v>6</v>
      </c>
      <c r="E213" s="13">
        <v>6</v>
      </c>
      <c r="F213" s="13">
        <v>2</v>
      </c>
      <c r="G213" s="13">
        <v>0</v>
      </c>
      <c r="H213" s="13">
        <v>1</v>
      </c>
      <c r="I213" s="13">
        <v>9</v>
      </c>
      <c r="J213" s="13">
        <v>7</v>
      </c>
    </row>
    <row r="214" spans="1:11" ht="15.75" customHeight="1" x14ac:dyDescent="0.3">
      <c r="A214" s="7" t="s">
        <v>159</v>
      </c>
      <c r="B214" s="8" t="s">
        <v>318</v>
      </c>
      <c r="C214" s="12">
        <v>3</v>
      </c>
      <c r="D214" s="13">
        <v>11</v>
      </c>
      <c r="E214" s="13">
        <v>3</v>
      </c>
      <c r="F214" s="13">
        <v>5</v>
      </c>
      <c r="G214" s="13">
        <v>0</v>
      </c>
      <c r="H214" s="13">
        <v>1</v>
      </c>
      <c r="I214" s="13">
        <v>3</v>
      </c>
      <c r="J214" s="13">
        <v>12</v>
      </c>
    </row>
    <row r="215" spans="1:11" ht="15.75" customHeight="1" x14ac:dyDescent="0.3">
      <c r="A215" s="10" t="s">
        <v>12</v>
      </c>
      <c r="B215" s="11"/>
      <c r="C215" s="9">
        <f t="shared" ref="C215:J215" si="18">SUM(C210:C214)</f>
        <v>24</v>
      </c>
      <c r="D215" s="9">
        <f t="shared" si="18"/>
        <v>32</v>
      </c>
      <c r="E215" s="9">
        <f t="shared" si="18"/>
        <v>17</v>
      </c>
      <c r="F215" s="9">
        <f t="shared" si="18"/>
        <v>18</v>
      </c>
      <c r="G215" s="9">
        <f t="shared" si="18"/>
        <v>5</v>
      </c>
      <c r="H215" s="9">
        <f t="shared" si="18"/>
        <v>5</v>
      </c>
      <c r="I215" s="9">
        <f t="shared" si="18"/>
        <v>30</v>
      </c>
      <c r="J215" s="9">
        <f t="shared" si="18"/>
        <v>36</v>
      </c>
      <c r="K215" s="29"/>
    </row>
    <row r="216" spans="1:11" ht="15.75" customHeight="1" x14ac:dyDescent="0.3"/>
    <row r="217" spans="1:11" ht="15.75" customHeight="1" x14ac:dyDescent="0.3"/>
    <row r="218" spans="1:11" ht="15.75" customHeight="1" x14ac:dyDescent="0.3">
      <c r="A218" s="24" t="s">
        <v>1676</v>
      </c>
      <c r="B218" s="25"/>
      <c r="C218" s="25"/>
      <c r="D218" s="25"/>
      <c r="E218" s="25"/>
      <c r="F218" s="25"/>
      <c r="G218" s="25"/>
      <c r="H218" s="25"/>
      <c r="I218" s="25"/>
      <c r="J218" s="26"/>
      <c r="K218" s="27"/>
    </row>
    <row r="219" spans="1:11" ht="15.75" customHeight="1" x14ac:dyDescent="0.3">
      <c r="A219" s="2"/>
      <c r="B219" s="3"/>
      <c r="C219" s="28" t="s">
        <v>1</v>
      </c>
      <c r="D219" s="26"/>
      <c r="E219" s="28" t="s">
        <v>2</v>
      </c>
      <c r="F219" s="26"/>
      <c r="G219" s="28" t="s">
        <v>3</v>
      </c>
      <c r="H219" s="26"/>
      <c r="I219" s="28" t="s">
        <v>4</v>
      </c>
      <c r="J219" s="26"/>
      <c r="K219" s="27"/>
    </row>
    <row r="220" spans="1:11" ht="15.75" customHeight="1" x14ac:dyDescent="0.3">
      <c r="A220" s="4" t="s">
        <v>5</v>
      </c>
      <c r="B220" s="5" t="s">
        <v>6</v>
      </c>
      <c r="C220" s="6" t="s">
        <v>7</v>
      </c>
      <c r="D220" s="6" t="s">
        <v>8</v>
      </c>
      <c r="E220" s="6" t="s">
        <v>7</v>
      </c>
      <c r="F220" s="6" t="s">
        <v>8</v>
      </c>
      <c r="G220" s="6" t="s">
        <v>7</v>
      </c>
      <c r="H220" s="6" t="s">
        <v>8</v>
      </c>
      <c r="I220" s="6" t="s">
        <v>7</v>
      </c>
      <c r="J220" s="6" t="s">
        <v>8</v>
      </c>
      <c r="K220" s="29"/>
    </row>
    <row r="221" spans="1:11" ht="15.75" customHeight="1" x14ac:dyDescent="0.3">
      <c r="A221" s="7" t="s">
        <v>778</v>
      </c>
      <c r="B221" s="8" t="s">
        <v>60</v>
      </c>
      <c r="C221" s="12">
        <v>7</v>
      </c>
      <c r="D221" s="13">
        <v>5</v>
      </c>
      <c r="E221" s="13">
        <v>3</v>
      </c>
      <c r="F221" s="13">
        <v>3</v>
      </c>
      <c r="G221" s="13">
        <v>0</v>
      </c>
      <c r="H221" s="13">
        <v>2</v>
      </c>
      <c r="I221" s="13">
        <v>7</v>
      </c>
      <c r="J221" s="13">
        <v>7</v>
      </c>
    </row>
    <row r="222" spans="1:11" ht="15.75" customHeight="1" x14ac:dyDescent="0.3">
      <c r="A222" s="7" t="s">
        <v>780</v>
      </c>
      <c r="B222" s="8" t="s">
        <v>60</v>
      </c>
      <c r="C222" s="12">
        <v>4</v>
      </c>
      <c r="D222" s="13">
        <v>8</v>
      </c>
      <c r="E222" s="13">
        <v>2</v>
      </c>
      <c r="F222" s="13">
        <v>4</v>
      </c>
      <c r="G222" s="13">
        <v>0</v>
      </c>
      <c r="H222" s="13">
        <v>1</v>
      </c>
      <c r="I222" s="13">
        <v>4</v>
      </c>
      <c r="J222" s="13">
        <v>9</v>
      </c>
    </row>
    <row r="223" spans="1:11" ht="15.75" customHeight="1" x14ac:dyDescent="0.3">
      <c r="A223" s="7" t="s">
        <v>784</v>
      </c>
      <c r="B223" s="8" t="s">
        <v>111</v>
      </c>
      <c r="C223" s="12">
        <v>7</v>
      </c>
      <c r="D223" s="13">
        <v>8</v>
      </c>
      <c r="E223" s="13">
        <v>4</v>
      </c>
      <c r="F223" s="13">
        <v>2</v>
      </c>
      <c r="G223" s="13">
        <v>1</v>
      </c>
      <c r="H223" s="13">
        <v>1</v>
      </c>
      <c r="I223" s="13">
        <v>8</v>
      </c>
      <c r="J223" s="13">
        <v>9</v>
      </c>
      <c r="K223" s="27"/>
    </row>
    <row r="224" spans="1:11" ht="15.75" customHeight="1" x14ac:dyDescent="0.3">
      <c r="A224" s="10" t="s">
        <v>12</v>
      </c>
      <c r="B224" s="11"/>
      <c r="C224" s="9">
        <f>SUM(C221:C223)</f>
        <v>18</v>
      </c>
      <c r="D224" s="9">
        <f t="shared" ref="D224:J224" si="19">SUM(D221:D223)</f>
        <v>21</v>
      </c>
      <c r="E224" s="9">
        <f t="shared" si="19"/>
        <v>9</v>
      </c>
      <c r="F224" s="9">
        <f t="shared" si="19"/>
        <v>9</v>
      </c>
      <c r="G224" s="9">
        <f t="shared" si="19"/>
        <v>1</v>
      </c>
      <c r="H224" s="9">
        <f t="shared" si="19"/>
        <v>4</v>
      </c>
      <c r="I224" s="9">
        <f t="shared" si="19"/>
        <v>19</v>
      </c>
      <c r="J224" s="9">
        <f t="shared" si="19"/>
        <v>25</v>
      </c>
      <c r="K224" s="29"/>
    </row>
    <row r="225" spans="1:11" ht="15.75" customHeight="1" x14ac:dyDescent="0.3"/>
    <row r="226" spans="1:11" ht="15.75" customHeight="1" x14ac:dyDescent="0.3"/>
    <row r="227" spans="1:11" ht="15.75" customHeight="1" x14ac:dyDescent="0.3">
      <c r="A227" s="24" t="s">
        <v>1477</v>
      </c>
      <c r="B227" s="25"/>
      <c r="C227" s="25"/>
      <c r="D227" s="25"/>
      <c r="E227" s="25"/>
      <c r="F227" s="25"/>
      <c r="G227" s="25"/>
      <c r="H227" s="25"/>
      <c r="I227" s="25"/>
      <c r="J227" s="26"/>
      <c r="K227" s="27"/>
    </row>
    <row r="228" spans="1:11" ht="15.75" customHeight="1" x14ac:dyDescent="0.3">
      <c r="A228" s="2"/>
      <c r="B228" s="3"/>
      <c r="C228" s="28" t="s">
        <v>1</v>
      </c>
      <c r="D228" s="26"/>
      <c r="E228" s="28" t="s">
        <v>2</v>
      </c>
      <c r="F228" s="26"/>
      <c r="G228" s="28" t="s">
        <v>3</v>
      </c>
      <c r="H228" s="26"/>
      <c r="I228" s="28" t="s">
        <v>4</v>
      </c>
      <c r="J228" s="26"/>
      <c r="K228" s="27"/>
    </row>
    <row r="229" spans="1:11" ht="15.75" customHeight="1" x14ac:dyDescent="0.3">
      <c r="A229" s="4" t="s">
        <v>5</v>
      </c>
      <c r="B229" s="5" t="s">
        <v>6</v>
      </c>
      <c r="C229" s="6" t="s">
        <v>7</v>
      </c>
      <c r="D229" s="6" t="s">
        <v>8</v>
      </c>
      <c r="E229" s="6" t="s">
        <v>7</v>
      </c>
      <c r="F229" s="6" t="s">
        <v>8</v>
      </c>
      <c r="G229" s="6" t="s">
        <v>7</v>
      </c>
      <c r="H229" s="6" t="s">
        <v>8</v>
      </c>
      <c r="I229" s="6" t="s">
        <v>7</v>
      </c>
      <c r="J229" s="6" t="s">
        <v>8</v>
      </c>
      <c r="K229" s="29"/>
    </row>
    <row r="230" spans="1:11" ht="15.75" customHeight="1" x14ac:dyDescent="0.3">
      <c r="A230" s="7" t="s">
        <v>25</v>
      </c>
      <c r="B230" s="8" t="s">
        <v>212</v>
      </c>
      <c r="C230" s="12">
        <v>13</v>
      </c>
      <c r="D230" s="13">
        <v>5</v>
      </c>
      <c r="E230" s="13">
        <v>10</v>
      </c>
      <c r="F230" s="13">
        <v>4</v>
      </c>
      <c r="G230" s="13">
        <v>2</v>
      </c>
      <c r="H230" s="13">
        <v>1</v>
      </c>
      <c r="I230" s="13">
        <v>15</v>
      </c>
      <c r="J230" s="13">
        <v>6</v>
      </c>
      <c r="K230" s="27"/>
    </row>
    <row r="231" spans="1:11" ht="15.75" customHeight="1" x14ac:dyDescent="0.3">
      <c r="A231" s="7" t="s">
        <v>27</v>
      </c>
      <c r="B231" s="8" t="s">
        <v>212</v>
      </c>
      <c r="C231" s="22">
        <v>6</v>
      </c>
      <c r="D231" s="14">
        <v>12</v>
      </c>
      <c r="E231" s="14">
        <v>3</v>
      </c>
      <c r="F231" s="14">
        <v>11</v>
      </c>
      <c r="G231" s="14">
        <v>0</v>
      </c>
      <c r="H231" s="14">
        <v>1</v>
      </c>
      <c r="I231" s="14">
        <v>6</v>
      </c>
      <c r="J231" s="14">
        <v>13</v>
      </c>
      <c r="K231" s="27"/>
    </row>
    <row r="232" spans="1:11" ht="15.75" customHeight="1" x14ac:dyDescent="0.3">
      <c r="A232" s="7" t="s">
        <v>28</v>
      </c>
      <c r="B232" s="8" t="s">
        <v>212</v>
      </c>
      <c r="C232" s="22">
        <v>15</v>
      </c>
      <c r="D232" s="14">
        <v>3</v>
      </c>
      <c r="E232" s="14">
        <v>11</v>
      </c>
      <c r="F232" s="14">
        <v>3</v>
      </c>
      <c r="G232" s="14">
        <v>2</v>
      </c>
      <c r="H232" s="14">
        <v>1</v>
      </c>
      <c r="I232" s="14">
        <v>17</v>
      </c>
      <c r="J232" s="14">
        <v>4</v>
      </c>
      <c r="K232" s="27"/>
    </row>
    <row r="233" spans="1:11" ht="15.75" customHeight="1" x14ac:dyDescent="0.3">
      <c r="A233" s="7" t="s">
        <v>106</v>
      </c>
      <c r="B233" s="8" t="s">
        <v>212</v>
      </c>
      <c r="C233" s="22">
        <v>12</v>
      </c>
      <c r="D233" s="14">
        <v>6</v>
      </c>
      <c r="E233" s="14">
        <v>9</v>
      </c>
      <c r="F233" s="14">
        <v>5</v>
      </c>
      <c r="G233" s="14">
        <v>2</v>
      </c>
      <c r="H233" s="14">
        <v>1</v>
      </c>
      <c r="I233" s="14">
        <v>14</v>
      </c>
      <c r="J233" s="14">
        <v>7</v>
      </c>
      <c r="K233" s="27"/>
    </row>
    <row r="234" spans="1:11" ht="15.75" customHeight="1" x14ac:dyDescent="0.3">
      <c r="A234" s="7" t="s">
        <v>30</v>
      </c>
      <c r="B234" s="8" t="s">
        <v>80</v>
      </c>
      <c r="C234" s="22">
        <v>5</v>
      </c>
      <c r="D234" s="14">
        <v>13</v>
      </c>
      <c r="E234" s="14">
        <v>5</v>
      </c>
      <c r="F234" s="14">
        <v>9</v>
      </c>
      <c r="G234" s="14">
        <v>0</v>
      </c>
      <c r="H234" s="14">
        <v>1</v>
      </c>
      <c r="I234" s="14">
        <v>5</v>
      </c>
      <c r="J234" s="14">
        <v>14</v>
      </c>
      <c r="K234" s="27"/>
    </row>
    <row r="235" spans="1:11" ht="15.75" customHeight="1" x14ac:dyDescent="0.3">
      <c r="A235" s="7" t="s">
        <v>107</v>
      </c>
      <c r="B235" s="8" t="s">
        <v>80</v>
      </c>
      <c r="C235" s="22">
        <v>9</v>
      </c>
      <c r="D235" s="14">
        <v>9</v>
      </c>
      <c r="E235" s="14">
        <v>8</v>
      </c>
      <c r="F235" s="14">
        <v>6</v>
      </c>
      <c r="G235" s="14">
        <v>0</v>
      </c>
      <c r="H235" s="14">
        <v>1</v>
      </c>
      <c r="I235" s="14">
        <v>9</v>
      </c>
      <c r="J235" s="14">
        <v>10</v>
      </c>
      <c r="K235" s="27"/>
    </row>
    <row r="236" spans="1:11" ht="15.75" customHeight="1" x14ac:dyDescent="0.3">
      <c r="A236" s="7" t="s">
        <v>109</v>
      </c>
      <c r="B236" s="8" t="s">
        <v>80</v>
      </c>
      <c r="C236" s="22">
        <v>6</v>
      </c>
      <c r="D236" s="14">
        <v>11</v>
      </c>
      <c r="E236" s="14">
        <v>5</v>
      </c>
      <c r="F236" s="14">
        <v>8</v>
      </c>
      <c r="G236" s="14">
        <v>0</v>
      </c>
      <c r="H236" s="14">
        <v>1</v>
      </c>
      <c r="I236" s="14">
        <v>6</v>
      </c>
      <c r="J236" s="14">
        <v>12</v>
      </c>
      <c r="K236" s="27"/>
    </row>
    <row r="237" spans="1:11" ht="15.75" customHeight="1" x14ac:dyDescent="0.3">
      <c r="A237" s="7" t="s">
        <v>110</v>
      </c>
      <c r="B237" s="8" t="s">
        <v>80</v>
      </c>
      <c r="C237" s="22">
        <v>9</v>
      </c>
      <c r="D237" s="14">
        <v>9</v>
      </c>
      <c r="E237" s="14">
        <v>4</v>
      </c>
      <c r="F237" s="14">
        <v>6</v>
      </c>
      <c r="G237" s="14">
        <v>1</v>
      </c>
      <c r="H237" s="14">
        <v>1</v>
      </c>
      <c r="I237" s="14">
        <v>10</v>
      </c>
      <c r="J237" s="14">
        <v>10</v>
      </c>
      <c r="K237" s="27"/>
    </row>
    <row r="238" spans="1:11" ht="15.75" customHeight="1" x14ac:dyDescent="0.3">
      <c r="A238" s="10" t="s">
        <v>12</v>
      </c>
      <c r="B238" s="11"/>
      <c r="C238" s="9">
        <f t="shared" ref="C238:J238" si="20">SUM(C230:C237)</f>
        <v>75</v>
      </c>
      <c r="D238" s="9">
        <f t="shared" si="20"/>
        <v>68</v>
      </c>
      <c r="E238" s="9">
        <f t="shared" si="20"/>
        <v>55</v>
      </c>
      <c r="F238" s="9">
        <f t="shared" si="20"/>
        <v>52</v>
      </c>
      <c r="G238" s="9">
        <f t="shared" si="20"/>
        <v>7</v>
      </c>
      <c r="H238" s="9">
        <f t="shared" si="20"/>
        <v>8</v>
      </c>
      <c r="I238" s="9">
        <f t="shared" si="20"/>
        <v>82</v>
      </c>
      <c r="J238" s="9">
        <f t="shared" si="20"/>
        <v>76</v>
      </c>
      <c r="K238" s="29"/>
    </row>
    <row r="239" spans="1:11" ht="15.75" customHeight="1" x14ac:dyDescent="0.3"/>
    <row r="240" spans="1:11" ht="15.75" customHeight="1" x14ac:dyDescent="0.3"/>
    <row r="241" spans="1:11" ht="15.75" customHeight="1" x14ac:dyDescent="0.3">
      <c r="A241" s="24" t="s">
        <v>1427</v>
      </c>
      <c r="B241" s="25"/>
      <c r="C241" s="25"/>
      <c r="D241" s="25"/>
      <c r="E241" s="25"/>
      <c r="F241" s="25"/>
      <c r="G241" s="25"/>
      <c r="H241" s="25"/>
      <c r="I241" s="25"/>
      <c r="J241" s="26"/>
      <c r="K241" s="27"/>
    </row>
    <row r="242" spans="1:11" ht="15.75" customHeight="1" x14ac:dyDescent="0.3">
      <c r="A242" s="2"/>
      <c r="B242" s="3"/>
      <c r="C242" s="28" t="s">
        <v>1</v>
      </c>
      <c r="D242" s="26"/>
      <c r="E242" s="28" t="s">
        <v>2</v>
      </c>
      <c r="F242" s="26"/>
      <c r="G242" s="28" t="s">
        <v>3</v>
      </c>
      <c r="H242" s="26"/>
      <c r="I242" s="28" t="s">
        <v>4</v>
      </c>
      <c r="J242" s="26"/>
      <c r="K242" s="27"/>
    </row>
    <row r="243" spans="1:11" ht="15.75" customHeight="1" x14ac:dyDescent="0.3">
      <c r="A243" s="4" t="s">
        <v>5</v>
      </c>
      <c r="B243" s="5" t="s">
        <v>6</v>
      </c>
      <c r="C243" s="6" t="s">
        <v>7</v>
      </c>
      <c r="D243" s="6" t="s">
        <v>8</v>
      </c>
      <c r="E243" s="6" t="s">
        <v>7</v>
      </c>
      <c r="F243" s="6" t="s">
        <v>8</v>
      </c>
      <c r="G243" s="6" t="s">
        <v>7</v>
      </c>
      <c r="H243" s="6" t="s">
        <v>8</v>
      </c>
      <c r="I243" s="6" t="s">
        <v>7</v>
      </c>
      <c r="J243" s="6" t="s">
        <v>8</v>
      </c>
      <c r="K243" s="29"/>
    </row>
    <row r="244" spans="1:11" ht="15.75" customHeight="1" x14ac:dyDescent="0.3">
      <c r="A244" s="7" t="s">
        <v>467</v>
      </c>
      <c r="B244" s="8" t="s">
        <v>318</v>
      </c>
      <c r="C244" s="12">
        <v>10</v>
      </c>
      <c r="D244" s="13">
        <v>4</v>
      </c>
      <c r="E244" s="13">
        <v>5</v>
      </c>
      <c r="F244" s="13">
        <v>1</v>
      </c>
      <c r="G244" s="13">
        <v>4</v>
      </c>
      <c r="H244" s="13">
        <v>1</v>
      </c>
      <c r="I244" s="13">
        <v>15</v>
      </c>
      <c r="J244" s="13">
        <v>5</v>
      </c>
      <c r="K244" s="27"/>
    </row>
    <row r="245" spans="1:11" ht="15.75" customHeight="1" x14ac:dyDescent="0.3">
      <c r="A245" s="7" t="s">
        <v>282</v>
      </c>
      <c r="B245" s="8" t="s">
        <v>318</v>
      </c>
      <c r="C245" s="22">
        <v>2</v>
      </c>
      <c r="D245" s="14">
        <v>11</v>
      </c>
      <c r="E245" s="14">
        <v>0</v>
      </c>
      <c r="F245" s="14">
        <v>6</v>
      </c>
      <c r="G245" s="14">
        <v>1</v>
      </c>
      <c r="H245" s="14">
        <v>1</v>
      </c>
      <c r="I245" s="14">
        <v>3</v>
      </c>
      <c r="J245" s="14">
        <v>12</v>
      </c>
      <c r="K245" s="27"/>
    </row>
    <row r="246" spans="1:11" ht="15.75" customHeight="1" x14ac:dyDescent="0.3">
      <c r="A246" s="10" t="s">
        <v>12</v>
      </c>
      <c r="B246" s="11"/>
      <c r="C246" s="9">
        <f t="shared" ref="C246:J246" si="21">SUM(C244:C245)</f>
        <v>12</v>
      </c>
      <c r="D246" s="9">
        <f t="shared" si="21"/>
        <v>15</v>
      </c>
      <c r="E246" s="9">
        <f t="shared" si="21"/>
        <v>5</v>
      </c>
      <c r="F246" s="9">
        <f t="shared" si="21"/>
        <v>7</v>
      </c>
      <c r="G246" s="9">
        <f t="shared" si="21"/>
        <v>5</v>
      </c>
      <c r="H246" s="9">
        <f t="shared" si="21"/>
        <v>2</v>
      </c>
      <c r="I246" s="9">
        <f t="shared" si="21"/>
        <v>18</v>
      </c>
      <c r="J246" s="9">
        <f t="shared" si="21"/>
        <v>17</v>
      </c>
      <c r="K246" s="29"/>
    </row>
    <row r="247" spans="1:11" ht="15.75" customHeight="1" x14ac:dyDescent="0.3"/>
    <row r="248" spans="1:11" ht="15.75" customHeight="1" x14ac:dyDescent="0.3"/>
    <row r="249" spans="1:11" ht="15.75" customHeight="1" x14ac:dyDescent="0.3">
      <c r="A249" s="24" t="s">
        <v>2060</v>
      </c>
      <c r="B249" s="25"/>
      <c r="C249" s="25"/>
      <c r="D249" s="25"/>
      <c r="E249" s="25"/>
      <c r="F249" s="25"/>
      <c r="G249" s="25"/>
      <c r="H249" s="25"/>
      <c r="I249" s="25"/>
      <c r="J249" s="26"/>
      <c r="K249" s="27"/>
    </row>
    <row r="250" spans="1:11" ht="15.75" customHeight="1" x14ac:dyDescent="0.3">
      <c r="A250" s="2"/>
      <c r="B250" s="3"/>
      <c r="C250" s="28" t="s">
        <v>1</v>
      </c>
      <c r="D250" s="26"/>
      <c r="E250" s="28" t="s">
        <v>2</v>
      </c>
      <c r="F250" s="26"/>
      <c r="G250" s="28" t="s">
        <v>3</v>
      </c>
      <c r="H250" s="26"/>
      <c r="I250" s="28" t="s">
        <v>4</v>
      </c>
      <c r="J250" s="26"/>
      <c r="K250" s="27"/>
    </row>
    <row r="251" spans="1:11" ht="15.75" customHeight="1" x14ac:dyDescent="0.3">
      <c r="A251" s="4" t="s">
        <v>5</v>
      </c>
      <c r="B251" s="5" t="s">
        <v>6</v>
      </c>
      <c r="C251" s="6" t="s">
        <v>7</v>
      </c>
      <c r="D251" s="6" t="s">
        <v>8</v>
      </c>
      <c r="E251" s="6" t="s">
        <v>7</v>
      </c>
      <c r="F251" s="6" t="s">
        <v>8</v>
      </c>
      <c r="G251" s="6" t="s">
        <v>7</v>
      </c>
      <c r="H251" s="6" t="s">
        <v>8</v>
      </c>
      <c r="I251" s="6" t="s">
        <v>7</v>
      </c>
      <c r="J251" s="6" t="s">
        <v>8</v>
      </c>
      <c r="K251" s="29"/>
    </row>
    <row r="252" spans="1:11" ht="15.75" customHeight="1" x14ac:dyDescent="0.3">
      <c r="A252" s="7" t="s">
        <v>15</v>
      </c>
      <c r="B252" s="8" t="s">
        <v>320</v>
      </c>
      <c r="C252" s="12">
        <v>0</v>
      </c>
      <c r="D252" s="13">
        <v>4</v>
      </c>
      <c r="E252" s="13">
        <v>0</v>
      </c>
      <c r="F252" s="13">
        <v>4</v>
      </c>
      <c r="G252" s="13">
        <v>0</v>
      </c>
      <c r="H252" s="13">
        <v>1</v>
      </c>
      <c r="I252" s="13">
        <v>0</v>
      </c>
      <c r="J252" s="13">
        <v>5</v>
      </c>
      <c r="K252" s="27"/>
    </row>
    <row r="253" spans="1:11" ht="15.75" customHeight="1" x14ac:dyDescent="0.3">
      <c r="A253" s="7" t="s">
        <v>17</v>
      </c>
      <c r="B253" s="8" t="s">
        <v>320</v>
      </c>
      <c r="C253" s="12">
        <v>1</v>
      </c>
      <c r="D253" s="13">
        <v>15</v>
      </c>
      <c r="E253" s="13">
        <v>0</v>
      </c>
      <c r="F253" s="13">
        <v>14</v>
      </c>
      <c r="G253" s="13">
        <v>0</v>
      </c>
      <c r="H253" s="13">
        <v>1</v>
      </c>
      <c r="I253" s="13">
        <v>1</v>
      </c>
      <c r="J253" s="13">
        <v>16</v>
      </c>
      <c r="K253" s="27"/>
    </row>
    <row r="254" spans="1:11" ht="15.75" customHeight="1" x14ac:dyDescent="0.3">
      <c r="A254" s="10" t="s">
        <v>12</v>
      </c>
      <c r="B254" s="11"/>
      <c r="C254" s="9">
        <f>SUM(C252:C253)</f>
        <v>1</v>
      </c>
      <c r="D254" s="9">
        <f t="shared" ref="D254:J254" si="22">SUM(D252:D253)</f>
        <v>19</v>
      </c>
      <c r="E254" s="9">
        <f t="shared" si="22"/>
        <v>0</v>
      </c>
      <c r="F254" s="9">
        <f t="shared" si="22"/>
        <v>18</v>
      </c>
      <c r="G254" s="9">
        <f t="shared" si="22"/>
        <v>0</v>
      </c>
      <c r="H254" s="9">
        <f t="shared" si="22"/>
        <v>2</v>
      </c>
      <c r="I254" s="9">
        <f t="shared" si="22"/>
        <v>1</v>
      </c>
      <c r="J254" s="9">
        <f t="shared" si="22"/>
        <v>21</v>
      </c>
      <c r="K254" s="29"/>
    </row>
    <row r="255" spans="1:11" ht="15.75" customHeight="1" x14ac:dyDescent="0.3"/>
    <row r="256" spans="1:11" ht="15.75" customHeight="1" x14ac:dyDescent="0.3"/>
    <row r="257" spans="1:11" ht="15.75" customHeight="1" x14ac:dyDescent="0.3">
      <c r="A257" s="24" t="s">
        <v>490</v>
      </c>
      <c r="B257" s="25"/>
      <c r="C257" s="25"/>
      <c r="D257" s="25"/>
      <c r="E257" s="25"/>
      <c r="F257" s="25"/>
      <c r="G257" s="25"/>
      <c r="H257" s="25"/>
      <c r="I257" s="25"/>
      <c r="J257" s="26"/>
      <c r="K257" s="27"/>
    </row>
    <row r="258" spans="1:11" ht="15.75" customHeight="1" x14ac:dyDescent="0.3">
      <c r="A258" s="2"/>
      <c r="B258" s="3"/>
      <c r="C258" s="28" t="s">
        <v>1</v>
      </c>
      <c r="D258" s="26"/>
      <c r="E258" s="28" t="s">
        <v>2</v>
      </c>
      <c r="F258" s="26"/>
      <c r="G258" s="28" t="s">
        <v>3</v>
      </c>
      <c r="H258" s="26"/>
      <c r="I258" s="28" t="s">
        <v>4</v>
      </c>
      <c r="J258" s="26"/>
      <c r="K258" s="27"/>
    </row>
    <row r="259" spans="1:11" ht="15.75" customHeight="1" x14ac:dyDescent="0.3">
      <c r="A259" s="4" t="s">
        <v>5</v>
      </c>
      <c r="B259" s="5" t="s">
        <v>6</v>
      </c>
      <c r="C259" s="6" t="s">
        <v>7</v>
      </c>
      <c r="D259" s="6" t="s">
        <v>8</v>
      </c>
      <c r="E259" s="6" t="s">
        <v>7</v>
      </c>
      <c r="F259" s="6" t="s">
        <v>8</v>
      </c>
      <c r="G259" s="6" t="s">
        <v>7</v>
      </c>
      <c r="H259" s="6" t="s">
        <v>8</v>
      </c>
      <c r="I259" s="6" t="s">
        <v>7</v>
      </c>
      <c r="J259" s="6" t="s">
        <v>8</v>
      </c>
      <c r="K259" s="29"/>
    </row>
    <row r="260" spans="1:11" ht="15.75" customHeight="1" x14ac:dyDescent="0.3">
      <c r="A260" s="7" t="s">
        <v>55</v>
      </c>
      <c r="B260" s="8" t="s">
        <v>214</v>
      </c>
      <c r="C260" s="12">
        <v>9</v>
      </c>
      <c r="D260" s="13">
        <v>10</v>
      </c>
      <c r="E260" s="13">
        <v>5</v>
      </c>
      <c r="F260" s="13">
        <v>4</v>
      </c>
      <c r="G260" s="13">
        <v>4</v>
      </c>
      <c r="H260" s="13">
        <v>2</v>
      </c>
      <c r="I260" s="13">
        <v>13</v>
      </c>
      <c r="J260" s="13">
        <v>12</v>
      </c>
      <c r="K260" s="27"/>
    </row>
    <row r="261" spans="1:11" ht="15.75" customHeight="1" x14ac:dyDescent="0.3">
      <c r="A261" s="7" t="s">
        <v>56</v>
      </c>
      <c r="B261" s="8" t="s">
        <v>214</v>
      </c>
      <c r="C261" s="22">
        <v>16</v>
      </c>
      <c r="D261" s="14">
        <v>2</v>
      </c>
      <c r="E261" s="14">
        <v>7</v>
      </c>
      <c r="F261" s="14">
        <v>2</v>
      </c>
      <c r="G261" s="14">
        <v>7</v>
      </c>
      <c r="H261" s="14">
        <v>2</v>
      </c>
      <c r="I261" s="14">
        <v>23</v>
      </c>
      <c r="J261" s="14">
        <v>4</v>
      </c>
      <c r="K261" s="27"/>
    </row>
    <row r="262" spans="1:11" ht="15.75" customHeight="1" x14ac:dyDescent="0.3">
      <c r="A262" s="7" t="s">
        <v>57</v>
      </c>
      <c r="B262" s="8" t="s">
        <v>214</v>
      </c>
      <c r="C262" s="22">
        <v>14</v>
      </c>
      <c r="D262" s="14">
        <v>4</v>
      </c>
      <c r="E262" s="14">
        <v>7</v>
      </c>
      <c r="F262" s="14">
        <v>2</v>
      </c>
      <c r="G262" s="14">
        <v>6</v>
      </c>
      <c r="H262" s="14">
        <v>1</v>
      </c>
      <c r="I262" s="14">
        <v>20</v>
      </c>
      <c r="J262" s="14">
        <v>5</v>
      </c>
      <c r="K262" s="27"/>
    </row>
    <row r="263" spans="1:11" ht="15.75" customHeight="1" x14ac:dyDescent="0.3">
      <c r="A263" s="7" t="s">
        <v>63</v>
      </c>
      <c r="B263" s="8" t="s">
        <v>214</v>
      </c>
      <c r="C263" s="22">
        <v>12</v>
      </c>
      <c r="D263" s="14">
        <v>5</v>
      </c>
      <c r="E263" s="14">
        <v>6</v>
      </c>
      <c r="F263" s="14">
        <v>2</v>
      </c>
      <c r="G263" s="14">
        <v>3</v>
      </c>
      <c r="H263" s="14">
        <v>1</v>
      </c>
      <c r="I263" s="14">
        <v>15</v>
      </c>
      <c r="J263" s="14">
        <v>6</v>
      </c>
      <c r="K263" s="27"/>
    </row>
    <row r="264" spans="1:11" ht="15.75" customHeight="1" x14ac:dyDescent="0.3">
      <c r="A264" s="7" t="s">
        <v>64</v>
      </c>
      <c r="B264" s="8" t="s">
        <v>214</v>
      </c>
      <c r="C264" s="22">
        <v>13</v>
      </c>
      <c r="D264" s="14">
        <v>4</v>
      </c>
      <c r="E264" s="14">
        <v>5</v>
      </c>
      <c r="F264" s="14">
        <v>3</v>
      </c>
      <c r="G264" s="14">
        <v>5</v>
      </c>
      <c r="H264" s="14">
        <v>1</v>
      </c>
      <c r="I264" s="14">
        <v>18</v>
      </c>
      <c r="J264" s="14">
        <v>5</v>
      </c>
      <c r="K264" s="27"/>
    </row>
    <row r="265" spans="1:11" ht="15.75" customHeight="1" x14ac:dyDescent="0.3">
      <c r="A265" s="7" t="s">
        <v>66</v>
      </c>
      <c r="B265" s="8" t="s">
        <v>214</v>
      </c>
      <c r="C265" s="22">
        <v>8</v>
      </c>
      <c r="D265" s="14">
        <v>7</v>
      </c>
      <c r="E265" s="14">
        <v>5</v>
      </c>
      <c r="F265" s="14">
        <v>8</v>
      </c>
      <c r="G265" s="14">
        <v>3</v>
      </c>
      <c r="H265" s="14">
        <v>1</v>
      </c>
      <c r="I265" s="14">
        <v>11</v>
      </c>
      <c r="J265" s="14">
        <v>8</v>
      </c>
      <c r="K265" s="27"/>
    </row>
    <row r="266" spans="1:11" ht="15.75" customHeight="1" x14ac:dyDescent="0.3">
      <c r="A266" s="7" t="s">
        <v>67</v>
      </c>
      <c r="B266" s="8" t="s">
        <v>214</v>
      </c>
      <c r="C266" s="22">
        <v>10</v>
      </c>
      <c r="D266" s="14">
        <v>7</v>
      </c>
      <c r="E266" s="14">
        <v>7</v>
      </c>
      <c r="F266" s="14">
        <v>8</v>
      </c>
      <c r="G266" s="14">
        <v>1</v>
      </c>
      <c r="H266" s="14">
        <v>1</v>
      </c>
      <c r="I266" s="14">
        <v>11</v>
      </c>
      <c r="J266" s="14">
        <v>8</v>
      </c>
      <c r="K266" s="27"/>
    </row>
    <row r="267" spans="1:11" ht="15.75" customHeight="1" x14ac:dyDescent="0.3">
      <c r="A267" s="10" t="s">
        <v>12</v>
      </c>
      <c r="B267" s="11"/>
      <c r="C267" s="9">
        <f t="shared" ref="C267:J267" si="23">SUM(C260:C266)</f>
        <v>82</v>
      </c>
      <c r="D267" s="9">
        <f t="shared" si="23"/>
        <v>39</v>
      </c>
      <c r="E267" s="9">
        <f t="shared" si="23"/>
        <v>42</v>
      </c>
      <c r="F267" s="9">
        <f t="shared" si="23"/>
        <v>29</v>
      </c>
      <c r="G267" s="9">
        <f t="shared" si="23"/>
        <v>29</v>
      </c>
      <c r="H267" s="9">
        <f t="shared" si="23"/>
        <v>9</v>
      </c>
      <c r="I267" s="9">
        <f t="shared" si="23"/>
        <v>111</v>
      </c>
      <c r="J267" s="9">
        <f t="shared" si="23"/>
        <v>48</v>
      </c>
      <c r="K267" s="29"/>
    </row>
    <row r="268" spans="1:11" ht="15.75" customHeight="1" x14ac:dyDescent="0.3"/>
    <row r="269" spans="1:11" ht="15.75" customHeight="1" x14ac:dyDescent="0.3"/>
    <row r="270" spans="1:11" ht="15.75" customHeight="1" x14ac:dyDescent="0.3">
      <c r="A270" s="24" t="s">
        <v>763</v>
      </c>
      <c r="B270" s="25"/>
      <c r="C270" s="25"/>
      <c r="D270" s="25"/>
      <c r="E270" s="25"/>
      <c r="F270" s="25"/>
      <c r="G270" s="25"/>
      <c r="H270" s="25"/>
      <c r="I270" s="25"/>
      <c r="J270" s="26"/>
      <c r="K270" s="27"/>
    </row>
    <row r="271" spans="1:11" ht="15.75" customHeight="1" x14ac:dyDescent="0.3">
      <c r="A271" s="2"/>
      <c r="B271" s="3"/>
      <c r="C271" s="28" t="s">
        <v>1</v>
      </c>
      <c r="D271" s="26"/>
      <c r="E271" s="28" t="s">
        <v>2</v>
      </c>
      <c r="F271" s="26"/>
      <c r="G271" s="28" t="s">
        <v>3</v>
      </c>
      <c r="H271" s="26"/>
      <c r="I271" s="28" t="s">
        <v>4</v>
      </c>
      <c r="J271" s="26"/>
      <c r="K271" s="27"/>
    </row>
    <row r="272" spans="1:11" ht="15.75" customHeight="1" x14ac:dyDescent="0.3">
      <c r="A272" s="4" t="s">
        <v>5</v>
      </c>
      <c r="B272" s="5" t="s">
        <v>6</v>
      </c>
      <c r="C272" s="6" t="s">
        <v>7</v>
      </c>
      <c r="D272" s="6" t="s">
        <v>8</v>
      </c>
      <c r="E272" s="6" t="s">
        <v>7</v>
      </c>
      <c r="F272" s="6" t="s">
        <v>8</v>
      </c>
      <c r="G272" s="6" t="s">
        <v>7</v>
      </c>
      <c r="H272" s="6" t="s">
        <v>8</v>
      </c>
      <c r="I272" s="6" t="s">
        <v>7</v>
      </c>
      <c r="J272" s="6" t="s">
        <v>8</v>
      </c>
      <c r="K272" s="29"/>
    </row>
    <row r="273" spans="1:11" ht="15.75" customHeight="1" x14ac:dyDescent="0.3">
      <c r="A273" s="7" t="s">
        <v>106</v>
      </c>
      <c r="B273" s="8" t="s">
        <v>983</v>
      </c>
      <c r="C273" s="12">
        <v>7</v>
      </c>
      <c r="D273" s="13">
        <v>11</v>
      </c>
      <c r="E273" s="13"/>
      <c r="F273" s="13"/>
      <c r="G273" s="13">
        <v>0</v>
      </c>
      <c r="H273" s="13">
        <v>1</v>
      </c>
      <c r="I273" s="13">
        <v>7</v>
      </c>
      <c r="J273" s="13">
        <v>12</v>
      </c>
    </row>
    <row r="274" spans="1:11" ht="15.75" customHeight="1" x14ac:dyDescent="0.3">
      <c r="A274" s="7" t="s">
        <v>30</v>
      </c>
      <c r="B274" s="8" t="s">
        <v>983</v>
      </c>
      <c r="C274" s="12">
        <v>2</v>
      </c>
      <c r="D274" s="13">
        <v>16</v>
      </c>
      <c r="E274" s="13">
        <v>2</v>
      </c>
      <c r="F274" s="13">
        <v>7</v>
      </c>
      <c r="G274" s="13">
        <v>0</v>
      </c>
      <c r="H274" s="13">
        <v>1</v>
      </c>
      <c r="I274" s="13">
        <v>2</v>
      </c>
      <c r="J274" s="13">
        <v>17</v>
      </c>
    </row>
    <row r="275" spans="1:11" ht="15.75" customHeight="1" x14ac:dyDescent="0.3">
      <c r="A275" s="7" t="s">
        <v>107</v>
      </c>
      <c r="B275" s="8" t="s">
        <v>1944</v>
      </c>
      <c r="C275" s="12"/>
      <c r="D275" s="13"/>
      <c r="E275" s="13"/>
      <c r="F275" s="13"/>
      <c r="G275" s="13"/>
      <c r="H275" s="13"/>
      <c r="I275" s="13"/>
      <c r="J275" s="13"/>
    </row>
    <row r="276" spans="1:11" ht="15.75" customHeight="1" x14ac:dyDescent="0.3">
      <c r="A276" s="7" t="s">
        <v>109</v>
      </c>
      <c r="B276" s="8" t="s">
        <v>372</v>
      </c>
      <c r="C276" s="12">
        <v>13</v>
      </c>
      <c r="D276" s="13">
        <v>5</v>
      </c>
      <c r="E276" s="13">
        <v>10</v>
      </c>
      <c r="F276" s="13">
        <v>4</v>
      </c>
      <c r="G276" s="13">
        <v>2</v>
      </c>
      <c r="H276" s="13">
        <v>1</v>
      </c>
      <c r="I276" s="13">
        <v>15</v>
      </c>
      <c r="J276" s="13">
        <v>6</v>
      </c>
      <c r="K276" s="27"/>
    </row>
    <row r="277" spans="1:11" ht="15.75" customHeight="1" x14ac:dyDescent="0.3">
      <c r="A277" s="7" t="s">
        <v>110</v>
      </c>
      <c r="B277" s="8" t="s">
        <v>372</v>
      </c>
      <c r="C277" s="22">
        <v>16</v>
      </c>
      <c r="D277" s="14">
        <v>2</v>
      </c>
      <c r="E277" s="14">
        <v>13</v>
      </c>
      <c r="F277" s="14">
        <v>1</v>
      </c>
      <c r="G277" s="14">
        <v>0</v>
      </c>
      <c r="H277" s="14">
        <v>1</v>
      </c>
      <c r="I277" s="14">
        <v>16</v>
      </c>
      <c r="J277" s="14">
        <v>3</v>
      </c>
      <c r="K277" s="27"/>
    </row>
    <row r="278" spans="1:11" ht="15.75" customHeight="1" x14ac:dyDescent="0.3">
      <c r="A278" s="7" t="s">
        <v>112</v>
      </c>
      <c r="B278" s="8" t="s">
        <v>372</v>
      </c>
      <c r="C278" s="22">
        <v>13</v>
      </c>
      <c r="D278" s="14">
        <v>5</v>
      </c>
      <c r="E278" s="14">
        <v>10</v>
      </c>
      <c r="F278" s="14">
        <v>4</v>
      </c>
      <c r="G278" s="14">
        <v>0</v>
      </c>
      <c r="H278" s="14">
        <v>1</v>
      </c>
      <c r="I278" s="14">
        <v>13</v>
      </c>
      <c r="J278" s="14">
        <v>6</v>
      </c>
      <c r="K278" s="27"/>
    </row>
    <row r="279" spans="1:11" ht="15.75" customHeight="1" x14ac:dyDescent="0.3">
      <c r="A279" s="7" t="s">
        <v>113</v>
      </c>
      <c r="B279" s="8" t="s">
        <v>372</v>
      </c>
      <c r="C279" s="22">
        <v>9</v>
      </c>
      <c r="D279" s="14">
        <v>11</v>
      </c>
      <c r="E279" s="14">
        <v>7</v>
      </c>
      <c r="F279" s="14">
        <v>7</v>
      </c>
      <c r="G279" s="14">
        <v>1</v>
      </c>
      <c r="H279" s="14">
        <v>1</v>
      </c>
      <c r="I279" s="14">
        <v>10</v>
      </c>
      <c r="J279" s="14">
        <v>12</v>
      </c>
      <c r="K279" s="27"/>
    </row>
    <row r="280" spans="1:11" ht="15.75" customHeight="1" x14ac:dyDescent="0.3">
      <c r="A280" s="7" t="s">
        <v>171</v>
      </c>
      <c r="B280" s="8" t="s">
        <v>372</v>
      </c>
      <c r="C280" s="22">
        <v>11</v>
      </c>
      <c r="D280" s="14">
        <v>9</v>
      </c>
      <c r="E280" s="14">
        <v>7</v>
      </c>
      <c r="F280" s="14">
        <v>7</v>
      </c>
      <c r="G280" s="14">
        <v>0</v>
      </c>
      <c r="H280" s="14">
        <v>1</v>
      </c>
      <c r="I280" s="14">
        <v>11</v>
      </c>
      <c r="J280" s="14">
        <v>10</v>
      </c>
      <c r="K280" s="27"/>
    </row>
    <row r="281" spans="1:11" ht="15.75" customHeight="1" x14ac:dyDescent="0.3">
      <c r="A281" s="7" t="s">
        <v>32</v>
      </c>
      <c r="B281" s="8" t="s">
        <v>372</v>
      </c>
      <c r="C281" s="22">
        <v>8</v>
      </c>
      <c r="D281" s="14">
        <v>12</v>
      </c>
      <c r="E281" s="14">
        <v>4</v>
      </c>
      <c r="F281" s="14">
        <v>10</v>
      </c>
      <c r="G281" s="14">
        <v>2</v>
      </c>
      <c r="H281" s="14">
        <v>1</v>
      </c>
      <c r="I281" s="14">
        <v>10</v>
      </c>
      <c r="J281" s="14">
        <v>13</v>
      </c>
      <c r="K281" s="27"/>
    </row>
    <row r="282" spans="1:11" ht="15.75" customHeight="1" x14ac:dyDescent="0.3">
      <c r="A282" s="7" t="s">
        <v>33</v>
      </c>
      <c r="B282" s="8" t="s">
        <v>372</v>
      </c>
      <c r="C282" s="22">
        <v>7</v>
      </c>
      <c r="D282" s="14">
        <v>13</v>
      </c>
      <c r="E282" s="14">
        <v>6</v>
      </c>
      <c r="F282" s="14">
        <v>8</v>
      </c>
      <c r="G282" s="14">
        <v>0</v>
      </c>
      <c r="H282" s="14">
        <v>1</v>
      </c>
      <c r="I282" s="14">
        <v>7</v>
      </c>
      <c r="J282" s="14">
        <v>14</v>
      </c>
      <c r="K282" s="27"/>
    </row>
    <row r="283" spans="1:11" ht="15.75" customHeight="1" x14ac:dyDescent="0.3">
      <c r="A283" s="7" t="s">
        <v>34</v>
      </c>
      <c r="B283" s="8" t="s">
        <v>372</v>
      </c>
      <c r="C283" s="22">
        <v>9</v>
      </c>
      <c r="D283" s="14">
        <v>11</v>
      </c>
      <c r="E283" s="14">
        <v>9</v>
      </c>
      <c r="F283" s="14">
        <v>5</v>
      </c>
      <c r="G283" s="14">
        <v>0</v>
      </c>
      <c r="H283" s="14">
        <v>1</v>
      </c>
      <c r="I283" s="14">
        <v>9</v>
      </c>
      <c r="J283" s="14">
        <v>12</v>
      </c>
      <c r="K283" s="27"/>
    </row>
    <row r="284" spans="1:11" ht="15.75" customHeight="1" x14ac:dyDescent="0.3">
      <c r="A284" s="10" t="s">
        <v>12</v>
      </c>
      <c r="B284" s="11"/>
      <c r="C284" s="9">
        <f>SUM(C273:C283)</f>
        <v>95</v>
      </c>
      <c r="D284" s="9">
        <f t="shared" ref="D284:J284" si="24">SUM(D273:D283)</f>
        <v>95</v>
      </c>
      <c r="E284" s="9">
        <f t="shared" si="24"/>
        <v>68</v>
      </c>
      <c r="F284" s="9">
        <f t="shared" si="24"/>
        <v>53</v>
      </c>
      <c r="G284" s="9">
        <f t="shared" si="24"/>
        <v>5</v>
      </c>
      <c r="H284" s="9">
        <f t="shared" si="24"/>
        <v>10</v>
      </c>
      <c r="I284" s="9">
        <f t="shared" si="24"/>
        <v>100</v>
      </c>
      <c r="J284" s="9">
        <f t="shared" si="24"/>
        <v>105</v>
      </c>
      <c r="K284" s="29"/>
    </row>
    <row r="285" spans="1:11" ht="15.75" customHeight="1" x14ac:dyDescent="0.3"/>
    <row r="286" spans="1:11" ht="15.75" customHeight="1" x14ac:dyDescent="0.3"/>
    <row r="287" spans="1:11" ht="15.75" customHeight="1" x14ac:dyDescent="0.3">
      <c r="A287" s="24" t="s">
        <v>1971</v>
      </c>
      <c r="B287" s="25"/>
      <c r="C287" s="25"/>
      <c r="D287" s="25"/>
      <c r="E287" s="25"/>
      <c r="F287" s="25"/>
      <c r="G287" s="25"/>
      <c r="H287" s="25"/>
      <c r="I287" s="25"/>
      <c r="J287" s="26"/>
      <c r="K287" s="27"/>
    </row>
    <row r="288" spans="1:11" ht="15.75" customHeight="1" x14ac:dyDescent="0.3">
      <c r="A288" s="2"/>
      <c r="B288" s="3"/>
      <c r="C288" s="28" t="s">
        <v>1</v>
      </c>
      <c r="D288" s="26"/>
      <c r="E288" s="28" t="s">
        <v>2</v>
      </c>
      <c r="F288" s="26"/>
      <c r="G288" s="28" t="s">
        <v>3</v>
      </c>
      <c r="H288" s="26"/>
      <c r="I288" s="28" t="s">
        <v>4</v>
      </c>
      <c r="J288" s="26"/>
      <c r="K288" s="27"/>
    </row>
    <row r="289" spans="1:11" ht="15.75" customHeight="1" x14ac:dyDescent="0.3">
      <c r="A289" s="4" t="s">
        <v>5</v>
      </c>
      <c r="B289" s="5" t="s">
        <v>6</v>
      </c>
      <c r="C289" s="6" t="s">
        <v>7</v>
      </c>
      <c r="D289" s="6" t="s">
        <v>8</v>
      </c>
      <c r="E289" s="6" t="s">
        <v>7</v>
      </c>
      <c r="F289" s="6" t="s">
        <v>8</v>
      </c>
      <c r="G289" s="6" t="s">
        <v>7</v>
      </c>
      <c r="H289" s="6" t="s">
        <v>8</v>
      </c>
      <c r="I289" s="6" t="s">
        <v>7</v>
      </c>
      <c r="J289" s="6" t="s">
        <v>8</v>
      </c>
      <c r="K289" s="29"/>
    </row>
    <row r="290" spans="1:11" ht="15.75" customHeight="1" x14ac:dyDescent="0.3">
      <c r="A290" s="7" t="s">
        <v>1947</v>
      </c>
      <c r="B290" s="8" t="s">
        <v>95</v>
      </c>
      <c r="C290" s="12">
        <v>6</v>
      </c>
      <c r="D290" s="13">
        <v>16</v>
      </c>
      <c r="E290" s="13">
        <v>4</v>
      </c>
      <c r="F290" s="13">
        <v>12</v>
      </c>
      <c r="G290" s="13">
        <v>0</v>
      </c>
      <c r="H290" s="13">
        <v>1</v>
      </c>
      <c r="I290" s="13">
        <v>6</v>
      </c>
      <c r="J290" s="13">
        <v>17</v>
      </c>
      <c r="K290" s="27"/>
    </row>
    <row r="291" spans="1:11" ht="15.75" customHeight="1" x14ac:dyDescent="0.3">
      <c r="A291" s="7" t="s">
        <v>1965</v>
      </c>
      <c r="B291" s="8" t="s">
        <v>95</v>
      </c>
      <c r="C291" s="12">
        <v>3</v>
      </c>
      <c r="D291" s="13">
        <v>19</v>
      </c>
      <c r="E291" s="13">
        <v>2</v>
      </c>
      <c r="F291" s="13">
        <v>14</v>
      </c>
      <c r="G291" s="13">
        <v>0</v>
      </c>
      <c r="H291" s="13">
        <v>1</v>
      </c>
      <c r="I291" s="13">
        <v>3</v>
      </c>
      <c r="J291" s="13">
        <v>20</v>
      </c>
      <c r="K291" s="27"/>
    </row>
    <row r="292" spans="1:11" ht="15.75" customHeight="1" x14ac:dyDescent="0.3">
      <c r="A292" s="7" t="s">
        <v>2066</v>
      </c>
      <c r="B292" s="8" t="s">
        <v>239</v>
      </c>
      <c r="C292" s="12">
        <v>4</v>
      </c>
      <c r="D292" s="13">
        <v>18</v>
      </c>
      <c r="E292" s="13">
        <v>3</v>
      </c>
      <c r="F292" s="13">
        <v>11</v>
      </c>
      <c r="G292" s="13">
        <v>0</v>
      </c>
      <c r="H292" s="13">
        <v>1</v>
      </c>
      <c r="I292" s="13">
        <v>4</v>
      </c>
      <c r="J292" s="13">
        <v>19</v>
      </c>
      <c r="K292" s="27"/>
    </row>
    <row r="293" spans="1:11" ht="15.75" customHeight="1" x14ac:dyDescent="0.3">
      <c r="A293" s="7" t="s">
        <v>2081</v>
      </c>
      <c r="B293" s="8" t="s">
        <v>239</v>
      </c>
      <c r="C293" s="12">
        <v>9</v>
      </c>
      <c r="D293" s="13">
        <v>13</v>
      </c>
      <c r="E293" s="13">
        <v>7</v>
      </c>
      <c r="F293" s="13">
        <v>7</v>
      </c>
      <c r="G293" s="13">
        <v>1</v>
      </c>
      <c r="H293" s="13">
        <v>1</v>
      </c>
      <c r="I293" s="13">
        <v>10</v>
      </c>
      <c r="J293" s="13">
        <v>14</v>
      </c>
      <c r="K293" s="27"/>
    </row>
    <row r="294" spans="1:11" ht="15.75" customHeight="1" x14ac:dyDescent="0.3">
      <c r="A294" s="10" t="s">
        <v>12</v>
      </c>
      <c r="B294" s="11"/>
      <c r="C294" s="9">
        <f>SUM(C290:C293)</f>
        <v>22</v>
      </c>
      <c r="D294" s="9">
        <f t="shared" ref="D294:J294" si="25">SUM(D290:D293)</f>
        <v>66</v>
      </c>
      <c r="E294" s="9">
        <f t="shared" si="25"/>
        <v>16</v>
      </c>
      <c r="F294" s="9">
        <f t="shared" si="25"/>
        <v>44</v>
      </c>
      <c r="G294" s="9">
        <f t="shared" si="25"/>
        <v>1</v>
      </c>
      <c r="H294" s="9">
        <f t="shared" si="25"/>
        <v>4</v>
      </c>
      <c r="I294" s="9">
        <f t="shared" si="25"/>
        <v>23</v>
      </c>
      <c r="J294" s="9">
        <f t="shared" si="25"/>
        <v>70</v>
      </c>
      <c r="K294" s="29"/>
    </row>
    <row r="295" spans="1:11" ht="15.75" customHeight="1" x14ac:dyDescent="0.3"/>
    <row r="296" spans="1:11" ht="15.75" customHeight="1" x14ac:dyDescent="0.3"/>
    <row r="297" spans="1:11" ht="15.75" customHeight="1" x14ac:dyDescent="0.3">
      <c r="A297" s="24" t="s">
        <v>864</v>
      </c>
      <c r="B297" s="25"/>
      <c r="C297" s="25"/>
      <c r="D297" s="25"/>
      <c r="E297" s="25"/>
      <c r="F297" s="25"/>
      <c r="G297" s="25"/>
      <c r="H297" s="25"/>
      <c r="I297" s="25"/>
      <c r="J297" s="26"/>
      <c r="K297" s="27"/>
    </row>
    <row r="298" spans="1:11" ht="15.75" customHeight="1" x14ac:dyDescent="0.3">
      <c r="A298" s="2"/>
      <c r="B298" s="3"/>
      <c r="C298" s="28" t="s">
        <v>1</v>
      </c>
      <c r="D298" s="26"/>
      <c r="E298" s="28" t="s">
        <v>2</v>
      </c>
      <c r="F298" s="26"/>
      <c r="G298" s="28" t="s">
        <v>3</v>
      </c>
      <c r="H298" s="26"/>
      <c r="I298" s="28" t="s">
        <v>4</v>
      </c>
      <c r="J298" s="26"/>
      <c r="K298" s="27"/>
    </row>
    <row r="299" spans="1:11" ht="15.75" customHeight="1" x14ac:dyDescent="0.3">
      <c r="A299" s="4" t="s">
        <v>5</v>
      </c>
      <c r="B299" s="5" t="s">
        <v>6</v>
      </c>
      <c r="C299" s="6" t="s">
        <v>7</v>
      </c>
      <c r="D299" s="6" t="s">
        <v>8</v>
      </c>
      <c r="E299" s="6" t="s">
        <v>7</v>
      </c>
      <c r="F299" s="6" t="s">
        <v>8</v>
      </c>
      <c r="G299" s="6" t="s">
        <v>7</v>
      </c>
      <c r="H299" s="6" t="s">
        <v>8</v>
      </c>
      <c r="I299" s="6" t="s">
        <v>7</v>
      </c>
      <c r="J299" s="6" t="s">
        <v>8</v>
      </c>
      <c r="K299" s="29"/>
    </row>
    <row r="300" spans="1:11" ht="15.75" customHeight="1" x14ac:dyDescent="0.3">
      <c r="A300" s="7" t="s">
        <v>112</v>
      </c>
      <c r="B300" s="8" t="s">
        <v>205</v>
      </c>
      <c r="C300" s="12">
        <v>10</v>
      </c>
      <c r="D300" s="13">
        <v>8</v>
      </c>
      <c r="E300" s="13">
        <v>4</v>
      </c>
      <c r="F300" s="13">
        <v>5</v>
      </c>
      <c r="G300" s="13">
        <v>2</v>
      </c>
      <c r="H300" s="13">
        <v>1</v>
      </c>
      <c r="I300" s="13">
        <v>12</v>
      </c>
      <c r="J300" s="13">
        <v>9</v>
      </c>
      <c r="K300" s="27"/>
    </row>
    <row r="301" spans="1:11" ht="15.75" customHeight="1" x14ac:dyDescent="0.3">
      <c r="A301" s="7" t="s">
        <v>113</v>
      </c>
      <c r="B301" s="8" t="s">
        <v>205</v>
      </c>
      <c r="C301" s="22">
        <v>11</v>
      </c>
      <c r="D301" s="14">
        <v>7</v>
      </c>
      <c r="E301" s="14">
        <v>6</v>
      </c>
      <c r="F301" s="14">
        <v>3</v>
      </c>
      <c r="G301" s="14">
        <v>1</v>
      </c>
      <c r="H301" s="14">
        <v>1</v>
      </c>
      <c r="I301" s="14">
        <v>12</v>
      </c>
      <c r="J301" s="14">
        <v>8</v>
      </c>
      <c r="K301" s="27"/>
    </row>
    <row r="302" spans="1:11" ht="15.75" customHeight="1" x14ac:dyDescent="0.3">
      <c r="A302" s="7" t="s">
        <v>171</v>
      </c>
      <c r="B302" s="8" t="s">
        <v>205</v>
      </c>
      <c r="C302" s="22">
        <v>4</v>
      </c>
      <c r="D302" s="14">
        <v>15</v>
      </c>
      <c r="E302" s="14">
        <v>2</v>
      </c>
      <c r="F302" s="14">
        <v>7</v>
      </c>
      <c r="G302" s="14">
        <v>0</v>
      </c>
      <c r="H302" s="14">
        <v>1</v>
      </c>
      <c r="I302" s="14">
        <v>4</v>
      </c>
      <c r="J302" s="14">
        <v>16</v>
      </c>
      <c r="K302" s="27"/>
    </row>
    <row r="303" spans="1:11" ht="15.75" customHeight="1" x14ac:dyDescent="0.3">
      <c r="A303" s="10" t="s">
        <v>12</v>
      </c>
      <c r="B303" s="11"/>
      <c r="C303" s="9">
        <v>25</v>
      </c>
      <c r="D303" s="9">
        <v>30</v>
      </c>
      <c r="E303" s="9">
        <v>12</v>
      </c>
      <c r="F303" s="9">
        <v>15</v>
      </c>
      <c r="G303" s="9">
        <v>3</v>
      </c>
      <c r="H303" s="9">
        <v>3</v>
      </c>
      <c r="I303" s="9">
        <v>28</v>
      </c>
      <c r="J303" s="9">
        <v>33</v>
      </c>
      <c r="K303" s="29"/>
    </row>
    <row r="304" spans="1:11" ht="15.75" customHeight="1" x14ac:dyDescent="0.3"/>
    <row r="305" spans="1:11" ht="15.75" customHeight="1" x14ac:dyDescent="0.3"/>
    <row r="306" spans="1:11" ht="15.75" customHeight="1" x14ac:dyDescent="0.3">
      <c r="A306" s="24" t="s">
        <v>491</v>
      </c>
      <c r="B306" s="25"/>
      <c r="C306" s="25"/>
      <c r="D306" s="25"/>
      <c r="E306" s="25"/>
      <c r="F306" s="25"/>
      <c r="G306" s="25"/>
      <c r="H306" s="25"/>
      <c r="I306" s="25"/>
      <c r="J306" s="26"/>
      <c r="K306" s="27"/>
    </row>
    <row r="307" spans="1:11" ht="15.75" customHeight="1" x14ac:dyDescent="0.3">
      <c r="A307" s="2"/>
      <c r="B307" s="3"/>
      <c r="C307" s="28" t="s">
        <v>1</v>
      </c>
      <c r="D307" s="26"/>
      <c r="E307" s="28" t="s">
        <v>2</v>
      </c>
      <c r="F307" s="26"/>
      <c r="G307" s="28" t="s">
        <v>3</v>
      </c>
      <c r="H307" s="26"/>
      <c r="I307" s="28" t="s">
        <v>4</v>
      </c>
      <c r="J307" s="26"/>
      <c r="K307" s="27"/>
    </row>
    <row r="308" spans="1:11" ht="15.75" customHeight="1" x14ac:dyDescent="0.3">
      <c r="A308" s="4" t="s">
        <v>5</v>
      </c>
      <c r="B308" s="5" t="s">
        <v>6</v>
      </c>
      <c r="C308" s="6" t="s">
        <v>7</v>
      </c>
      <c r="D308" s="6" t="s">
        <v>8</v>
      </c>
      <c r="E308" s="6" t="s">
        <v>7</v>
      </c>
      <c r="F308" s="6" t="s">
        <v>8</v>
      </c>
      <c r="G308" s="6" t="s">
        <v>7</v>
      </c>
      <c r="H308" s="6" t="s">
        <v>8</v>
      </c>
      <c r="I308" s="6" t="s">
        <v>7</v>
      </c>
      <c r="J308" s="6" t="s">
        <v>8</v>
      </c>
      <c r="K308" s="29"/>
    </row>
    <row r="309" spans="1:11" ht="15.75" customHeight="1" x14ac:dyDescent="0.3">
      <c r="A309" s="7" t="s">
        <v>21</v>
      </c>
      <c r="B309" s="8" t="s">
        <v>193</v>
      </c>
      <c r="C309" s="12">
        <v>1</v>
      </c>
      <c r="D309" s="13">
        <v>15</v>
      </c>
      <c r="E309" s="13">
        <v>0</v>
      </c>
      <c r="F309" s="13">
        <v>10</v>
      </c>
      <c r="G309" s="13">
        <v>0</v>
      </c>
      <c r="H309" s="13">
        <v>2</v>
      </c>
      <c r="I309" s="13">
        <v>1</v>
      </c>
      <c r="J309" s="13">
        <v>17</v>
      </c>
      <c r="K309" s="27"/>
    </row>
    <row r="310" spans="1:11" ht="15.75" customHeight="1" x14ac:dyDescent="0.3">
      <c r="A310" s="10" t="s">
        <v>12</v>
      </c>
      <c r="B310" s="11"/>
      <c r="C310" s="9">
        <v>1</v>
      </c>
      <c r="D310" s="9">
        <v>15</v>
      </c>
      <c r="E310" s="9">
        <v>0</v>
      </c>
      <c r="F310" s="9">
        <v>10</v>
      </c>
      <c r="G310" s="9">
        <v>0</v>
      </c>
      <c r="H310" s="9">
        <v>2</v>
      </c>
      <c r="I310" s="9">
        <v>1</v>
      </c>
      <c r="J310" s="9">
        <v>17</v>
      </c>
      <c r="K310" s="29"/>
    </row>
    <row r="311" spans="1:11" ht="15.75" customHeight="1" x14ac:dyDescent="0.3"/>
    <row r="312" spans="1:11" ht="15.75" customHeight="1" x14ac:dyDescent="0.3"/>
    <row r="313" spans="1:11" ht="15.75" customHeight="1" x14ac:dyDescent="0.3">
      <c r="A313" s="24" t="s">
        <v>1546</v>
      </c>
      <c r="B313" s="25"/>
      <c r="C313" s="25"/>
      <c r="D313" s="25"/>
      <c r="E313" s="25"/>
      <c r="F313" s="25"/>
      <c r="G313" s="25"/>
      <c r="H313" s="25"/>
      <c r="I313" s="25"/>
      <c r="J313" s="26"/>
      <c r="K313" s="27"/>
    </row>
    <row r="314" spans="1:11" ht="15.75" customHeight="1" x14ac:dyDescent="0.3">
      <c r="A314" s="2"/>
      <c r="B314" s="3"/>
      <c r="C314" s="28" t="s">
        <v>1</v>
      </c>
      <c r="D314" s="26"/>
      <c r="E314" s="28" t="s">
        <v>2</v>
      </c>
      <c r="F314" s="26"/>
      <c r="G314" s="28" t="s">
        <v>3</v>
      </c>
      <c r="H314" s="26"/>
      <c r="I314" s="28" t="s">
        <v>4</v>
      </c>
      <c r="J314" s="26"/>
      <c r="K314" s="27"/>
    </row>
    <row r="315" spans="1:11" ht="15.75" customHeight="1" x14ac:dyDescent="0.3">
      <c r="A315" s="4" t="s">
        <v>5</v>
      </c>
      <c r="B315" s="5" t="s">
        <v>6</v>
      </c>
      <c r="C315" s="6" t="s">
        <v>7</v>
      </c>
      <c r="D315" s="6" t="s">
        <v>8</v>
      </c>
      <c r="E315" s="6" t="s">
        <v>7</v>
      </c>
      <c r="F315" s="6" t="s">
        <v>8</v>
      </c>
      <c r="G315" s="6" t="s">
        <v>7</v>
      </c>
      <c r="H315" s="6" t="s">
        <v>8</v>
      </c>
      <c r="I315" s="6" t="s">
        <v>7</v>
      </c>
      <c r="J315" s="6" t="s">
        <v>8</v>
      </c>
      <c r="K315" s="29"/>
    </row>
    <row r="316" spans="1:11" ht="15.75" customHeight="1" x14ac:dyDescent="0.3">
      <c r="A316" s="7" t="s">
        <v>23</v>
      </c>
      <c r="B316" s="8" t="s">
        <v>693</v>
      </c>
      <c r="C316" s="12">
        <v>8</v>
      </c>
      <c r="D316" s="13">
        <v>9</v>
      </c>
      <c r="E316" s="13">
        <v>0</v>
      </c>
      <c r="F316" s="13"/>
      <c r="G316" s="13">
        <v>0</v>
      </c>
      <c r="H316" s="13">
        <v>2</v>
      </c>
      <c r="I316" s="13">
        <v>8</v>
      </c>
      <c r="J316" s="13">
        <v>11</v>
      </c>
      <c r="K316" s="27"/>
    </row>
    <row r="317" spans="1:11" ht="15.75" customHeight="1" x14ac:dyDescent="0.3">
      <c r="A317" s="10" t="s">
        <v>12</v>
      </c>
      <c r="B317" s="11"/>
      <c r="C317" s="9">
        <f>SUM(C316)</f>
        <v>8</v>
      </c>
      <c r="D317" s="9">
        <f t="shared" ref="D317:J317" si="26">SUM(D316)</f>
        <v>9</v>
      </c>
      <c r="E317" s="9">
        <f t="shared" si="26"/>
        <v>0</v>
      </c>
      <c r="F317" s="9">
        <f t="shared" si="26"/>
        <v>0</v>
      </c>
      <c r="G317" s="9">
        <f t="shared" si="26"/>
        <v>0</v>
      </c>
      <c r="H317" s="9">
        <f t="shared" si="26"/>
        <v>2</v>
      </c>
      <c r="I317" s="9">
        <f t="shared" si="26"/>
        <v>8</v>
      </c>
      <c r="J317" s="9">
        <f t="shared" si="26"/>
        <v>11</v>
      </c>
      <c r="K317" s="29"/>
    </row>
    <row r="318" spans="1:11" ht="15.75" customHeight="1" x14ac:dyDescent="0.3"/>
    <row r="319" spans="1:11" ht="15.75" customHeight="1" x14ac:dyDescent="0.3"/>
    <row r="320" spans="1:11" ht="15.75" customHeight="1" x14ac:dyDescent="0.3">
      <c r="A320" s="24" t="s">
        <v>1109</v>
      </c>
      <c r="B320" s="25"/>
      <c r="C320" s="25"/>
      <c r="D320" s="25"/>
      <c r="E320" s="25"/>
      <c r="F320" s="25"/>
      <c r="G320" s="25"/>
      <c r="H320" s="25"/>
      <c r="I320" s="25"/>
      <c r="J320" s="26"/>
      <c r="K320" s="27"/>
    </row>
    <row r="321" spans="1:11" ht="15.75" customHeight="1" x14ac:dyDescent="0.3">
      <c r="A321" s="2"/>
      <c r="B321" s="3"/>
      <c r="C321" s="28" t="s">
        <v>1</v>
      </c>
      <c r="D321" s="26"/>
      <c r="E321" s="28" t="s">
        <v>2</v>
      </c>
      <c r="F321" s="26"/>
      <c r="G321" s="28" t="s">
        <v>3</v>
      </c>
      <c r="H321" s="26"/>
      <c r="I321" s="28" t="s">
        <v>4</v>
      </c>
      <c r="J321" s="26"/>
      <c r="K321" s="27"/>
    </row>
    <row r="322" spans="1:11" ht="15.75" customHeight="1" x14ac:dyDescent="0.3">
      <c r="A322" s="4" t="s">
        <v>5</v>
      </c>
      <c r="B322" s="5" t="s">
        <v>6</v>
      </c>
      <c r="C322" s="6" t="s">
        <v>7</v>
      </c>
      <c r="D322" s="6" t="s">
        <v>8</v>
      </c>
      <c r="E322" s="6" t="s">
        <v>7</v>
      </c>
      <c r="F322" s="6" t="s">
        <v>8</v>
      </c>
      <c r="G322" s="6" t="s">
        <v>7</v>
      </c>
      <c r="H322" s="6" t="s">
        <v>8</v>
      </c>
      <c r="I322" s="6" t="s">
        <v>7</v>
      </c>
      <c r="J322" s="6" t="s">
        <v>8</v>
      </c>
      <c r="K322" s="29"/>
    </row>
    <row r="323" spans="1:11" ht="15.75" customHeight="1" x14ac:dyDescent="0.3">
      <c r="A323" s="7" t="s">
        <v>15</v>
      </c>
      <c r="B323" s="8" t="s">
        <v>188</v>
      </c>
      <c r="C323" s="12">
        <v>0</v>
      </c>
      <c r="D323" s="13">
        <v>19</v>
      </c>
      <c r="E323" s="13">
        <v>0</v>
      </c>
      <c r="F323" s="13">
        <v>12</v>
      </c>
      <c r="G323" s="13">
        <v>0</v>
      </c>
      <c r="H323" s="13">
        <v>2</v>
      </c>
      <c r="I323" s="13">
        <v>0</v>
      </c>
      <c r="J323" s="13">
        <v>21</v>
      </c>
      <c r="K323" s="27"/>
    </row>
    <row r="324" spans="1:11" ht="15.75" customHeight="1" x14ac:dyDescent="0.3">
      <c r="A324" s="10" t="s">
        <v>12</v>
      </c>
      <c r="B324" s="11"/>
      <c r="C324" s="9">
        <f>SUM(C323)</f>
        <v>0</v>
      </c>
      <c r="D324" s="9">
        <f t="shared" ref="D324:J324" si="27">SUM(D323)</f>
        <v>19</v>
      </c>
      <c r="E324" s="9">
        <f t="shared" si="27"/>
        <v>0</v>
      </c>
      <c r="F324" s="9">
        <f t="shared" si="27"/>
        <v>12</v>
      </c>
      <c r="G324" s="9">
        <f t="shared" si="27"/>
        <v>0</v>
      </c>
      <c r="H324" s="9">
        <f t="shared" si="27"/>
        <v>2</v>
      </c>
      <c r="I324" s="9">
        <f t="shared" si="27"/>
        <v>0</v>
      </c>
      <c r="J324" s="9">
        <f t="shared" si="27"/>
        <v>21</v>
      </c>
      <c r="K324" s="29"/>
    </row>
    <row r="325" spans="1:11" ht="15.75" customHeight="1" x14ac:dyDescent="0.3"/>
    <row r="326" spans="1:11" ht="15.75" customHeight="1" x14ac:dyDescent="0.3"/>
    <row r="327" spans="1:11" ht="15.75" customHeight="1" x14ac:dyDescent="0.3">
      <c r="A327" s="24" t="s">
        <v>492</v>
      </c>
      <c r="B327" s="25"/>
      <c r="C327" s="25"/>
      <c r="D327" s="25"/>
      <c r="E327" s="25"/>
      <c r="F327" s="25"/>
      <c r="G327" s="25"/>
      <c r="H327" s="25"/>
      <c r="I327" s="25"/>
      <c r="J327" s="26"/>
      <c r="K327" s="27"/>
    </row>
    <row r="328" spans="1:11" ht="15.75" customHeight="1" x14ac:dyDescent="0.3">
      <c r="A328" s="2"/>
      <c r="B328" s="3"/>
      <c r="C328" s="28" t="s">
        <v>1</v>
      </c>
      <c r="D328" s="26"/>
      <c r="E328" s="28" t="s">
        <v>2</v>
      </c>
      <c r="F328" s="26"/>
      <c r="G328" s="28" t="s">
        <v>3</v>
      </c>
      <c r="H328" s="26"/>
      <c r="I328" s="28" t="s">
        <v>4</v>
      </c>
      <c r="J328" s="26"/>
      <c r="K328" s="27"/>
    </row>
    <row r="329" spans="1:11" ht="15.75" customHeight="1" x14ac:dyDescent="0.3">
      <c r="A329" s="4" t="s">
        <v>5</v>
      </c>
      <c r="B329" s="5" t="s">
        <v>6</v>
      </c>
      <c r="C329" s="6" t="s">
        <v>7</v>
      </c>
      <c r="D329" s="6" t="s">
        <v>8</v>
      </c>
      <c r="E329" s="6" t="s">
        <v>7</v>
      </c>
      <c r="F329" s="6" t="s">
        <v>8</v>
      </c>
      <c r="G329" s="6" t="s">
        <v>7</v>
      </c>
      <c r="H329" s="6" t="s">
        <v>8</v>
      </c>
      <c r="I329" s="6" t="s">
        <v>7</v>
      </c>
      <c r="J329" s="6" t="s">
        <v>8</v>
      </c>
      <c r="K329" s="29"/>
    </row>
    <row r="330" spans="1:11" ht="15.75" customHeight="1" x14ac:dyDescent="0.3">
      <c r="A330" s="7" t="s">
        <v>18</v>
      </c>
      <c r="B330" s="8" t="s">
        <v>312</v>
      </c>
      <c r="C330" s="12">
        <v>5</v>
      </c>
      <c r="D330" s="13">
        <v>13</v>
      </c>
      <c r="E330" s="13">
        <v>2</v>
      </c>
      <c r="F330" s="13">
        <v>8</v>
      </c>
      <c r="G330" s="13">
        <v>0</v>
      </c>
      <c r="H330" s="13">
        <v>2</v>
      </c>
      <c r="I330" s="13">
        <v>5</v>
      </c>
      <c r="J330" s="13">
        <v>15</v>
      </c>
      <c r="K330" s="27"/>
    </row>
    <row r="331" spans="1:11" ht="15.75" customHeight="1" x14ac:dyDescent="0.3">
      <c r="A331" s="10" t="s">
        <v>12</v>
      </c>
      <c r="B331" s="11"/>
      <c r="C331" s="9">
        <v>5</v>
      </c>
      <c r="D331" s="9">
        <v>13</v>
      </c>
      <c r="E331" s="9">
        <v>2</v>
      </c>
      <c r="F331" s="9">
        <v>8</v>
      </c>
      <c r="G331" s="9">
        <v>0</v>
      </c>
      <c r="H331" s="9">
        <v>2</v>
      </c>
      <c r="I331" s="9">
        <v>5</v>
      </c>
      <c r="J331" s="9">
        <v>15</v>
      </c>
      <c r="K331" s="29"/>
    </row>
    <row r="332" spans="1:11" ht="15.75" customHeight="1" x14ac:dyDescent="0.3"/>
    <row r="333" spans="1:11" ht="15.75" customHeight="1" x14ac:dyDescent="0.3"/>
    <row r="334" spans="1:11" ht="15.75" customHeight="1" x14ac:dyDescent="0.3">
      <c r="A334" s="24" t="s">
        <v>1454</v>
      </c>
      <c r="B334" s="25"/>
      <c r="C334" s="25"/>
      <c r="D334" s="25"/>
      <c r="E334" s="25"/>
      <c r="F334" s="25"/>
      <c r="G334" s="25"/>
      <c r="H334" s="25"/>
      <c r="I334" s="25"/>
      <c r="J334" s="26"/>
      <c r="K334" s="27"/>
    </row>
    <row r="335" spans="1:11" ht="15.75" customHeight="1" x14ac:dyDescent="0.3">
      <c r="A335" s="2"/>
      <c r="B335" s="3"/>
      <c r="C335" s="28" t="s">
        <v>1</v>
      </c>
      <c r="D335" s="26"/>
      <c r="E335" s="28" t="s">
        <v>2</v>
      </c>
      <c r="F335" s="26"/>
      <c r="G335" s="28" t="s">
        <v>3</v>
      </c>
      <c r="H335" s="26"/>
      <c r="I335" s="28" t="s">
        <v>4</v>
      </c>
      <c r="J335" s="26"/>
      <c r="K335" s="27"/>
    </row>
    <row r="336" spans="1:11" ht="15.75" customHeight="1" x14ac:dyDescent="0.3">
      <c r="A336" s="4" t="s">
        <v>5</v>
      </c>
      <c r="B336" s="5" t="s">
        <v>6</v>
      </c>
      <c r="C336" s="6" t="s">
        <v>7</v>
      </c>
      <c r="D336" s="6" t="s">
        <v>8</v>
      </c>
      <c r="E336" s="6" t="s">
        <v>7</v>
      </c>
      <c r="F336" s="6" t="s">
        <v>8</v>
      </c>
      <c r="G336" s="6" t="s">
        <v>7</v>
      </c>
      <c r="H336" s="6" t="s">
        <v>8</v>
      </c>
      <c r="I336" s="6" t="s">
        <v>7</v>
      </c>
      <c r="J336" s="6" t="s">
        <v>8</v>
      </c>
      <c r="K336" s="29"/>
    </row>
    <row r="337" spans="1:11" ht="15.75" customHeight="1" x14ac:dyDescent="0.3">
      <c r="A337" s="7" t="s">
        <v>35</v>
      </c>
      <c r="B337" s="8" t="s">
        <v>234</v>
      </c>
      <c r="C337" s="12">
        <v>1</v>
      </c>
      <c r="D337" s="13">
        <v>19</v>
      </c>
      <c r="E337" s="13">
        <v>0</v>
      </c>
      <c r="F337" s="13">
        <v>8</v>
      </c>
      <c r="G337" s="13">
        <v>0</v>
      </c>
      <c r="H337" s="13">
        <v>1</v>
      </c>
      <c r="I337" s="13">
        <v>1</v>
      </c>
      <c r="J337" s="13">
        <v>20</v>
      </c>
      <c r="K337" s="27"/>
    </row>
    <row r="338" spans="1:11" ht="15.75" customHeight="1" x14ac:dyDescent="0.3">
      <c r="A338" s="7" t="s">
        <v>36</v>
      </c>
      <c r="B338" s="8" t="s">
        <v>234</v>
      </c>
      <c r="C338" s="12">
        <v>7</v>
      </c>
      <c r="D338" s="13">
        <v>13</v>
      </c>
      <c r="E338" s="13">
        <v>2</v>
      </c>
      <c r="F338" s="13">
        <v>4</v>
      </c>
      <c r="G338" s="13">
        <v>0</v>
      </c>
      <c r="H338" s="13">
        <v>1</v>
      </c>
      <c r="I338" s="13">
        <v>7</v>
      </c>
      <c r="J338" s="13">
        <v>14</v>
      </c>
      <c r="K338" s="27"/>
    </row>
    <row r="339" spans="1:11" ht="15.75" customHeight="1" x14ac:dyDescent="0.3">
      <c r="A339" s="7" t="s">
        <v>37</v>
      </c>
      <c r="B339" s="8" t="s">
        <v>234</v>
      </c>
      <c r="C339" s="22">
        <v>4</v>
      </c>
      <c r="D339" s="14">
        <v>16</v>
      </c>
      <c r="E339" s="14">
        <v>3</v>
      </c>
      <c r="F339" s="14">
        <v>5</v>
      </c>
      <c r="G339" s="14">
        <v>0</v>
      </c>
      <c r="H339" s="14">
        <v>1</v>
      </c>
      <c r="I339" s="14">
        <v>4</v>
      </c>
      <c r="J339" s="14">
        <v>17</v>
      </c>
      <c r="K339" s="27"/>
    </row>
    <row r="340" spans="1:11" ht="15.75" customHeight="1" x14ac:dyDescent="0.3">
      <c r="A340" s="7" t="s">
        <v>38</v>
      </c>
      <c r="B340" s="8" t="s">
        <v>234</v>
      </c>
      <c r="C340" s="22">
        <v>9</v>
      </c>
      <c r="D340" s="14">
        <v>11</v>
      </c>
      <c r="E340" s="14">
        <v>6</v>
      </c>
      <c r="F340" s="14">
        <v>2</v>
      </c>
      <c r="G340" s="14">
        <v>0</v>
      </c>
      <c r="H340" s="14">
        <v>1</v>
      </c>
      <c r="I340" s="14">
        <v>9</v>
      </c>
      <c r="J340" s="14">
        <v>12</v>
      </c>
      <c r="K340" s="27"/>
    </row>
    <row r="341" spans="1:11" ht="15.75" customHeight="1" x14ac:dyDescent="0.3">
      <c r="A341" s="7" t="s">
        <v>85</v>
      </c>
      <c r="B341" s="8" t="s">
        <v>588</v>
      </c>
      <c r="C341" s="22"/>
      <c r="D341" s="14"/>
      <c r="E341" s="14"/>
      <c r="F341" s="14"/>
      <c r="G341" s="14"/>
      <c r="H341" s="14"/>
      <c r="I341" s="14"/>
      <c r="J341" s="14"/>
      <c r="K341" s="27"/>
    </row>
    <row r="342" spans="1:11" ht="15.75" customHeight="1" x14ac:dyDescent="0.3">
      <c r="A342" s="10" t="s">
        <v>12</v>
      </c>
      <c r="B342" s="11"/>
      <c r="C342" s="9">
        <f>SUM(C337:C341)</f>
        <v>21</v>
      </c>
      <c r="D342" s="9">
        <f t="shared" ref="D342:J342" si="28">SUM(D337:D341)</f>
        <v>59</v>
      </c>
      <c r="E342" s="9">
        <f t="shared" si="28"/>
        <v>11</v>
      </c>
      <c r="F342" s="9">
        <f t="shared" si="28"/>
        <v>19</v>
      </c>
      <c r="G342" s="9">
        <f t="shared" si="28"/>
        <v>0</v>
      </c>
      <c r="H342" s="9">
        <f t="shared" si="28"/>
        <v>4</v>
      </c>
      <c r="I342" s="9">
        <f t="shared" si="28"/>
        <v>21</v>
      </c>
      <c r="J342" s="9">
        <f t="shared" si="28"/>
        <v>63</v>
      </c>
      <c r="K342" s="29"/>
    </row>
    <row r="343" spans="1:11" ht="15.75" customHeight="1" x14ac:dyDescent="0.3"/>
    <row r="344" spans="1:11" ht="15.75" customHeight="1" x14ac:dyDescent="0.3"/>
    <row r="345" spans="1:11" ht="15.75" customHeight="1" x14ac:dyDescent="0.3">
      <c r="A345" s="24" t="s">
        <v>1159</v>
      </c>
      <c r="B345" s="25"/>
      <c r="C345" s="25"/>
      <c r="D345" s="25"/>
      <c r="E345" s="25"/>
      <c r="F345" s="25"/>
      <c r="G345" s="25"/>
      <c r="H345" s="25"/>
      <c r="I345" s="25"/>
      <c r="J345" s="26"/>
      <c r="K345" s="27"/>
    </row>
    <row r="346" spans="1:11" ht="15.75" customHeight="1" x14ac:dyDescent="0.3">
      <c r="A346" s="2"/>
      <c r="B346" s="3"/>
      <c r="C346" s="28" t="s">
        <v>1</v>
      </c>
      <c r="D346" s="26"/>
      <c r="E346" s="28" t="s">
        <v>2</v>
      </c>
      <c r="F346" s="26"/>
      <c r="G346" s="28" t="s">
        <v>3</v>
      </c>
      <c r="H346" s="26"/>
      <c r="I346" s="28" t="s">
        <v>4</v>
      </c>
      <c r="J346" s="26"/>
      <c r="K346" s="27"/>
    </row>
    <row r="347" spans="1:11" ht="15.75" customHeight="1" x14ac:dyDescent="0.3">
      <c r="A347" s="4" t="s">
        <v>5</v>
      </c>
      <c r="B347" s="5" t="s">
        <v>6</v>
      </c>
      <c r="C347" s="6" t="s">
        <v>7</v>
      </c>
      <c r="D347" s="6" t="s">
        <v>8</v>
      </c>
      <c r="E347" s="6" t="s">
        <v>7</v>
      </c>
      <c r="F347" s="6" t="s">
        <v>8</v>
      </c>
      <c r="G347" s="6" t="s">
        <v>7</v>
      </c>
      <c r="H347" s="6" t="s">
        <v>8</v>
      </c>
      <c r="I347" s="6" t="s">
        <v>7</v>
      </c>
      <c r="J347" s="6" t="s">
        <v>8</v>
      </c>
      <c r="K347" s="29"/>
    </row>
    <row r="348" spans="1:11" ht="15.75" customHeight="1" x14ac:dyDescent="0.3">
      <c r="A348" s="7" t="s">
        <v>42</v>
      </c>
      <c r="B348" s="8" t="s">
        <v>354</v>
      </c>
      <c r="C348" s="12">
        <v>15</v>
      </c>
      <c r="D348" s="13">
        <v>4</v>
      </c>
      <c r="E348" s="13">
        <v>11</v>
      </c>
      <c r="F348" s="13">
        <v>0</v>
      </c>
      <c r="G348" s="13">
        <v>4</v>
      </c>
      <c r="H348" s="13">
        <v>1</v>
      </c>
      <c r="I348" s="13">
        <v>19</v>
      </c>
      <c r="J348" s="13">
        <v>5</v>
      </c>
      <c r="K348" s="27"/>
    </row>
    <row r="349" spans="1:11" ht="15.75" customHeight="1" x14ac:dyDescent="0.3">
      <c r="A349" s="10" t="s">
        <v>12</v>
      </c>
      <c r="B349" s="11"/>
      <c r="C349" s="9">
        <f t="shared" ref="C349:J349" si="29">SUM(C348:C348)</f>
        <v>15</v>
      </c>
      <c r="D349" s="9">
        <f t="shared" si="29"/>
        <v>4</v>
      </c>
      <c r="E349" s="9">
        <f t="shared" si="29"/>
        <v>11</v>
      </c>
      <c r="F349" s="9">
        <f t="shared" si="29"/>
        <v>0</v>
      </c>
      <c r="G349" s="9">
        <f t="shared" si="29"/>
        <v>4</v>
      </c>
      <c r="H349" s="9">
        <f t="shared" si="29"/>
        <v>1</v>
      </c>
      <c r="I349" s="9">
        <f t="shared" si="29"/>
        <v>19</v>
      </c>
      <c r="J349" s="9">
        <f t="shared" si="29"/>
        <v>5</v>
      </c>
      <c r="K349" s="29"/>
    </row>
    <row r="350" spans="1:11" ht="15.75" customHeight="1" x14ac:dyDescent="0.3"/>
    <row r="351" spans="1:11" ht="15.75" customHeight="1" x14ac:dyDescent="0.3"/>
    <row r="352" spans="1:11" ht="15.75" customHeight="1" x14ac:dyDescent="0.3">
      <c r="A352" s="24" t="s">
        <v>493</v>
      </c>
      <c r="B352" s="25"/>
      <c r="C352" s="25"/>
      <c r="D352" s="25"/>
      <c r="E352" s="25"/>
      <c r="F352" s="25"/>
      <c r="G352" s="25"/>
      <c r="H352" s="25"/>
      <c r="I352" s="25"/>
      <c r="J352" s="26"/>
      <c r="K352" s="27"/>
    </row>
    <row r="353" spans="1:11" ht="15.75" customHeight="1" x14ac:dyDescent="0.3">
      <c r="A353" s="2"/>
      <c r="B353" s="3"/>
      <c r="C353" s="28" t="s">
        <v>1</v>
      </c>
      <c r="D353" s="26"/>
      <c r="E353" s="28" t="s">
        <v>2</v>
      </c>
      <c r="F353" s="26"/>
      <c r="G353" s="28" t="s">
        <v>3</v>
      </c>
      <c r="H353" s="26"/>
      <c r="I353" s="28" t="s">
        <v>4</v>
      </c>
      <c r="J353" s="26"/>
      <c r="K353" s="27"/>
    </row>
    <row r="354" spans="1:11" ht="15.75" customHeight="1" x14ac:dyDescent="0.3">
      <c r="A354" s="4" t="s">
        <v>5</v>
      </c>
      <c r="B354" s="5" t="s">
        <v>6</v>
      </c>
      <c r="C354" s="6" t="s">
        <v>7</v>
      </c>
      <c r="D354" s="6" t="s">
        <v>8</v>
      </c>
      <c r="E354" s="6" t="s">
        <v>7</v>
      </c>
      <c r="F354" s="6" t="s">
        <v>8</v>
      </c>
      <c r="G354" s="6" t="s">
        <v>7</v>
      </c>
      <c r="H354" s="6" t="s">
        <v>8</v>
      </c>
      <c r="I354" s="6" t="s">
        <v>7</v>
      </c>
      <c r="J354" s="6" t="s">
        <v>8</v>
      </c>
      <c r="K354" s="29"/>
    </row>
    <row r="355" spans="1:11" ht="15.75" customHeight="1" x14ac:dyDescent="0.3">
      <c r="A355" s="7" t="s">
        <v>236</v>
      </c>
      <c r="B355" s="8" t="s">
        <v>50</v>
      </c>
      <c r="C355" s="12">
        <v>2</v>
      </c>
      <c r="D355" s="13">
        <v>5</v>
      </c>
      <c r="E355" s="13">
        <v>2</v>
      </c>
      <c r="F355" s="13">
        <v>3</v>
      </c>
      <c r="G355" s="13">
        <v>0</v>
      </c>
      <c r="H355" s="13">
        <v>1</v>
      </c>
      <c r="I355" s="13">
        <v>2</v>
      </c>
      <c r="J355" s="13">
        <v>6</v>
      </c>
      <c r="K355" s="27"/>
    </row>
    <row r="356" spans="1:11" ht="15.75" customHeight="1" x14ac:dyDescent="0.3">
      <c r="A356" s="10" t="s">
        <v>12</v>
      </c>
      <c r="B356" s="11"/>
      <c r="C356" s="9">
        <v>2</v>
      </c>
      <c r="D356" s="9">
        <v>5</v>
      </c>
      <c r="E356" s="9">
        <v>2</v>
      </c>
      <c r="F356" s="9">
        <v>3</v>
      </c>
      <c r="G356" s="9">
        <v>0</v>
      </c>
      <c r="H356" s="9">
        <v>1</v>
      </c>
      <c r="I356" s="9">
        <v>2</v>
      </c>
      <c r="J356" s="9">
        <v>6</v>
      </c>
      <c r="K356" s="29"/>
    </row>
    <row r="357" spans="1:11" ht="15.75" customHeight="1" x14ac:dyDescent="0.3"/>
    <row r="358" spans="1:11" ht="15.75" customHeight="1" x14ac:dyDescent="0.3"/>
    <row r="359" spans="1:11" ht="15.75" customHeight="1" x14ac:dyDescent="0.3">
      <c r="A359" s="24" t="s">
        <v>494</v>
      </c>
      <c r="B359" s="25"/>
      <c r="C359" s="25"/>
      <c r="D359" s="25"/>
      <c r="E359" s="25"/>
      <c r="F359" s="25"/>
      <c r="G359" s="25"/>
      <c r="H359" s="25"/>
      <c r="I359" s="25"/>
      <c r="J359" s="26"/>
      <c r="K359" s="27"/>
    </row>
    <row r="360" spans="1:11" ht="15.75" customHeight="1" x14ac:dyDescent="0.3">
      <c r="A360" s="2"/>
      <c r="B360" s="3"/>
      <c r="C360" s="28" t="s">
        <v>1</v>
      </c>
      <c r="D360" s="26"/>
      <c r="E360" s="28" t="s">
        <v>2</v>
      </c>
      <c r="F360" s="26"/>
      <c r="G360" s="28" t="s">
        <v>3</v>
      </c>
      <c r="H360" s="26"/>
      <c r="I360" s="28" t="s">
        <v>4</v>
      </c>
      <c r="J360" s="26"/>
      <c r="K360" s="27"/>
    </row>
    <row r="361" spans="1:11" ht="15.75" customHeight="1" x14ac:dyDescent="0.3">
      <c r="A361" s="4" t="s">
        <v>5</v>
      </c>
      <c r="B361" s="5" t="s">
        <v>6</v>
      </c>
      <c r="C361" s="6" t="s">
        <v>7</v>
      </c>
      <c r="D361" s="6" t="s">
        <v>8</v>
      </c>
      <c r="E361" s="6" t="s">
        <v>7</v>
      </c>
      <c r="F361" s="6" t="s">
        <v>8</v>
      </c>
      <c r="G361" s="6" t="s">
        <v>7</v>
      </c>
      <c r="H361" s="6" t="s">
        <v>8</v>
      </c>
      <c r="I361" s="6" t="s">
        <v>7</v>
      </c>
      <c r="J361" s="6" t="s">
        <v>8</v>
      </c>
      <c r="K361" s="29"/>
    </row>
    <row r="362" spans="1:11" ht="15.75" customHeight="1" x14ac:dyDescent="0.3">
      <c r="A362" s="7" t="s">
        <v>15</v>
      </c>
      <c r="B362" s="8" t="s">
        <v>41</v>
      </c>
      <c r="C362" s="12">
        <v>8</v>
      </c>
      <c r="D362" s="13">
        <v>10</v>
      </c>
      <c r="E362" s="13">
        <v>3</v>
      </c>
      <c r="F362" s="13">
        <v>8</v>
      </c>
      <c r="G362" s="13">
        <v>0</v>
      </c>
      <c r="H362" s="13">
        <v>2</v>
      </c>
      <c r="I362" s="13">
        <v>8</v>
      </c>
      <c r="J362" s="13">
        <v>12</v>
      </c>
      <c r="K362" s="27"/>
    </row>
    <row r="363" spans="1:11" ht="15.75" customHeight="1" x14ac:dyDescent="0.3">
      <c r="A363" s="7" t="s">
        <v>17</v>
      </c>
      <c r="B363" s="8" t="s">
        <v>41</v>
      </c>
      <c r="C363" s="12">
        <v>1</v>
      </c>
      <c r="D363" s="13">
        <v>13</v>
      </c>
      <c r="E363" s="13">
        <v>1</v>
      </c>
      <c r="F363" s="13">
        <v>10</v>
      </c>
      <c r="G363" s="13">
        <v>1</v>
      </c>
      <c r="H363" s="13">
        <v>2</v>
      </c>
      <c r="I363" s="13">
        <v>2</v>
      </c>
      <c r="J363" s="13">
        <v>15</v>
      </c>
      <c r="K363" s="27"/>
    </row>
    <row r="364" spans="1:11" ht="15.75" customHeight="1" x14ac:dyDescent="0.3">
      <c r="A364" s="7" t="s">
        <v>18</v>
      </c>
      <c r="B364" s="8" t="s">
        <v>41</v>
      </c>
      <c r="C364" s="22">
        <v>2</v>
      </c>
      <c r="D364" s="14">
        <v>14</v>
      </c>
      <c r="E364" s="14">
        <v>0</v>
      </c>
      <c r="F364" s="14">
        <v>10</v>
      </c>
      <c r="G364" s="14">
        <v>0</v>
      </c>
      <c r="H364" s="14">
        <v>2</v>
      </c>
      <c r="I364" s="14">
        <v>2</v>
      </c>
      <c r="J364" s="14">
        <v>16</v>
      </c>
      <c r="K364" s="27"/>
    </row>
    <row r="365" spans="1:11" ht="15.75" customHeight="1" x14ac:dyDescent="0.3">
      <c r="A365" s="10" t="s">
        <v>12</v>
      </c>
      <c r="B365" s="11"/>
      <c r="C365" s="9">
        <f>SUM(C362:C364)</f>
        <v>11</v>
      </c>
      <c r="D365" s="9">
        <f t="shared" ref="D365:J365" si="30">SUM(D362:D364)</f>
        <v>37</v>
      </c>
      <c r="E365" s="9">
        <f t="shared" si="30"/>
        <v>4</v>
      </c>
      <c r="F365" s="9">
        <f t="shared" si="30"/>
        <v>28</v>
      </c>
      <c r="G365" s="9">
        <f t="shared" si="30"/>
        <v>1</v>
      </c>
      <c r="H365" s="9">
        <f t="shared" si="30"/>
        <v>6</v>
      </c>
      <c r="I365" s="9">
        <f t="shared" si="30"/>
        <v>12</v>
      </c>
      <c r="J365" s="9">
        <f t="shared" si="30"/>
        <v>43</v>
      </c>
      <c r="K365" s="29"/>
    </row>
    <row r="366" spans="1:11" ht="15.75" customHeight="1" x14ac:dyDescent="0.3"/>
    <row r="367" spans="1:11" ht="15.75" customHeight="1" x14ac:dyDescent="0.3"/>
    <row r="368" spans="1:11" ht="15.75" customHeight="1" x14ac:dyDescent="0.3">
      <c r="A368" s="24" t="s">
        <v>495</v>
      </c>
      <c r="B368" s="25"/>
      <c r="C368" s="25"/>
      <c r="D368" s="25"/>
      <c r="E368" s="25"/>
      <c r="F368" s="25"/>
      <c r="G368" s="25"/>
      <c r="H368" s="25"/>
      <c r="I368" s="25"/>
      <c r="J368" s="26"/>
      <c r="K368" s="27"/>
    </row>
    <row r="369" spans="1:11" ht="15.75" customHeight="1" x14ac:dyDescent="0.3">
      <c r="A369" s="2"/>
      <c r="B369" s="3"/>
      <c r="C369" s="28" t="s">
        <v>1</v>
      </c>
      <c r="D369" s="26"/>
      <c r="E369" s="28" t="s">
        <v>2</v>
      </c>
      <c r="F369" s="26"/>
      <c r="G369" s="28" t="s">
        <v>3</v>
      </c>
      <c r="H369" s="26"/>
      <c r="I369" s="28" t="s">
        <v>4</v>
      </c>
      <c r="J369" s="26"/>
      <c r="K369" s="27"/>
    </row>
    <row r="370" spans="1:11" ht="15.75" customHeight="1" x14ac:dyDescent="0.3">
      <c r="A370" s="4" t="s">
        <v>5</v>
      </c>
      <c r="B370" s="5" t="s">
        <v>6</v>
      </c>
      <c r="C370" s="6" t="s">
        <v>7</v>
      </c>
      <c r="D370" s="6" t="s">
        <v>8</v>
      </c>
      <c r="E370" s="6" t="s">
        <v>7</v>
      </c>
      <c r="F370" s="6" t="s">
        <v>8</v>
      </c>
      <c r="G370" s="6" t="s">
        <v>7</v>
      </c>
      <c r="H370" s="6" t="s">
        <v>8</v>
      </c>
      <c r="I370" s="6" t="s">
        <v>7</v>
      </c>
      <c r="J370" s="6" t="s">
        <v>8</v>
      </c>
      <c r="K370" s="29"/>
    </row>
    <row r="371" spans="1:11" ht="15.75" customHeight="1" x14ac:dyDescent="0.3">
      <c r="A371" s="7" t="s">
        <v>147</v>
      </c>
      <c r="B371" s="8" t="s">
        <v>222</v>
      </c>
      <c r="C371" s="12">
        <v>0</v>
      </c>
      <c r="D371" s="13">
        <v>5</v>
      </c>
      <c r="E371" s="13">
        <v>0</v>
      </c>
      <c r="F371" s="13">
        <v>5</v>
      </c>
      <c r="G371" s="13">
        <v>0</v>
      </c>
      <c r="H371" s="13">
        <v>3</v>
      </c>
      <c r="I371" s="13">
        <v>0</v>
      </c>
      <c r="J371" s="13">
        <v>8</v>
      </c>
      <c r="K371" s="27"/>
    </row>
    <row r="372" spans="1:11" ht="15.75" customHeight="1" x14ac:dyDescent="0.3">
      <c r="A372" s="7" t="s">
        <v>150</v>
      </c>
      <c r="B372" s="8" t="s">
        <v>222</v>
      </c>
      <c r="C372" s="22">
        <v>3</v>
      </c>
      <c r="D372" s="14">
        <v>6</v>
      </c>
      <c r="E372" s="14">
        <v>3</v>
      </c>
      <c r="F372" s="14">
        <v>5</v>
      </c>
      <c r="G372" s="14">
        <v>0</v>
      </c>
      <c r="H372" s="14">
        <v>1</v>
      </c>
      <c r="I372" s="14">
        <v>3</v>
      </c>
      <c r="J372" s="14">
        <v>7</v>
      </c>
      <c r="K372" s="27"/>
    </row>
    <row r="373" spans="1:11" ht="15.75" customHeight="1" x14ac:dyDescent="0.3">
      <c r="A373" s="7" t="s">
        <v>151</v>
      </c>
      <c r="B373" s="8" t="s">
        <v>222</v>
      </c>
      <c r="C373" s="22">
        <v>11</v>
      </c>
      <c r="D373" s="14">
        <v>0</v>
      </c>
      <c r="E373" s="14">
        <v>9</v>
      </c>
      <c r="F373" s="14">
        <v>0</v>
      </c>
      <c r="G373" s="14">
        <v>3</v>
      </c>
      <c r="H373" s="14">
        <v>2</v>
      </c>
      <c r="I373" s="14">
        <v>14</v>
      </c>
      <c r="J373" s="14">
        <v>2</v>
      </c>
      <c r="K373" s="27"/>
    </row>
    <row r="374" spans="1:11" ht="15.75" customHeight="1" x14ac:dyDescent="0.3">
      <c r="A374" s="7" t="s">
        <v>152</v>
      </c>
      <c r="B374" s="8" t="s">
        <v>10</v>
      </c>
      <c r="C374" s="22"/>
      <c r="D374" s="14"/>
      <c r="E374" s="14"/>
      <c r="F374" s="14"/>
      <c r="G374" s="14"/>
      <c r="H374" s="14"/>
      <c r="I374" s="14"/>
      <c r="J374" s="14"/>
      <c r="K374" s="27"/>
    </row>
    <row r="375" spans="1:11" ht="15.75" customHeight="1" x14ac:dyDescent="0.3">
      <c r="A375" s="7" t="s">
        <v>153</v>
      </c>
      <c r="B375" s="8" t="s">
        <v>10</v>
      </c>
      <c r="C375" s="22"/>
      <c r="D375" s="14"/>
      <c r="E375" s="14"/>
      <c r="F375" s="14"/>
      <c r="G375" s="14"/>
      <c r="H375" s="14"/>
      <c r="I375" s="14"/>
      <c r="J375" s="14"/>
      <c r="K375" s="27"/>
    </row>
    <row r="376" spans="1:11" ht="15.75" customHeight="1" x14ac:dyDescent="0.3">
      <c r="A376" s="7" t="s">
        <v>176</v>
      </c>
      <c r="B376" s="8" t="s">
        <v>10</v>
      </c>
      <c r="C376" s="22"/>
      <c r="D376" s="14"/>
      <c r="E376" s="14"/>
      <c r="F376" s="14"/>
      <c r="G376" s="14"/>
      <c r="H376" s="14"/>
      <c r="I376" s="14"/>
      <c r="J376" s="14"/>
      <c r="K376" s="27"/>
    </row>
    <row r="377" spans="1:11" ht="15.75" customHeight="1" x14ac:dyDescent="0.3">
      <c r="A377" s="7" t="s">
        <v>243</v>
      </c>
      <c r="B377" s="8"/>
      <c r="C377" s="22"/>
      <c r="D377" s="14"/>
      <c r="E377" s="14"/>
      <c r="F377" s="14"/>
      <c r="G377" s="14"/>
      <c r="H377" s="14"/>
      <c r="I377" s="14"/>
      <c r="J377" s="14"/>
      <c r="K377" s="27"/>
    </row>
    <row r="378" spans="1:11" ht="15.75" customHeight="1" x14ac:dyDescent="0.3">
      <c r="A378" s="7" t="s">
        <v>236</v>
      </c>
      <c r="B378" s="8"/>
      <c r="C378" s="22"/>
      <c r="D378" s="14"/>
      <c r="E378" s="14"/>
      <c r="F378" s="14"/>
      <c r="G378" s="14"/>
      <c r="H378" s="14"/>
      <c r="I378" s="14"/>
      <c r="J378" s="14"/>
      <c r="K378" s="27"/>
    </row>
    <row r="379" spans="1:11" ht="15.75" customHeight="1" x14ac:dyDescent="0.3">
      <c r="A379" s="7" t="s">
        <v>155</v>
      </c>
      <c r="B379" s="8"/>
      <c r="C379" s="22"/>
      <c r="D379" s="14"/>
      <c r="E379" s="14"/>
      <c r="F379" s="14"/>
      <c r="G379" s="14"/>
      <c r="H379" s="14"/>
      <c r="I379" s="14"/>
      <c r="J379" s="14"/>
      <c r="K379" s="27"/>
    </row>
    <row r="380" spans="1:11" ht="15.75" customHeight="1" x14ac:dyDescent="0.3">
      <c r="A380" s="7" t="s">
        <v>15</v>
      </c>
      <c r="B380" s="8" t="s">
        <v>222</v>
      </c>
      <c r="C380" s="22">
        <v>7</v>
      </c>
      <c r="D380" s="14">
        <v>7</v>
      </c>
      <c r="E380" s="14">
        <v>4</v>
      </c>
      <c r="F380" s="14">
        <v>5</v>
      </c>
      <c r="G380" s="14">
        <v>2</v>
      </c>
      <c r="H380" s="14">
        <v>2</v>
      </c>
      <c r="I380" s="14">
        <v>9</v>
      </c>
      <c r="J380" s="14">
        <v>9</v>
      </c>
      <c r="K380" s="27"/>
    </row>
    <row r="381" spans="1:11" ht="15.75" customHeight="1" x14ac:dyDescent="0.3">
      <c r="A381" s="10" t="s">
        <v>12</v>
      </c>
      <c r="B381" s="11"/>
      <c r="C381" s="9">
        <f t="shared" ref="C381:J381" si="31">SUM(C371:C380)</f>
        <v>21</v>
      </c>
      <c r="D381" s="9">
        <f t="shared" si="31"/>
        <v>18</v>
      </c>
      <c r="E381" s="9">
        <f t="shared" si="31"/>
        <v>16</v>
      </c>
      <c r="F381" s="9">
        <f t="shared" si="31"/>
        <v>15</v>
      </c>
      <c r="G381" s="9">
        <f t="shared" si="31"/>
        <v>5</v>
      </c>
      <c r="H381" s="9">
        <f t="shared" si="31"/>
        <v>8</v>
      </c>
      <c r="I381" s="9">
        <f t="shared" si="31"/>
        <v>26</v>
      </c>
      <c r="J381" s="9">
        <f t="shared" si="31"/>
        <v>26</v>
      </c>
      <c r="K381" s="29"/>
    </row>
    <row r="382" spans="1:11" ht="15.75" customHeight="1" x14ac:dyDescent="0.3">
      <c r="A382" s="30" t="s">
        <v>1070</v>
      </c>
      <c r="B382" s="30"/>
    </row>
    <row r="383" spans="1:11" ht="15.75" customHeight="1" x14ac:dyDescent="0.3"/>
    <row r="384" spans="1:11" ht="15.75" customHeight="1" x14ac:dyDescent="0.3">
      <c r="A384" s="24" t="s">
        <v>1111</v>
      </c>
      <c r="B384" s="25"/>
      <c r="C384" s="25"/>
      <c r="D384" s="25"/>
      <c r="E384" s="25"/>
      <c r="F384" s="25"/>
      <c r="G384" s="25"/>
      <c r="H384" s="25"/>
      <c r="I384" s="25"/>
      <c r="J384" s="26"/>
      <c r="K384" s="27"/>
    </row>
    <row r="385" spans="1:11" ht="15.75" customHeight="1" x14ac:dyDescent="0.3">
      <c r="A385" s="2"/>
      <c r="B385" s="3"/>
      <c r="C385" s="28" t="s">
        <v>1</v>
      </c>
      <c r="D385" s="26"/>
      <c r="E385" s="28" t="s">
        <v>2</v>
      </c>
      <c r="F385" s="26"/>
      <c r="G385" s="28" t="s">
        <v>3</v>
      </c>
      <c r="H385" s="26"/>
      <c r="I385" s="28" t="s">
        <v>4</v>
      </c>
      <c r="J385" s="26"/>
      <c r="K385" s="27"/>
    </row>
    <row r="386" spans="1:11" ht="15.75" customHeight="1" x14ac:dyDescent="0.3">
      <c r="A386" s="4" t="s">
        <v>5</v>
      </c>
      <c r="B386" s="5" t="s">
        <v>6</v>
      </c>
      <c r="C386" s="6" t="s">
        <v>7</v>
      </c>
      <c r="D386" s="6" t="s">
        <v>8</v>
      </c>
      <c r="E386" s="6" t="s">
        <v>7</v>
      </c>
      <c r="F386" s="6" t="s">
        <v>8</v>
      </c>
      <c r="G386" s="6" t="s">
        <v>7</v>
      </c>
      <c r="H386" s="6" t="s">
        <v>8</v>
      </c>
      <c r="I386" s="6" t="s">
        <v>7</v>
      </c>
      <c r="J386" s="6" t="s">
        <v>8</v>
      </c>
      <c r="K386" s="29"/>
    </row>
    <row r="387" spans="1:11" ht="15.75" customHeight="1" x14ac:dyDescent="0.3">
      <c r="A387" s="7" t="s">
        <v>15</v>
      </c>
      <c r="B387" s="8" t="s">
        <v>1112</v>
      </c>
      <c r="C387" s="12">
        <v>2</v>
      </c>
      <c r="D387" s="13">
        <v>10</v>
      </c>
      <c r="E387" s="13">
        <v>2</v>
      </c>
      <c r="F387" s="13">
        <v>10</v>
      </c>
      <c r="G387" s="13">
        <v>0</v>
      </c>
      <c r="H387" s="13">
        <v>2</v>
      </c>
      <c r="I387" s="13">
        <v>2</v>
      </c>
      <c r="J387" s="13">
        <v>12</v>
      </c>
      <c r="K387" s="27"/>
    </row>
    <row r="388" spans="1:11" ht="15.75" customHeight="1" x14ac:dyDescent="0.3">
      <c r="A388" s="10" t="s">
        <v>12</v>
      </c>
      <c r="B388" s="11"/>
      <c r="C388" s="9">
        <f>SUM(C387)</f>
        <v>2</v>
      </c>
      <c r="D388" s="9">
        <f t="shared" ref="D388:J388" si="32">SUM(D387)</f>
        <v>10</v>
      </c>
      <c r="E388" s="9">
        <f t="shared" si="32"/>
        <v>2</v>
      </c>
      <c r="F388" s="9">
        <f t="shared" si="32"/>
        <v>10</v>
      </c>
      <c r="G388" s="9">
        <f t="shared" si="32"/>
        <v>0</v>
      </c>
      <c r="H388" s="9">
        <f t="shared" si="32"/>
        <v>2</v>
      </c>
      <c r="I388" s="9">
        <f t="shared" si="32"/>
        <v>2</v>
      </c>
      <c r="J388" s="9">
        <f t="shared" si="32"/>
        <v>12</v>
      </c>
      <c r="K388" s="29"/>
    </row>
    <row r="389" spans="1:11" ht="15.75" customHeight="1" x14ac:dyDescent="0.3">
      <c r="A389" s="30"/>
      <c r="B389" s="30"/>
    </row>
    <row r="390" spans="1:11" ht="15.75" customHeight="1" x14ac:dyDescent="0.3"/>
    <row r="391" spans="1:11" ht="15.75" customHeight="1" x14ac:dyDescent="0.3">
      <c r="A391" s="24" t="s">
        <v>1522</v>
      </c>
      <c r="B391" s="25"/>
      <c r="C391" s="25"/>
      <c r="D391" s="25"/>
      <c r="E391" s="25"/>
      <c r="F391" s="25"/>
      <c r="G391" s="25"/>
      <c r="H391" s="25"/>
      <c r="I391" s="25"/>
      <c r="J391" s="26"/>
      <c r="K391" s="27"/>
    </row>
    <row r="392" spans="1:11" ht="15.75" customHeight="1" x14ac:dyDescent="0.3">
      <c r="A392" s="2"/>
      <c r="B392" s="3"/>
      <c r="C392" s="28" t="s">
        <v>1</v>
      </c>
      <c r="D392" s="26"/>
      <c r="E392" s="28" t="s">
        <v>2</v>
      </c>
      <c r="F392" s="26"/>
      <c r="G392" s="28" t="s">
        <v>3</v>
      </c>
      <c r="H392" s="26"/>
      <c r="I392" s="28" t="s">
        <v>4</v>
      </c>
      <c r="J392" s="26"/>
      <c r="K392" s="27"/>
    </row>
    <row r="393" spans="1:11" ht="15.75" customHeight="1" x14ac:dyDescent="0.3">
      <c r="A393" s="4" t="s">
        <v>5</v>
      </c>
      <c r="B393" s="5" t="s">
        <v>6</v>
      </c>
      <c r="C393" s="6" t="s">
        <v>7</v>
      </c>
      <c r="D393" s="6" t="s">
        <v>8</v>
      </c>
      <c r="E393" s="6" t="s">
        <v>7</v>
      </c>
      <c r="F393" s="6" t="s">
        <v>8</v>
      </c>
      <c r="G393" s="6" t="s">
        <v>7</v>
      </c>
      <c r="H393" s="6" t="s">
        <v>8</v>
      </c>
      <c r="I393" s="6" t="s">
        <v>7</v>
      </c>
      <c r="J393" s="6" t="s">
        <v>8</v>
      </c>
      <c r="K393" s="29"/>
    </row>
    <row r="394" spans="1:11" ht="15.75" customHeight="1" x14ac:dyDescent="0.3">
      <c r="A394" s="7" t="s">
        <v>160</v>
      </c>
      <c r="B394" s="8" t="s">
        <v>74</v>
      </c>
      <c r="C394" s="22">
        <v>12</v>
      </c>
      <c r="D394" s="14">
        <v>2</v>
      </c>
      <c r="E394" s="14">
        <v>9</v>
      </c>
      <c r="F394" s="14">
        <v>1</v>
      </c>
      <c r="G394" s="14">
        <v>5</v>
      </c>
      <c r="H394" s="14">
        <v>1</v>
      </c>
      <c r="I394" s="14">
        <v>17</v>
      </c>
      <c r="J394" s="14">
        <v>3</v>
      </c>
      <c r="K394" s="27"/>
    </row>
    <row r="395" spans="1:11" ht="15.75" customHeight="1" x14ac:dyDescent="0.3">
      <c r="A395" s="7" t="s">
        <v>147</v>
      </c>
      <c r="B395" s="8" t="s">
        <v>74</v>
      </c>
      <c r="C395" s="22">
        <v>10</v>
      </c>
      <c r="D395" s="14">
        <v>2</v>
      </c>
      <c r="E395" s="14">
        <v>9</v>
      </c>
      <c r="F395" s="14">
        <v>1</v>
      </c>
      <c r="G395" s="14">
        <v>4</v>
      </c>
      <c r="H395" s="14">
        <v>1</v>
      </c>
      <c r="I395" s="14">
        <v>14</v>
      </c>
      <c r="J395" s="14">
        <v>3</v>
      </c>
      <c r="K395" s="27"/>
    </row>
    <row r="396" spans="1:11" ht="15.75" customHeight="1" x14ac:dyDescent="0.3">
      <c r="A396" s="7" t="s">
        <v>150</v>
      </c>
      <c r="B396" s="8" t="s">
        <v>74</v>
      </c>
      <c r="C396" s="22">
        <v>13</v>
      </c>
      <c r="D396" s="14">
        <v>1</v>
      </c>
      <c r="E396" s="14">
        <v>10</v>
      </c>
      <c r="F396" s="14">
        <v>0</v>
      </c>
      <c r="G396" s="14">
        <v>5</v>
      </c>
      <c r="H396" s="14">
        <v>1</v>
      </c>
      <c r="I396" s="14">
        <v>18</v>
      </c>
      <c r="J396" s="14">
        <v>2</v>
      </c>
      <c r="K396" s="27"/>
    </row>
    <row r="397" spans="1:11" ht="15.75" customHeight="1" x14ac:dyDescent="0.3">
      <c r="A397" s="7" t="s">
        <v>151</v>
      </c>
      <c r="B397" s="8" t="s">
        <v>74</v>
      </c>
      <c r="C397" s="22">
        <v>9</v>
      </c>
      <c r="D397" s="14">
        <v>6</v>
      </c>
      <c r="E397" s="14">
        <v>8</v>
      </c>
      <c r="F397" s="14">
        <v>3</v>
      </c>
      <c r="G397" s="14">
        <v>3</v>
      </c>
      <c r="H397" s="14">
        <v>2</v>
      </c>
      <c r="I397" s="14">
        <v>12</v>
      </c>
      <c r="J397" s="14">
        <v>8</v>
      </c>
      <c r="K397" s="27"/>
    </row>
    <row r="398" spans="1:11" ht="15.75" customHeight="1" x14ac:dyDescent="0.3">
      <c r="A398" s="7" t="s">
        <v>152</v>
      </c>
      <c r="B398" s="8" t="s">
        <v>74</v>
      </c>
      <c r="C398" s="22">
        <v>5</v>
      </c>
      <c r="D398" s="14">
        <v>6</v>
      </c>
      <c r="E398" s="14">
        <v>5</v>
      </c>
      <c r="F398" s="14">
        <v>5</v>
      </c>
      <c r="G398" s="14">
        <v>0</v>
      </c>
      <c r="H398" s="14">
        <v>2</v>
      </c>
      <c r="I398" s="14">
        <v>5</v>
      </c>
      <c r="J398" s="14">
        <v>8</v>
      </c>
      <c r="K398" s="27"/>
    </row>
    <row r="399" spans="1:11" ht="15.75" customHeight="1" x14ac:dyDescent="0.3">
      <c r="A399" s="7" t="s">
        <v>153</v>
      </c>
      <c r="B399" s="8" t="s">
        <v>74</v>
      </c>
      <c r="C399" s="22">
        <v>9</v>
      </c>
      <c r="D399" s="14">
        <v>6</v>
      </c>
      <c r="E399" s="14">
        <v>5</v>
      </c>
      <c r="F399" s="14">
        <v>5</v>
      </c>
      <c r="G399" s="14">
        <v>3</v>
      </c>
      <c r="H399" s="14">
        <v>2</v>
      </c>
      <c r="I399" s="14">
        <v>12</v>
      </c>
      <c r="J399" s="14">
        <v>8</v>
      </c>
      <c r="K399" s="27"/>
    </row>
    <row r="400" spans="1:11" ht="15.75" customHeight="1" x14ac:dyDescent="0.3">
      <c r="A400" s="7" t="s">
        <v>176</v>
      </c>
      <c r="B400" s="8" t="s">
        <v>74</v>
      </c>
      <c r="C400" s="12">
        <v>7</v>
      </c>
      <c r="D400" s="13">
        <v>3</v>
      </c>
      <c r="E400" s="13">
        <v>5</v>
      </c>
      <c r="F400" s="13">
        <v>1</v>
      </c>
      <c r="G400" s="13">
        <v>1</v>
      </c>
      <c r="H400" s="13">
        <v>1</v>
      </c>
      <c r="I400" s="13">
        <v>8</v>
      </c>
      <c r="J400" s="13">
        <v>4</v>
      </c>
      <c r="K400" s="27"/>
    </row>
    <row r="401" spans="1:11" ht="15.75" customHeight="1" x14ac:dyDescent="0.3">
      <c r="A401" s="7" t="s">
        <v>243</v>
      </c>
      <c r="B401" s="8" t="s">
        <v>74</v>
      </c>
      <c r="C401" s="22">
        <v>9</v>
      </c>
      <c r="D401" s="14">
        <v>4</v>
      </c>
      <c r="E401" s="14">
        <v>8</v>
      </c>
      <c r="F401" s="14">
        <v>3</v>
      </c>
      <c r="G401" s="14">
        <v>6</v>
      </c>
      <c r="H401" s="14">
        <v>2</v>
      </c>
      <c r="I401" s="14">
        <v>15</v>
      </c>
      <c r="J401" s="14">
        <v>6</v>
      </c>
      <c r="K401" s="27"/>
    </row>
    <row r="402" spans="1:11" ht="15.75" customHeight="1" x14ac:dyDescent="0.3">
      <c r="A402" s="7" t="s">
        <v>236</v>
      </c>
      <c r="B402" s="8" t="s">
        <v>74</v>
      </c>
      <c r="C402" s="22">
        <v>11</v>
      </c>
      <c r="D402" s="14">
        <v>3</v>
      </c>
      <c r="E402" s="14">
        <v>10</v>
      </c>
      <c r="F402" s="14">
        <v>1</v>
      </c>
      <c r="G402" s="14">
        <v>1</v>
      </c>
      <c r="H402" s="14">
        <v>2</v>
      </c>
      <c r="I402" s="14">
        <v>12</v>
      </c>
      <c r="J402" s="14">
        <v>5</v>
      </c>
      <c r="K402" s="27"/>
    </row>
    <row r="403" spans="1:11" ht="15.75" customHeight="1" x14ac:dyDescent="0.3">
      <c r="A403" s="7" t="s">
        <v>155</v>
      </c>
      <c r="B403" s="8" t="s">
        <v>74</v>
      </c>
      <c r="C403" s="22">
        <v>11</v>
      </c>
      <c r="D403" s="14">
        <v>5</v>
      </c>
      <c r="E403" s="14">
        <v>8</v>
      </c>
      <c r="F403" s="14">
        <v>3</v>
      </c>
      <c r="G403" s="14">
        <v>4</v>
      </c>
      <c r="H403" s="14">
        <v>2</v>
      </c>
      <c r="I403" s="14">
        <v>15</v>
      </c>
      <c r="J403" s="14">
        <v>7</v>
      </c>
      <c r="K403" s="27"/>
    </row>
    <row r="404" spans="1:11" ht="15.75" customHeight="1" x14ac:dyDescent="0.3">
      <c r="A404" s="7" t="s">
        <v>15</v>
      </c>
      <c r="B404" s="8" t="s">
        <v>74</v>
      </c>
      <c r="C404" s="22">
        <v>15</v>
      </c>
      <c r="D404" s="14">
        <v>2</v>
      </c>
      <c r="E404" s="14">
        <v>9</v>
      </c>
      <c r="F404" s="14">
        <v>2</v>
      </c>
      <c r="G404" s="14">
        <v>4</v>
      </c>
      <c r="H404" s="14">
        <v>2</v>
      </c>
      <c r="I404" s="14">
        <v>19</v>
      </c>
      <c r="J404" s="14">
        <v>4</v>
      </c>
      <c r="K404" s="27"/>
    </row>
    <row r="405" spans="1:11" ht="15.75" customHeight="1" x14ac:dyDescent="0.3">
      <c r="A405" s="10" t="s">
        <v>12</v>
      </c>
      <c r="B405" s="11"/>
      <c r="C405" s="9">
        <f t="shared" ref="C405:J405" si="33">SUM(C394:C404)</f>
        <v>111</v>
      </c>
      <c r="D405" s="9">
        <f t="shared" si="33"/>
        <v>40</v>
      </c>
      <c r="E405" s="9">
        <f t="shared" si="33"/>
        <v>86</v>
      </c>
      <c r="F405" s="9">
        <f t="shared" si="33"/>
        <v>25</v>
      </c>
      <c r="G405" s="9">
        <f t="shared" si="33"/>
        <v>36</v>
      </c>
      <c r="H405" s="9">
        <f t="shared" si="33"/>
        <v>18</v>
      </c>
      <c r="I405" s="9">
        <f t="shared" si="33"/>
        <v>147</v>
      </c>
      <c r="J405" s="9">
        <f t="shared" si="33"/>
        <v>58</v>
      </c>
      <c r="K405" s="29"/>
    </row>
    <row r="406" spans="1:11" ht="15.75" customHeight="1" x14ac:dyDescent="0.3">
      <c r="A406" s="30"/>
      <c r="B406" s="30"/>
    </row>
    <row r="407" spans="1:11" ht="15.75" customHeight="1" x14ac:dyDescent="0.3"/>
    <row r="408" spans="1:11" ht="15.75" customHeight="1" x14ac:dyDescent="0.3">
      <c r="A408" s="24" t="s">
        <v>1771</v>
      </c>
      <c r="B408" s="25"/>
      <c r="C408" s="25"/>
      <c r="D408" s="25"/>
      <c r="E408" s="25"/>
      <c r="F408" s="25"/>
      <c r="G408" s="25"/>
      <c r="H408" s="25"/>
      <c r="I408" s="25"/>
      <c r="J408" s="26"/>
      <c r="K408" s="27"/>
    </row>
    <row r="409" spans="1:11" ht="15.75" customHeight="1" x14ac:dyDescent="0.3">
      <c r="A409" s="2"/>
      <c r="B409" s="3"/>
      <c r="C409" s="28" t="s">
        <v>1</v>
      </c>
      <c r="D409" s="26"/>
      <c r="E409" s="28" t="s">
        <v>2</v>
      </c>
      <c r="F409" s="26"/>
      <c r="G409" s="28" t="s">
        <v>3</v>
      </c>
      <c r="H409" s="26"/>
      <c r="I409" s="28" t="s">
        <v>4</v>
      </c>
      <c r="J409" s="26"/>
      <c r="K409" s="27"/>
    </row>
    <row r="410" spans="1:11" ht="15.75" customHeight="1" x14ac:dyDescent="0.3">
      <c r="A410" s="4" t="s">
        <v>5</v>
      </c>
      <c r="B410" s="5" t="s">
        <v>6</v>
      </c>
      <c r="C410" s="6" t="s">
        <v>7</v>
      </c>
      <c r="D410" s="6" t="s">
        <v>8</v>
      </c>
      <c r="E410" s="6" t="s">
        <v>7</v>
      </c>
      <c r="F410" s="6" t="s">
        <v>8</v>
      </c>
      <c r="G410" s="6" t="s">
        <v>7</v>
      </c>
      <c r="H410" s="6" t="s">
        <v>8</v>
      </c>
      <c r="I410" s="6" t="s">
        <v>7</v>
      </c>
      <c r="J410" s="6" t="s">
        <v>8</v>
      </c>
      <c r="K410" s="29"/>
    </row>
    <row r="411" spans="1:11" ht="15.75" customHeight="1" x14ac:dyDescent="0.3">
      <c r="A411" s="7" t="s">
        <v>67</v>
      </c>
      <c r="B411" s="8" t="s">
        <v>555</v>
      </c>
      <c r="C411" s="12">
        <v>3</v>
      </c>
      <c r="D411" s="13">
        <v>13</v>
      </c>
      <c r="E411" s="13">
        <v>0</v>
      </c>
      <c r="F411" s="13">
        <v>0</v>
      </c>
      <c r="G411" s="13">
        <v>0</v>
      </c>
      <c r="H411" s="13">
        <v>1</v>
      </c>
      <c r="I411" s="13">
        <v>3</v>
      </c>
      <c r="J411" s="13">
        <v>14</v>
      </c>
      <c r="K411" s="27"/>
    </row>
    <row r="412" spans="1:11" ht="15.75" customHeight="1" x14ac:dyDescent="0.3">
      <c r="A412" s="10" t="s">
        <v>12</v>
      </c>
      <c r="B412" s="11"/>
      <c r="C412" s="9">
        <f t="shared" ref="C412:J412" si="34">SUM(C411:C411)</f>
        <v>3</v>
      </c>
      <c r="D412" s="9">
        <f t="shared" si="34"/>
        <v>13</v>
      </c>
      <c r="E412" s="9">
        <f t="shared" si="34"/>
        <v>0</v>
      </c>
      <c r="F412" s="9">
        <f t="shared" si="34"/>
        <v>0</v>
      </c>
      <c r="G412" s="9">
        <f t="shared" si="34"/>
        <v>0</v>
      </c>
      <c r="H412" s="9">
        <f t="shared" si="34"/>
        <v>1</v>
      </c>
      <c r="I412" s="9">
        <f t="shared" si="34"/>
        <v>3</v>
      </c>
      <c r="J412" s="9">
        <f t="shared" si="34"/>
        <v>14</v>
      </c>
      <c r="K412" s="29"/>
    </row>
    <row r="413" spans="1:11" ht="15.75" customHeight="1" x14ac:dyDescent="0.3">
      <c r="A413" s="30"/>
      <c r="B413" s="30"/>
    </row>
    <row r="414" spans="1:11" ht="15.75" customHeight="1" x14ac:dyDescent="0.3"/>
    <row r="415" spans="1:11" ht="15.75" customHeight="1" x14ac:dyDescent="0.3">
      <c r="A415" s="24" t="s">
        <v>1929</v>
      </c>
      <c r="B415" s="25"/>
      <c r="C415" s="25"/>
      <c r="D415" s="25"/>
      <c r="E415" s="25"/>
      <c r="F415" s="25"/>
      <c r="G415" s="25"/>
      <c r="H415" s="25"/>
      <c r="I415" s="25"/>
      <c r="J415" s="26"/>
      <c r="K415" s="27"/>
    </row>
    <row r="416" spans="1:11" ht="15.75" customHeight="1" x14ac:dyDescent="0.3">
      <c r="A416" s="2"/>
      <c r="B416" s="3"/>
      <c r="C416" s="28" t="s">
        <v>1</v>
      </c>
      <c r="D416" s="26"/>
      <c r="E416" s="28" t="s">
        <v>2</v>
      </c>
      <c r="F416" s="26"/>
      <c r="G416" s="28" t="s">
        <v>3</v>
      </c>
      <c r="H416" s="26"/>
      <c r="I416" s="28" t="s">
        <v>4</v>
      </c>
      <c r="J416" s="26"/>
      <c r="K416" s="27"/>
    </row>
    <row r="417" spans="1:11" ht="15.75" customHeight="1" x14ac:dyDescent="0.3">
      <c r="A417" s="4" t="s">
        <v>5</v>
      </c>
      <c r="B417" s="5" t="s">
        <v>6</v>
      </c>
      <c r="C417" s="6" t="s">
        <v>7</v>
      </c>
      <c r="D417" s="6" t="s">
        <v>8</v>
      </c>
      <c r="E417" s="6" t="s">
        <v>7</v>
      </c>
      <c r="F417" s="6" t="s">
        <v>8</v>
      </c>
      <c r="G417" s="6" t="s">
        <v>7</v>
      </c>
      <c r="H417" s="6" t="s">
        <v>8</v>
      </c>
      <c r="I417" s="6" t="s">
        <v>7</v>
      </c>
      <c r="J417" s="6" t="s">
        <v>8</v>
      </c>
      <c r="K417" s="29"/>
    </row>
    <row r="418" spans="1:11" ht="15.75" customHeight="1" x14ac:dyDescent="0.3">
      <c r="A418" s="7" t="s">
        <v>1852</v>
      </c>
      <c r="B418" s="8" t="s">
        <v>230</v>
      </c>
      <c r="C418" s="12">
        <v>13</v>
      </c>
      <c r="D418" s="13">
        <v>9</v>
      </c>
      <c r="E418" s="13">
        <v>8</v>
      </c>
      <c r="F418" s="13">
        <v>6</v>
      </c>
      <c r="G418" s="13">
        <v>0</v>
      </c>
      <c r="H418" s="13">
        <v>1</v>
      </c>
      <c r="I418" s="13">
        <v>13</v>
      </c>
      <c r="J418" s="13">
        <v>10</v>
      </c>
      <c r="K418" s="27"/>
    </row>
    <row r="419" spans="1:11" ht="15.75" customHeight="1" x14ac:dyDescent="0.3">
      <c r="A419" s="7" t="s">
        <v>1883</v>
      </c>
      <c r="B419" s="8" t="s">
        <v>230</v>
      </c>
      <c r="C419" s="22">
        <v>14</v>
      </c>
      <c r="D419" s="14">
        <v>8</v>
      </c>
      <c r="E419" s="14">
        <v>10</v>
      </c>
      <c r="F419" s="14">
        <v>4</v>
      </c>
      <c r="G419" s="14">
        <v>0</v>
      </c>
      <c r="H419" s="14">
        <v>1</v>
      </c>
      <c r="I419" s="14">
        <v>14</v>
      </c>
      <c r="J419" s="14">
        <v>9</v>
      </c>
      <c r="K419" s="27"/>
    </row>
    <row r="420" spans="1:11" ht="15.75" customHeight="1" x14ac:dyDescent="0.3">
      <c r="A420" s="7" t="s">
        <v>1947</v>
      </c>
      <c r="B420" s="8" t="s">
        <v>230</v>
      </c>
      <c r="C420" s="22">
        <v>14</v>
      </c>
      <c r="D420" s="14">
        <v>8</v>
      </c>
      <c r="E420" s="14">
        <v>12</v>
      </c>
      <c r="F420" s="14">
        <v>2</v>
      </c>
      <c r="G420" s="14">
        <v>0</v>
      </c>
      <c r="H420" s="14">
        <v>1</v>
      </c>
      <c r="I420" s="14">
        <v>14</v>
      </c>
      <c r="J420" s="14">
        <v>9</v>
      </c>
      <c r="K420" s="27"/>
    </row>
    <row r="421" spans="1:11" ht="15.75" customHeight="1" x14ac:dyDescent="0.3">
      <c r="A421" s="7" t="s">
        <v>1965</v>
      </c>
      <c r="B421" s="8" t="s">
        <v>230</v>
      </c>
      <c r="C421" s="22">
        <v>2</v>
      </c>
      <c r="D421" s="14">
        <v>20</v>
      </c>
      <c r="E421" s="14">
        <v>2</v>
      </c>
      <c r="F421" s="14">
        <v>12</v>
      </c>
      <c r="G421" s="14">
        <v>0</v>
      </c>
      <c r="H421" s="14">
        <v>1</v>
      </c>
      <c r="I421" s="14">
        <v>2</v>
      </c>
      <c r="J421" s="14">
        <v>21</v>
      </c>
      <c r="K421" s="27"/>
    </row>
    <row r="422" spans="1:11" ht="15.75" customHeight="1" x14ac:dyDescent="0.3">
      <c r="A422" s="10" t="s">
        <v>12</v>
      </c>
      <c r="B422" s="11"/>
      <c r="C422" s="9">
        <f t="shared" ref="C422:J422" si="35">SUM(C418:C421)</f>
        <v>43</v>
      </c>
      <c r="D422" s="9">
        <f t="shared" si="35"/>
        <v>45</v>
      </c>
      <c r="E422" s="9">
        <f t="shared" si="35"/>
        <v>32</v>
      </c>
      <c r="F422" s="9">
        <f t="shared" si="35"/>
        <v>24</v>
      </c>
      <c r="G422" s="9">
        <f t="shared" si="35"/>
        <v>0</v>
      </c>
      <c r="H422" s="9">
        <f t="shared" si="35"/>
        <v>4</v>
      </c>
      <c r="I422" s="9">
        <f t="shared" si="35"/>
        <v>43</v>
      </c>
      <c r="J422" s="9">
        <f t="shared" si="35"/>
        <v>49</v>
      </c>
      <c r="K422" s="29"/>
    </row>
    <row r="423" spans="1:11" ht="15.75" customHeight="1" x14ac:dyDescent="0.3">
      <c r="A423" s="30"/>
      <c r="B423" s="30"/>
    </row>
    <row r="424" spans="1:11" ht="15.75" customHeight="1" x14ac:dyDescent="0.3"/>
    <row r="425" spans="1:11" ht="15.75" customHeight="1" x14ac:dyDescent="0.3">
      <c r="A425" s="24" t="s">
        <v>942</v>
      </c>
      <c r="B425" s="25"/>
      <c r="C425" s="25"/>
      <c r="D425" s="25"/>
      <c r="E425" s="25"/>
      <c r="F425" s="25"/>
      <c r="G425" s="25"/>
      <c r="H425" s="25"/>
      <c r="I425" s="25"/>
      <c r="J425" s="26"/>
      <c r="K425" s="27"/>
    </row>
    <row r="426" spans="1:11" ht="15.75" customHeight="1" x14ac:dyDescent="0.3">
      <c r="A426" s="2"/>
      <c r="B426" s="3"/>
      <c r="C426" s="28" t="s">
        <v>1</v>
      </c>
      <c r="D426" s="26"/>
      <c r="E426" s="28" t="s">
        <v>2</v>
      </c>
      <c r="F426" s="26"/>
      <c r="G426" s="28" t="s">
        <v>3</v>
      </c>
      <c r="H426" s="26"/>
      <c r="I426" s="28" t="s">
        <v>4</v>
      </c>
      <c r="J426" s="26"/>
      <c r="K426" s="27"/>
    </row>
    <row r="427" spans="1:11" ht="15.75" customHeight="1" x14ac:dyDescent="0.3">
      <c r="A427" s="4" t="s">
        <v>5</v>
      </c>
      <c r="B427" s="5" t="s">
        <v>6</v>
      </c>
      <c r="C427" s="6" t="s">
        <v>7</v>
      </c>
      <c r="D427" s="6" t="s">
        <v>8</v>
      </c>
      <c r="E427" s="6" t="s">
        <v>7</v>
      </c>
      <c r="F427" s="6" t="s">
        <v>8</v>
      </c>
      <c r="G427" s="6" t="s">
        <v>7</v>
      </c>
      <c r="H427" s="6" t="s">
        <v>8</v>
      </c>
      <c r="I427" s="6" t="s">
        <v>7</v>
      </c>
      <c r="J427" s="6" t="s">
        <v>8</v>
      </c>
      <c r="K427" s="29"/>
    </row>
    <row r="428" spans="1:11" ht="15.75" customHeight="1" x14ac:dyDescent="0.3">
      <c r="A428" s="7" t="s">
        <v>81</v>
      </c>
      <c r="B428" s="8" t="s">
        <v>172</v>
      </c>
      <c r="C428" s="12">
        <v>13</v>
      </c>
      <c r="D428" s="13">
        <v>7</v>
      </c>
      <c r="E428" s="13">
        <v>10</v>
      </c>
      <c r="F428" s="13">
        <v>6</v>
      </c>
      <c r="G428" s="13">
        <v>1</v>
      </c>
      <c r="H428" s="13">
        <v>1</v>
      </c>
      <c r="I428" s="13">
        <v>14</v>
      </c>
      <c r="J428" s="13">
        <v>8</v>
      </c>
      <c r="K428" s="27"/>
    </row>
    <row r="429" spans="1:11" ht="15.75" customHeight="1" x14ac:dyDescent="0.3">
      <c r="A429" s="7" t="s">
        <v>82</v>
      </c>
      <c r="B429" s="8" t="s">
        <v>172</v>
      </c>
      <c r="C429" s="22">
        <v>5</v>
      </c>
      <c r="D429" s="14">
        <v>15</v>
      </c>
      <c r="E429" s="14">
        <v>2</v>
      </c>
      <c r="F429" s="14">
        <v>14</v>
      </c>
      <c r="G429" s="14">
        <v>2</v>
      </c>
      <c r="H429" s="14">
        <v>1</v>
      </c>
      <c r="I429" s="14">
        <v>7</v>
      </c>
      <c r="J429" s="14">
        <v>16</v>
      </c>
      <c r="K429" s="27"/>
    </row>
    <row r="430" spans="1:11" ht="15.75" customHeight="1" x14ac:dyDescent="0.3">
      <c r="A430" s="7" t="s">
        <v>83</v>
      </c>
      <c r="B430" s="8" t="s">
        <v>172</v>
      </c>
      <c r="C430" s="22">
        <v>3</v>
      </c>
      <c r="D430" s="14">
        <v>17</v>
      </c>
      <c r="E430" s="14">
        <v>3</v>
      </c>
      <c r="F430" s="14">
        <v>7</v>
      </c>
      <c r="G430" s="14">
        <v>0</v>
      </c>
      <c r="H430" s="14">
        <v>1</v>
      </c>
      <c r="I430" s="14">
        <v>3</v>
      </c>
      <c r="J430" s="14">
        <v>18</v>
      </c>
      <c r="K430" s="27"/>
    </row>
    <row r="431" spans="1:11" ht="15.75" customHeight="1" x14ac:dyDescent="0.3">
      <c r="A431" s="10" t="s">
        <v>12</v>
      </c>
      <c r="B431" s="11"/>
      <c r="C431" s="9">
        <f>SUM(C428:C430)</f>
        <v>21</v>
      </c>
      <c r="D431" s="9">
        <f t="shared" ref="D431:J431" si="36">SUM(D428:D430)</f>
        <v>39</v>
      </c>
      <c r="E431" s="9">
        <f t="shared" si="36"/>
        <v>15</v>
      </c>
      <c r="F431" s="9">
        <f t="shared" si="36"/>
        <v>27</v>
      </c>
      <c r="G431" s="9">
        <f t="shared" si="36"/>
        <v>3</v>
      </c>
      <c r="H431" s="9">
        <f t="shared" si="36"/>
        <v>3</v>
      </c>
      <c r="I431" s="9">
        <f t="shared" si="36"/>
        <v>24</v>
      </c>
      <c r="J431" s="9">
        <f t="shared" si="36"/>
        <v>42</v>
      </c>
      <c r="K431" s="29"/>
    </row>
    <row r="432" spans="1:11" ht="15.75" customHeight="1" x14ac:dyDescent="0.3">
      <c r="A432" s="30"/>
      <c r="B432" s="30"/>
    </row>
    <row r="433" spans="1:11" ht="15.75" customHeight="1" x14ac:dyDescent="0.3"/>
    <row r="434" spans="1:11" ht="15.75" customHeight="1" x14ac:dyDescent="0.3">
      <c r="A434" s="24" t="s">
        <v>2036</v>
      </c>
      <c r="B434" s="25"/>
      <c r="C434" s="25"/>
      <c r="D434" s="25"/>
      <c r="E434" s="25"/>
      <c r="F434" s="25"/>
      <c r="G434" s="25"/>
      <c r="H434" s="25"/>
      <c r="I434" s="25"/>
      <c r="J434" s="26"/>
      <c r="K434" s="27"/>
    </row>
    <row r="435" spans="1:11" ht="15.75" customHeight="1" x14ac:dyDescent="0.3">
      <c r="A435" s="2"/>
      <c r="B435" s="3"/>
      <c r="C435" s="28" t="s">
        <v>1</v>
      </c>
      <c r="D435" s="26"/>
      <c r="E435" s="28" t="s">
        <v>2</v>
      </c>
      <c r="F435" s="26"/>
      <c r="G435" s="28" t="s">
        <v>3</v>
      </c>
      <c r="H435" s="26"/>
      <c r="I435" s="28" t="s">
        <v>4</v>
      </c>
      <c r="J435" s="26"/>
      <c r="K435" s="27"/>
    </row>
    <row r="436" spans="1:11" ht="15.75" customHeight="1" x14ac:dyDescent="0.3">
      <c r="A436" s="4" t="s">
        <v>5</v>
      </c>
      <c r="B436" s="5" t="s">
        <v>6</v>
      </c>
      <c r="C436" s="6" t="s">
        <v>7</v>
      </c>
      <c r="D436" s="6" t="s">
        <v>8</v>
      </c>
      <c r="E436" s="6" t="s">
        <v>7</v>
      </c>
      <c r="F436" s="6" t="s">
        <v>8</v>
      </c>
      <c r="G436" s="6" t="s">
        <v>7</v>
      </c>
      <c r="H436" s="6" t="s">
        <v>8</v>
      </c>
      <c r="I436" s="6" t="s">
        <v>7</v>
      </c>
      <c r="J436" s="6" t="s">
        <v>8</v>
      </c>
      <c r="K436" s="29"/>
    </row>
    <row r="437" spans="1:11" ht="15.75" customHeight="1" x14ac:dyDescent="0.3">
      <c r="A437" s="7" t="s">
        <v>2031</v>
      </c>
      <c r="B437" s="8" t="s">
        <v>172</v>
      </c>
      <c r="C437" s="12">
        <v>12</v>
      </c>
      <c r="D437" s="13">
        <v>9</v>
      </c>
      <c r="E437" s="13">
        <v>8</v>
      </c>
      <c r="F437" s="13">
        <v>8</v>
      </c>
      <c r="G437" s="13">
        <v>0</v>
      </c>
      <c r="H437" s="13">
        <v>1</v>
      </c>
      <c r="I437" s="13">
        <v>12</v>
      </c>
      <c r="J437" s="13">
        <v>10</v>
      </c>
      <c r="K437" s="27"/>
    </row>
    <row r="438" spans="1:11" ht="15.75" customHeight="1" x14ac:dyDescent="0.3">
      <c r="A438" s="10" t="s">
        <v>12</v>
      </c>
      <c r="B438" s="11"/>
      <c r="C438" s="9">
        <f t="shared" ref="C438:J438" si="37">SUM(C437:C437)</f>
        <v>12</v>
      </c>
      <c r="D438" s="9">
        <f t="shared" si="37"/>
        <v>9</v>
      </c>
      <c r="E438" s="9">
        <f t="shared" si="37"/>
        <v>8</v>
      </c>
      <c r="F438" s="9">
        <f t="shared" si="37"/>
        <v>8</v>
      </c>
      <c r="G438" s="9">
        <f t="shared" si="37"/>
        <v>0</v>
      </c>
      <c r="H438" s="9">
        <f t="shared" si="37"/>
        <v>1</v>
      </c>
      <c r="I438" s="9">
        <f t="shared" si="37"/>
        <v>12</v>
      </c>
      <c r="J438" s="9">
        <f t="shared" si="37"/>
        <v>10</v>
      </c>
      <c r="K438" s="29"/>
    </row>
    <row r="439" spans="1:11" ht="15.75" customHeight="1" x14ac:dyDescent="0.3">
      <c r="A439" s="30"/>
      <c r="B439" s="30"/>
    </row>
    <row r="440" spans="1:11" ht="15.75" customHeight="1" x14ac:dyDescent="0.3"/>
    <row r="441" spans="1:11" ht="15.75" customHeight="1" x14ac:dyDescent="0.3">
      <c r="A441" s="24" t="s">
        <v>1405</v>
      </c>
      <c r="B441" s="25"/>
      <c r="C441" s="25"/>
      <c r="D441" s="25"/>
      <c r="E441" s="25"/>
      <c r="F441" s="25"/>
      <c r="G441" s="25"/>
      <c r="H441" s="25"/>
      <c r="I441" s="25"/>
      <c r="J441" s="26"/>
      <c r="K441" s="27"/>
    </row>
    <row r="442" spans="1:11" ht="15.75" customHeight="1" x14ac:dyDescent="0.3">
      <c r="A442" s="2"/>
      <c r="B442" s="3"/>
      <c r="C442" s="28" t="s">
        <v>1</v>
      </c>
      <c r="D442" s="26"/>
      <c r="E442" s="28" t="s">
        <v>2</v>
      </c>
      <c r="F442" s="26"/>
      <c r="G442" s="28" t="s">
        <v>3</v>
      </c>
      <c r="H442" s="26"/>
      <c r="I442" s="28" t="s">
        <v>4</v>
      </c>
      <c r="J442" s="26"/>
      <c r="K442" s="27"/>
    </row>
    <row r="443" spans="1:11" ht="15.75" customHeight="1" x14ac:dyDescent="0.3">
      <c r="A443" s="4" t="s">
        <v>5</v>
      </c>
      <c r="B443" s="5" t="s">
        <v>6</v>
      </c>
      <c r="C443" s="6" t="s">
        <v>7</v>
      </c>
      <c r="D443" s="6" t="s">
        <v>8</v>
      </c>
      <c r="E443" s="6" t="s">
        <v>7</v>
      </c>
      <c r="F443" s="6" t="s">
        <v>8</v>
      </c>
      <c r="G443" s="6" t="s">
        <v>7</v>
      </c>
      <c r="H443" s="6" t="s">
        <v>8</v>
      </c>
      <c r="I443" s="6" t="s">
        <v>7</v>
      </c>
      <c r="J443" s="6" t="s">
        <v>8</v>
      </c>
      <c r="K443" s="29"/>
    </row>
    <row r="444" spans="1:11" ht="15.75" customHeight="1" x14ac:dyDescent="0.3">
      <c r="A444" s="7" t="s">
        <v>30</v>
      </c>
      <c r="B444" s="8" t="s">
        <v>2080</v>
      </c>
      <c r="C444" s="12"/>
      <c r="D444" s="13"/>
      <c r="E444" s="13">
        <v>6</v>
      </c>
      <c r="F444" s="13">
        <v>4</v>
      </c>
      <c r="G444" s="13"/>
      <c r="H444" s="13"/>
      <c r="I444" s="13">
        <v>10</v>
      </c>
      <c r="J444" s="13">
        <v>9</v>
      </c>
    </row>
    <row r="445" spans="1:11" ht="15.75" customHeight="1" x14ac:dyDescent="0.3">
      <c r="A445" s="7" t="s">
        <v>107</v>
      </c>
      <c r="B445" s="8" t="s">
        <v>2080</v>
      </c>
      <c r="C445" s="12"/>
      <c r="D445" s="13"/>
      <c r="E445" s="13">
        <v>1</v>
      </c>
      <c r="F445" s="13">
        <v>9</v>
      </c>
      <c r="G445" s="13"/>
      <c r="H445" s="13"/>
      <c r="I445" s="13">
        <v>4</v>
      </c>
      <c r="J445" s="13">
        <v>15</v>
      </c>
    </row>
    <row r="446" spans="1:11" ht="15.75" customHeight="1" x14ac:dyDescent="0.3">
      <c r="A446" s="7" t="s">
        <v>109</v>
      </c>
      <c r="B446" s="8" t="s">
        <v>2080</v>
      </c>
      <c r="C446" s="12"/>
      <c r="D446" s="13"/>
      <c r="E446" s="13">
        <v>0</v>
      </c>
      <c r="F446" s="13">
        <v>0</v>
      </c>
      <c r="G446" s="13"/>
      <c r="H446" s="13"/>
      <c r="I446" s="13">
        <v>7</v>
      </c>
      <c r="J446" s="13">
        <v>12</v>
      </c>
    </row>
    <row r="447" spans="1:11" ht="15.75" customHeight="1" x14ac:dyDescent="0.3">
      <c r="A447" s="7" t="s">
        <v>110</v>
      </c>
      <c r="B447" s="8" t="s">
        <v>2080</v>
      </c>
      <c r="C447" s="12"/>
      <c r="D447" s="13"/>
      <c r="E447" s="13">
        <v>3</v>
      </c>
      <c r="F447" s="13">
        <v>7</v>
      </c>
      <c r="G447" s="13"/>
      <c r="H447" s="13"/>
      <c r="I447" s="13">
        <v>9</v>
      </c>
      <c r="J447" s="13">
        <v>12</v>
      </c>
    </row>
    <row r="448" spans="1:11" ht="15.75" customHeight="1" x14ac:dyDescent="0.3">
      <c r="A448" s="7" t="s">
        <v>112</v>
      </c>
      <c r="B448" s="8" t="s">
        <v>2080</v>
      </c>
      <c r="C448" s="12"/>
      <c r="D448" s="13"/>
      <c r="E448" s="13">
        <v>3</v>
      </c>
      <c r="F448" s="13">
        <v>7</v>
      </c>
      <c r="G448" s="13"/>
      <c r="H448" s="13"/>
      <c r="I448" s="13">
        <v>8</v>
      </c>
      <c r="J448" s="13">
        <v>12</v>
      </c>
    </row>
    <row r="449" spans="1:11" ht="15.75" customHeight="1" x14ac:dyDescent="0.3">
      <c r="A449" s="7" t="s">
        <v>113</v>
      </c>
      <c r="B449" s="8" t="s">
        <v>212</v>
      </c>
      <c r="C449" s="12">
        <v>13</v>
      </c>
      <c r="D449" s="13">
        <v>7</v>
      </c>
      <c r="E449" s="13">
        <v>8</v>
      </c>
      <c r="F449" s="13">
        <v>6</v>
      </c>
      <c r="G449" s="13">
        <v>0</v>
      </c>
      <c r="H449" s="13">
        <v>1</v>
      </c>
      <c r="I449" s="13">
        <v>13</v>
      </c>
      <c r="J449" s="13">
        <v>8</v>
      </c>
      <c r="K449" s="27"/>
    </row>
    <row r="450" spans="1:11" ht="15.75" customHeight="1" x14ac:dyDescent="0.3">
      <c r="A450" s="7" t="s">
        <v>171</v>
      </c>
      <c r="B450" s="8" t="s">
        <v>212</v>
      </c>
      <c r="C450" s="22">
        <v>18</v>
      </c>
      <c r="D450" s="14">
        <v>2</v>
      </c>
      <c r="E450" s="14">
        <v>13</v>
      </c>
      <c r="F450" s="14">
        <v>1</v>
      </c>
      <c r="G450" s="14">
        <v>1</v>
      </c>
      <c r="H450" s="14">
        <v>1</v>
      </c>
      <c r="I450" s="14">
        <v>19</v>
      </c>
      <c r="J450" s="14">
        <v>3</v>
      </c>
      <c r="K450" s="27"/>
    </row>
    <row r="451" spans="1:11" ht="15.75" customHeight="1" x14ac:dyDescent="0.3">
      <c r="A451" s="7" t="s">
        <v>32</v>
      </c>
      <c r="B451" s="8" t="s">
        <v>212</v>
      </c>
      <c r="C451" s="22">
        <v>5</v>
      </c>
      <c r="D451" s="14">
        <v>15</v>
      </c>
      <c r="E451" s="14">
        <v>0</v>
      </c>
      <c r="F451" s="14">
        <v>0</v>
      </c>
      <c r="G451" s="14">
        <v>2</v>
      </c>
      <c r="H451" s="14">
        <v>1</v>
      </c>
      <c r="I451" s="14">
        <v>7</v>
      </c>
      <c r="J451" s="14">
        <v>16</v>
      </c>
      <c r="K451" s="27"/>
    </row>
    <row r="452" spans="1:11" ht="15.75" customHeight="1" x14ac:dyDescent="0.3">
      <c r="A452" s="7" t="s">
        <v>33</v>
      </c>
      <c r="B452" s="8" t="s">
        <v>212</v>
      </c>
      <c r="C452" s="22">
        <v>15</v>
      </c>
      <c r="D452" s="14">
        <v>5</v>
      </c>
      <c r="E452" s="14">
        <v>0</v>
      </c>
      <c r="F452" s="14">
        <v>0</v>
      </c>
      <c r="G452" s="14">
        <v>1</v>
      </c>
      <c r="H452" s="14">
        <v>1</v>
      </c>
      <c r="I452" s="14">
        <v>16</v>
      </c>
      <c r="J452" s="14">
        <v>6</v>
      </c>
      <c r="K452" s="27"/>
    </row>
    <row r="453" spans="1:11" ht="15.75" customHeight="1" x14ac:dyDescent="0.3">
      <c r="A453" s="7" t="s">
        <v>34</v>
      </c>
      <c r="B453" s="8" t="s">
        <v>212</v>
      </c>
      <c r="C453" s="22">
        <v>13</v>
      </c>
      <c r="D453" s="14">
        <v>7</v>
      </c>
      <c r="E453" s="14">
        <v>0</v>
      </c>
      <c r="F453" s="14">
        <v>0</v>
      </c>
      <c r="G453" s="14">
        <v>3</v>
      </c>
      <c r="H453" s="14">
        <v>1</v>
      </c>
      <c r="I453" s="14">
        <v>16</v>
      </c>
      <c r="J453" s="14">
        <v>8</v>
      </c>
      <c r="K453" s="27"/>
    </row>
    <row r="454" spans="1:11" ht="15.75" customHeight="1" x14ac:dyDescent="0.3">
      <c r="A454" s="7" t="s">
        <v>35</v>
      </c>
      <c r="B454" s="8" t="s">
        <v>212</v>
      </c>
      <c r="C454" s="22">
        <v>13</v>
      </c>
      <c r="D454" s="14">
        <v>7</v>
      </c>
      <c r="E454" s="14">
        <v>0</v>
      </c>
      <c r="F454" s="14">
        <v>0</v>
      </c>
      <c r="G454" s="14">
        <v>7</v>
      </c>
      <c r="H454" s="14">
        <v>1</v>
      </c>
      <c r="I454" s="14">
        <v>20</v>
      </c>
      <c r="J454" s="14">
        <v>8</v>
      </c>
      <c r="K454" s="27"/>
    </row>
    <row r="455" spans="1:11" ht="15.75" customHeight="1" x14ac:dyDescent="0.3">
      <c r="A455" s="7" t="s">
        <v>36</v>
      </c>
      <c r="B455" s="8" t="s">
        <v>212</v>
      </c>
      <c r="C455" s="22">
        <v>18</v>
      </c>
      <c r="D455" s="14">
        <v>2</v>
      </c>
      <c r="E455" s="14">
        <v>0</v>
      </c>
      <c r="F455" s="14">
        <v>0</v>
      </c>
      <c r="G455" s="14">
        <v>3</v>
      </c>
      <c r="H455" s="14">
        <v>1</v>
      </c>
      <c r="I455" s="14">
        <v>21</v>
      </c>
      <c r="J455" s="14">
        <v>3</v>
      </c>
      <c r="K455" s="27"/>
    </row>
    <row r="456" spans="1:11" ht="15.75" customHeight="1" x14ac:dyDescent="0.3">
      <c r="A456" s="7" t="s">
        <v>1296</v>
      </c>
      <c r="B456" s="8" t="s">
        <v>212</v>
      </c>
      <c r="C456" s="22">
        <v>12</v>
      </c>
      <c r="D456" s="14">
        <v>8</v>
      </c>
      <c r="E456" s="14">
        <v>0</v>
      </c>
      <c r="F456" s="14">
        <v>0</v>
      </c>
      <c r="G456" s="14">
        <v>0</v>
      </c>
      <c r="H456" s="14">
        <v>1</v>
      </c>
      <c r="I456" s="14">
        <v>12</v>
      </c>
      <c r="J456" s="14">
        <v>9</v>
      </c>
      <c r="K456" s="27"/>
    </row>
    <row r="457" spans="1:11" ht="15.75" customHeight="1" x14ac:dyDescent="0.3">
      <c r="A457" s="7" t="s">
        <v>38</v>
      </c>
      <c r="B457" s="8" t="s">
        <v>212</v>
      </c>
      <c r="C457" s="22">
        <v>15</v>
      </c>
      <c r="D457" s="14">
        <v>5</v>
      </c>
      <c r="E457" s="14">
        <v>7</v>
      </c>
      <c r="F457" s="14">
        <v>3</v>
      </c>
      <c r="G457" s="14">
        <v>4</v>
      </c>
      <c r="H457" s="14">
        <v>1</v>
      </c>
      <c r="I457" s="14">
        <v>19</v>
      </c>
      <c r="J457" s="14">
        <v>6</v>
      </c>
      <c r="K457" s="27"/>
    </row>
    <row r="458" spans="1:11" ht="15.75" customHeight="1" x14ac:dyDescent="0.3">
      <c r="A458" s="7" t="s">
        <v>81</v>
      </c>
      <c r="B458" s="8" t="s">
        <v>212</v>
      </c>
      <c r="C458" s="22">
        <v>10</v>
      </c>
      <c r="D458" s="14">
        <v>10</v>
      </c>
      <c r="E458" s="14">
        <v>7</v>
      </c>
      <c r="F458" s="14">
        <v>3</v>
      </c>
      <c r="G458" s="14">
        <v>2</v>
      </c>
      <c r="H458" s="14">
        <v>1</v>
      </c>
      <c r="I458" s="14">
        <v>12</v>
      </c>
      <c r="J458" s="14">
        <v>11</v>
      </c>
      <c r="K458" s="27"/>
    </row>
    <row r="459" spans="1:11" ht="15.75" customHeight="1" x14ac:dyDescent="0.3">
      <c r="A459" s="7" t="s">
        <v>82</v>
      </c>
      <c r="B459" s="8" t="s">
        <v>212</v>
      </c>
      <c r="C459" s="22">
        <v>18</v>
      </c>
      <c r="D459" s="14">
        <v>2</v>
      </c>
      <c r="E459" s="14">
        <v>8</v>
      </c>
      <c r="F459" s="14">
        <v>0</v>
      </c>
      <c r="G459" s="14">
        <v>5</v>
      </c>
      <c r="H459" s="14">
        <v>1</v>
      </c>
      <c r="I459" s="14">
        <v>23</v>
      </c>
      <c r="J459" s="14">
        <v>3</v>
      </c>
      <c r="K459" s="27"/>
    </row>
    <row r="460" spans="1:11" ht="15.75" customHeight="1" x14ac:dyDescent="0.3">
      <c r="A460" s="7" t="s">
        <v>83</v>
      </c>
      <c r="B460" s="8" t="s">
        <v>212</v>
      </c>
      <c r="C460" s="22">
        <v>13</v>
      </c>
      <c r="D460" s="14">
        <v>7</v>
      </c>
      <c r="E460" s="14">
        <v>6</v>
      </c>
      <c r="F460" s="14">
        <v>2</v>
      </c>
      <c r="G460" s="14">
        <v>2</v>
      </c>
      <c r="H460" s="14">
        <v>1</v>
      </c>
      <c r="I460" s="14">
        <v>15</v>
      </c>
      <c r="J460" s="14">
        <v>8</v>
      </c>
      <c r="K460" s="27"/>
    </row>
    <row r="461" spans="1:11" ht="15.75" customHeight="1" x14ac:dyDescent="0.3">
      <c r="A461" s="7" t="s">
        <v>84</v>
      </c>
      <c r="B461" s="8" t="s">
        <v>212</v>
      </c>
      <c r="C461" s="22">
        <v>14</v>
      </c>
      <c r="D461" s="14">
        <v>6</v>
      </c>
      <c r="E461" s="14">
        <v>5</v>
      </c>
      <c r="F461" s="14">
        <v>3</v>
      </c>
      <c r="G461" s="14">
        <v>2</v>
      </c>
      <c r="H461" s="14">
        <v>1</v>
      </c>
      <c r="I461" s="14">
        <v>16</v>
      </c>
      <c r="J461" s="14">
        <v>7</v>
      </c>
      <c r="K461" s="27"/>
    </row>
    <row r="462" spans="1:11" ht="15.75" customHeight="1" x14ac:dyDescent="0.3">
      <c r="A462" s="7" t="s">
        <v>85</v>
      </c>
      <c r="B462" s="8" t="s">
        <v>212</v>
      </c>
      <c r="C462" s="22">
        <v>10</v>
      </c>
      <c r="D462" s="14">
        <v>10</v>
      </c>
      <c r="E462" s="14">
        <v>5</v>
      </c>
      <c r="F462" s="14">
        <v>3</v>
      </c>
      <c r="G462" s="14">
        <v>0</v>
      </c>
      <c r="H462" s="14">
        <v>1</v>
      </c>
      <c r="I462" s="14">
        <v>10</v>
      </c>
      <c r="J462" s="14">
        <v>11</v>
      </c>
      <c r="K462" s="27"/>
    </row>
    <row r="463" spans="1:11" ht="15.75" customHeight="1" x14ac:dyDescent="0.3">
      <c r="A463" s="10" t="s">
        <v>12</v>
      </c>
      <c r="B463" s="11"/>
      <c r="C463" s="9">
        <f>SUM(C444:C462)</f>
        <v>187</v>
      </c>
      <c r="D463" s="9">
        <f t="shared" ref="D463:J463" si="38">SUM(D444:D462)</f>
        <v>93</v>
      </c>
      <c r="E463" s="9">
        <f t="shared" si="38"/>
        <v>72</v>
      </c>
      <c r="F463" s="9">
        <f t="shared" si="38"/>
        <v>48</v>
      </c>
      <c r="G463" s="9">
        <f t="shared" si="38"/>
        <v>32</v>
      </c>
      <c r="H463" s="9">
        <f t="shared" si="38"/>
        <v>14</v>
      </c>
      <c r="I463" s="9">
        <f t="shared" si="38"/>
        <v>257</v>
      </c>
      <c r="J463" s="9">
        <f t="shared" si="38"/>
        <v>167</v>
      </c>
      <c r="K463" s="29"/>
    </row>
    <row r="464" spans="1:11" ht="15.75" customHeight="1" x14ac:dyDescent="0.3">
      <c r="A464" s="30"/>
      <c r="B464" s="30"/>
    </row>
    <row r="465" spans="1:11" ht="15.75" customHeight="1" x14ac:dyDescent="0.3"/>
    <row r="466" spans="1:11" ht="15.75" customHeight="1" x14ac:dyDescent="0.3">
      <c r="A466" s="24" t="s">
        <v>496</v>
      </c>
      <c r="B466" s="25"/>
      <c r="C466" s="25"/>
      <c r="D466" s="25"/>
      <c r="E466" s="25"/>
      <c r="F466" s="25"/>
      <c r="G466" s="25"/>
      <c r="H466" s="25"/>
      <c r="I466" s="25"/>
      <c r="J466" s="26"/>
      <c r="K466" s="27"/>
    </row>
    <row r="467" spans="1:11" ht="15.75" customHeight="1" x14ac:dyDescent="0.3">
      <c r="A467" s="2"/>
      <c r="B467" s="3"/>
      <c r="C467" s="28" t="s">
        <v>1</v>
      </c>
      <c r="D467" s="26"/>
      <c r="E467" s="28" t="s">
        <v>2</v>
      </c>
      <c r="F467" s="26"/>
      <c r="G467" s="28" t="s">
        <v>3</v>
      </c>
      <c r="H467" s="26"/>
      <c r="I467" s="28" t="s">
        <v>4</v>
      </c>
      <c r="J467" s="26"/>
      <c r="K467" s="27"/>
    </row>
    <row r="468" spans="1:11" ht="15.75" customHeight="1" x14ac:dyDescent="0.3">
      <c r="A468" s="4" t="s">
        <v>5</v>
      </c>
      <c r="B468" s="5" t="s">
        <v>6</v>
      </c>
      <c r="C468" s="6" t="s">
        <v>7</v>
      </c>
      <c r="D468" s="6" t="s">
        <v>8</v>
      </c>
      <c r="E468" s="6" t="s">
        <v>7</v>
      </c>
      <c r="F468" s="6" t="s">
        <v>8</v>
      </c>
      <c r="G468" s="6" t="s">
        <v>7</v>
      </c>
      <c r="H468" s="6" t="s">
        <v>8</v>
      </c>
      <c r="I468" s="6" t="s">
        <v>7</v>
      </c>
      <c r="J468" s="6" t="s">
        <v>8</v>
      </c>
      <c r="K468" s="29"/>
    </row>
    <row r="469" spans="1:11" ht="15.75" customHeight="1" x14ac:dyDescent="0.3">
      <c r="A469" s="7" t="s">
        <v>18</v>
      </c>
      <c r="B469" s="8" t="s">
        <v>193</v>
      </c>
      <c r="C469" s="12">
        <v>9</v>
      </c>
      <c r="D469" s="13">
        <v>4</v>
      </c>
      <c r="E469" s="13">
        <v>7</v>
      </c>
      <c r="F469" s="13">
        <v>3</v>
      </c>
      <c r="G469" s="13">
        <v>2</v>
      </c>
      <c r="H469" s="13">
        <v>2</v>
      </c>
      <c r="I469" s="13">
        <v>11</v>
      </c>
      <c r="J469" s="13">
        <v>6</v>
      </c>
      <c r="K469" s="27"/>
    </row>
    <row r="470" spans="1:11" ht="15.75" customHeight="1" x14ac:dyDescent="0.3">
      <c r="A470" s="10" t="s">
        <v>12</v>
      </c>
      <c r="B470" s="11"/>
      <c r="C470" s="9">
        <v>9</v>
      </c>
      <c r="D470" s="9">
        <v>4</v>
      </c>
      <c r="E470" s="9">
        <v>7</v>
      </c>
      <c r="F470" s="9">
        <v>3</v>
      </c>
      <c r="G470" s="9">
        <v>2</v>
      </c>
      <c r="H470" s="9">
        <v>2</v>
      </c>
      <c r="I470" s="9">
        <v>11</v>
      </c>
      <c r="J470" s="9">
        <v>6</v>
      </c>
      <c r="K470" s="29"/>
    </row>
    <row r="471" spans="1:11" ht="15.75" customHeight="1" x14ac:dyDescent="0.3"/>
    <row r="472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30"/>
  <sheetViews>
    <sheetView workbookViewId="0">
      <selection activeCell="B48" sqref="B48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497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110</v>
      </c>
      <c r="B6" s="8" t="s">
        <v>31</v>
      </c>
      <c r="C6" s="12">
        <v>0</v>
      </c>
      <c r="D6" s="13">
        <v>18</v>
      </c>
      <c r="E6" s="13">
        <v>0</v>
      </c>
      <c r="F6" s="13">
        <v>14</v>
      </c>
      <c r="G6" s="13">
        <v>0</v>
      </c>
      <c r="H6" s="13">
        <v>1</v>
      </c>
      <c r="I6" s="13">
        <v>0</v>
      </c>
      <c r="J6" s="13">
        <v>19</v>
      </c>
      <c r="K6" s="27"/>
    </row>
    <row r="7" spans="1:11" ht="15.75" customHeight="1" x14ac:dyDescent="0.3">
      <c r="A7" s="10" t="s">
        <v>12</v>
      </c>
      <c r="B7" s="11"/>
      <c r="C7" s="9">
        <v>0</v>
      </c>
      <c r="D7" s="9">
        <v>18</v>
      </c>
      <c r="E7" s="9">
        <v>0</v>
      </c>
      <c r="F7" s="9">
        <v>14</v>
      </c>
      <c r="G7" s="9">
        <v>0</v>
      </c>
      <c r="H7" s="9">
        <v>1</v>
      </c>
      <c r="I7" s="9">
        <v>0</v>
      </c>
      <c r="J7" s="9">
        <v>19</v>
      </c>
      <c r="K7" s="29"/>
    </row>
    <row r="8" spans="1:11" ht="15.75" customHeight="1" x14ac:dyDescent="0.3"/>
    <row r="9" spans="1:11" ht="15.75" customHeight="1" x14ac:dyDescent="0.3"/>
    <row r="10" spans="1:11" ht="15.75" customHeight="1" x14ac:dyDescent="0.3">
      <c r="A10" s="24" t="s">
        <v>1783</v>
      </c>
      <c r="B10" s="25"/>
      <c r="C10" s="25"/>
      <c r="D10" s="25"/>
      <c r="E10" s="25"/>
      <c r="F10" s="25"/>
      <c r="G10" s="25"/>
      <c r="H10" s="25"/>
      <c r="I10" s="25"/>
      <c r="J10" s="26"/>
      <c r="K10" s="27"/>
    </row>
    <row r="11" spans="1:11" ht="15.75" customHeight="1" x14ac:dyDescent="0.3">
      <c r="A11" s="2"/>
      <c r="B11" s="3"/>
      <c r="C11" s="28" t="s">
        <v>1</v>
      </c>
      <c r="D11" s="26"/>
      <c r="E11" s="28" t="s">
        <v>2</v>
      </c>
      <c r="F11" s="26"/>
      <c r="G11" s="28" t="s">
        <v>3</v>
      </c>
      <c r="H11" s="26"/>
      <c r="I11" s="28" t="s">
        <v>4</v>
      </c>
      <c r="J11" s="26"/>
      <c r="K11" s="27"/>
    </row>
    <row r="12" spans="1:11" ht="15.75" customHeight="1" x14ac:dyDescent="0.3">
      <c r="A12" s="4" t="s">
        <v>5</v>
      </c>
      <c r="B12" s="5" t="s">
        <v>6</v>
      </c>
      <c r="C12" s="6" t="s">
        <v>7</v>
      </c>
      <c r="D12" s="6" t="s">
        <v>8</v>
      </c>
      <c r="E12" s="6" t="s">
        <v>7</v>
      </c>
      <c r="F12" s="6" t="s">
        <v>8</v>
      </c>
      <c r="G12" s="6" t="s">
        <v>7</v>
      </c>
      <c r="H12" s="6" t="s">
        <v>8</v>
      </c>
      <c r="I12" s="6" t="s">
        <v>7</v>
      </c>
      <c r="J12" s="6" t="s">
        <v>8</v>
      </c>
      <c r="K12" s="29"/>
    </row>
    <row r="13" spans="1:11" ht="15.75" customHeight="1" x14ac:dyDescent="0.3">
      <c r="A13" s="7" t="s">
        <v>159</v>
      </c>
      <c r="B13" s="8" t="s">
        <v>262</v>
      </c>
      <c r="C13" s="12">
        <v>5</v>
      </c>
      <c r="D13" s="13">
        <v>10</v>
      </c>
      <c r="E13" s="13">
        <v>2</v>
      </c>
      <c r="F13" s="13">
        <v>6</v>
      </c>
      <c r="G13" s="13">
        <v>0</v>
      </c>
      <c r="H13" s="13">
        <v>1</v>
      </c>
      <c r="I13" s="13">
        <v>5</v>
      </c>
      <c r="J13" s="13">
        <v>11</v>
      </c>
      <c r="K13" s="27"/>
    </row>
    <row r="14" spans="1:11" ht="15.75" customHeight="1" x14ac:dyDescent="0.3">
      <c r="A14" s="7" t="s">
        <v>160</v>
      </c>
      <c r="B14" s="8" t="s">
        <v>262</v>
      </c>
      <c r="C14" s="22"/>
      <c r="D14" s="14"/>
      <c r="E14" s="14"/>
      <c r="F14" s="14"/>
      <c r="G14" s="14"/>
      <c r="H14" s="14"/>
      <c r="I14" s="14">
        <v>2</v>
      </c>
      <c r="J14" s="14">
        <v>14</v>
      </c>
      <c r="K14" s="27"/>
    </row>
    <row r="15" spans="1:11" ht="15.75" customHeight="1" x14ac:dyDescent="0.3">
      <c r="A15" s="7" t="s">
        <v>147</v>
      </c>
      <c r="B15" s="8" t="s">
        <v>262</v>
      </c>
      <c r="C15" s="22"/>
      <c r="D15" s="14"/>
      <c r="E15" s="14"/>
      <c r="F15" s="14"/>
      <c r="G15" s="14"/>
      <c r="H15" s="14"/>
      <c r="I15" s="14">
        <v>3</v>
      </c>
      <c r="J15" s="14">
        <v>13</v>
      </c>
      <c r="K15" s="27"/>
    </row>
    <row r="16" spans="1:11" ht="15.75" customHeight="1" x14ac:dyDescent="0.3">
      <c r="A16" s="7" t="s">
        <v>150</v>
      </c>
      <c r="B16" s="8" t="s">
        <v>262</v>
      </c>
      <c r="C16" s="22"/>
      <c r="D16" s="14"/>
      <c r="E16" s="14"/>
      <c r="F16" s="14"/>
      <c r="G16" s="14"/>
      <c r="H16" s="14"/>
      <c r="I16" s="14">
        <v>5</v>
      </c>
      <c r="J16" s="14">
        <v>14</v>
      </c>
      <c r="K16" s="27"/>
    </row>
    <row r="17" spans="1:11" ht="15.75" customHeight="1" x14ac:dyDescent="0.3">
      <c r="A17" s="7" t="s">
        <v>151</v>
      </c>
      <c r="B17" s="8" t="s">
        <v>262</v>
      </c>
      <c r="C17" s="22"/>
      <c r="D17" s="14"/>
      <c r="E17" s="14"/>
      <c r="F17" s="14"/>
      <c r="G17" s="14"/>
      <c r="H17" s="14"/>
      <c r="I17" s="14">
        <v>7</v>
      </c>
      <c r="J17" s="14">
        <v>13</v>
      </c>
      <c r="K17" s="27"/>
    </row>
    <row r="18" spans="1:11" ht="15.75" customHeight="1" x14ac:dyDescent="0.3">
      <c r="A18" s="7" t="s">
        <v>152</v>
      </c>
      <c r="B18" s="8" t="s">
        <v>262</v>
      </c>
      <c r="C18" s="22"/>
      <c r="D18" s="14"/>
      <c r="E18" s="14"/>
      <c r="F18" s="14"/>
      <c r="G18" s="14"/>
      <c r="H18" s="14"/>
      <c r="I18" s="14">
        <v>10</v>
      </c>
      <c r="J18" s="14">
        <v>9</v>
      </c>
      <c r="K18" s="27"/>
    </row>
    <row r="19" spans="1:11" ht="15.75" customHeight="1" x14ac:dyDescent="0.3">
      <c r="A19" s="7" t="s">
        <v>153</v>
      </c>
      <c r="B19" s="8" t="s">
        <v>262</v>
      </c>
      <c r="C19" s="22"/>
      <c r="D19" s="14"/>
      <c r="E19" s="14"/>
      <c r="F19" s="14"/>
      <c r="G19" s="14"/>
      <c r="H19" s="14"/>
      <c r="I19" s="14">
        <v>9</v>
      </c>
      <c r="J19" s="14">
        <v>5</v>
      </c>
      <c r="K19" s="27"/>
    </row>
    <row r="20" spans="1:11" ht="15.75" customHeight="1" x14ac:dyDescent="0.3">
      <c r="A20" s="10" t="s">
        <v>12</v>
      </c>
      <c r="B20" s="11"/>
      <c r="C20" s="9">
        <f>SUM(C13:C19)</f>
        <v>5</v>
      </c>
      <c r="D20" s="9">
        <f t="shared" ref="D20:J20" si="0">SUM(D13:D19)</f>
        <v>10</v>
      </c>
      <c r="E20" s="9">
        <f t="shared" si="0"/>
        <v>2</v>
      </c>
      <c r="F20" s="9">
        <f t="shared" si="0"/>
        <v>6</v>
      </c>
      <c r="G20" s="9">
        <f t="shared" si="0"/>
        <v>0</v>
      </c>
      <c r="H20" s="9">
        <f t="shared" si="0"/>
        <v>1</v>
      </c>
      <c r="I20" s="9">
        <f t="shared" si="0"/>
        <v>41</v>
      </c>
      <c r="J20" s="9">
        <f t="shared" si="0"/>
        <v>79</v>
      </c>
      <c r="K20" s="29"/>
    </row>
    <row r="21" spans="1:11" ht="15.75" customHeight="1" x14ac:dyDescent="0.3"/>
    <row r="22" spans="1:11" ht="15.75" customHeight="1" x14ac:dyDescent="0.3"/>
    <row r="23" spans="1:11" ht="15.75" customHeight="1" x14ac:dyDescent="0.3">
      <c r="A23" s="24" t="s">
        <v>1747</v>
      </c>
      <c r="B23" s="25"/>
      <c r="C23" s="25"/>
      <c r="D23" s="25"/>
      <c r="E23" s="25"/>
      <c r="F23" s="25"/>
      <c r="G23" s="25"/>
      <c r="H23" s="25"/>
      <c r="I23" s="25"/>
      <c r="J23" s="26"/>
      <c r="K23" s="27"/>
    </row>
    <row r="24" spans="1:11" ht="15.75" customHeight="1" x14ac:dyDescent="0.3">
      <c r="A24" s="2"/>
      <c r="B24" s="3"/>
      <c r="C24" s="28" t="s">
        <v>1</v>
      </c>
      <c r="D24" s="26"/>
      <c r="E24" s="28" t="s">
        <v>2</v>
      </c>
      <c r="F24" s="26"/>
      <c r="G24" s="28" t="s">
        <v>3</v>
      </c>
      <c r="H24" s="26"/>
      <c r="I24" s="28" t="s">
        <v>4</v>
      </c>
      <c r="J24" s="26"/>
      <c r="K24" s="27"/>
    </row>
    <row r="25" spans="1:11" ht="15.75" customHeight="1" x14ac:dyDescent="0.3">
      <c r="A25" s="4" t="s">
        <v>5</v>
      </c>
      <c r="B25" s="5" t="s">
        <v>6</v>
      </c>
      <c r="C25" s="6" t="s">
        <v>7</v>
      </c>
      <c r="D25" s="6" t="s">
        <v>8</v>
      </c>
      <c r="E25" s="6" t="s">
        <v>7</v>
      </c>
      <c r="F25" s="6" t="s">
        <v>8</v>
      </c>
      <c r="G25" s="6" t="s">
        <v>7</v>
      </c>
      <c r="H25" s="6" t="s">
        <v>8</v>
      </c>
      <c r="I25" s="6" t="s">
        <v>7</v>
      </c>
      <c r="J25" s="6" t="s">
        <v>8</v>
      </c>
      <c r="K25" s="29"/>
    </row>
    <row r="26" spans="1:11" ht="15.75" customHeight="1" x14ac:dyDescent="0.3">
      <c r="A26" s="7" t="s">
        <v>150</v>
      </c>
      <c r="B26" s="8" t="s">
        <v>426</v>
      </c>
      <c r="C26" s="12"/>
      <c r="D26" s="13"/>
      <c r="E26" s="13">
        <v>2</v>
      </c>
      <c r="F26" s="13">
        <v>8</v>
      </c>
      <c r="G26" s="13"/>
      <c r="H26" s="13"/>
      <c r="I26" s="13">
        <v>5</v>
      </c>
      <c r="J26" s="13">
        <v>9</v>
      </c>
      <c r="K26" s="27"/>
    </row>
    <row r="27" spans="1:11" ht="15.75" customHeight="1" x14ac:dyDescent="0.3">
      <c r="A27" s="7" t="s">
        <v>151</v>
      </c>
      <c r="B27" s="8" t="s">
        <v>426</v>
      </c>
      <c r="C27" s="22"/>
      <c r="D27" s="14"/>
      <c r="E27" s="14">
        <v>1</v>
      </c>
      <c r="F27" s="14">
        <v>9</v>
      </c>
      <c r="G27" s="14"/>
      <c r="H27" s="14"/>
      <c r="I27" s="14">
        <v>1</v>
      </c>
      <c r="J27" s="14">
        <v>9</v>
      </c>
      <c r="K27" s="27"/>
    </row>
    <row r="28" spans="1:11" ht="15.75" customHeight="1" x14ac:dyDescent="0.3">
      <c r="A28" s="7" t="s">
        <v>152</v>
      </c>
      <c r="B28" s="8" t="s">
        <v>426</v>
      </c>
      <c r="C28" s="22"/>
      <c r="D28" s="14"/>
      <c r="E28" s="14">
        <v>6</v>
      </c>
      <c r="F28" s="14">
        <v>4</v>
      </c>
      <c r="G28" s="14"/>
      <c r="H28" s="14"/>
      <c r="I28" s="14">
        <v>8</v>
      </c>
      <c r="J28" s="14">
        <v>4</v>
      </c>
      <c r="K28" s="27"/>
    </row>
    <row r="29" spans="1:11" ht="15.75" customHeight="1" x14ac:dyDescent="0.3">
      <c r="A29" s="7" t="s">
        <v>153</v>
      </c>
      <c r="B29" s="8" t="s">
        <v>426</v>
      </c>
      <c r="C29" s="22"/>
      <c r="D29" s="14"/>
      <c r="E29" s="14">
        <v>2</v>
      </c>
      <c r="F29" s="14">
        <v>8</v>
      </c>
      <c r="G29" s="14"/>
      <c r="H29" s="14"/>
      <c r="I29" s="14">
        <v>3</v>
      </c>
      <c r="J29" s="14">
        <v>11</v>
      </c>
      <c r="K29" s="27"/>
    </row>
    <row r="30" spans="1:11" ht="15.75" customHeight="1" x14ac:dyDescent="0.3">
      <c r="A30" s="10" t="s">
        <v>12</v>
      </c>
      <c r="B30" s="11"/>
      <c r="C30" s="9">
        <f t="shared" ref="C30:J30" si="1">SUM(C26:C29)</f>
        <v>0</v>
      </c>
      <c r="D30" s="9">
        <f t="shared" si="1"/>
        <v>0</v>
      </c>
      <c r="E30" s="9">
        <f t="shared" si="1"/>
        <v>11</v>
      </c>
      <c r="F30" s="9">
        <f t="shared" si="1"/>
        <v>29</v>
      </c>
      <c r="G30" s="9">
        <f t="shared" si="1"/>
        <v>0</v>
      </c>
      <c r="H30" s="9">
        <f t="shared" si="1"/>
        <v>0</v>
      </c>
      <c r="I30" s="9">
        <f t="shared" si="1"/>
        <v>17</v>
      </c>
      <c r="J30" s="9">
        <f t="shared" si="1"/>
        <v>33</v>
      </c>
      <c r="K30" s="29"/>
    </row>
  </sheetData>
  <pageMargins left="0.75" right="0.75" top="1" bottom="1" header="0.5" footer="0.5"/>
  <pageSetup scale="49" fitToHeight="100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K847"/>
  <sheetViews>
    <sheetView topLeftCell="A317" workbookViewId="0">
      <selection activeCell="C337" sqref="C337:J337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964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106</v>
      </c>
      <c r="B6" s="8" t="s">
        <v>214</v>
      </c>
      <c r="C6" s="12">
        <v>6</v>
      </c>
      <c r="D6" s="13">
        <v>12</v>
      </c>
      <c r="E6" s="13">
        <v>3</v>
      </c>
      <c r="F6" s="13">
        <v>6</v>
      </c>
      <c r="G6" s="13">
        <v>0</v>
      </c>
      <c r="H6" s="13">
        <v>1</v>
      </c>
      <c r="I6" s="13">
        <v>6</v>
      </c>
      <c r="J6" s="13">
        <v>13</v>
      </c>
      <c r="K6" s="27"/>
    </row>
    <row r="7" spans="1:11" ht="15.75" customHeight="1" x14ac:dyDescent="0.3">
      <c r="A7" s="10" t="s">
        <v>12</v>
      </c>
      <c r="B7" s="11"/>
      <c r="C7" s="9">
        <f t="shared" ref="C7:J7" si="0">SUM(C6:C6)</f>
        <v>6</v>
      </c>
      <c r="D7" s="9">
        <f t="shared" si="0"/>
        <v>12</v>
      </c>
      <c r="E7" s="9">
        <f t="shared" si="0"/>
        <v>3</v>
      </c>
      <c r="F7" s="9">
        <f t="shared" si="0"/>
        <v>6</v>
      </c>
      <c r="G7" s="9">
        <f t="shared" si="0"/>
        <v>0</v>
      </c>
      <c r="H7" s="9">
        <f t="shared" si="0"/>
        <v>1</v>
      </c>
      <c r="I7" s="9">
        <f t="shared" si="0"/>
        <v>6</v>
      </c>
      <c r="J7" s="9">
        <f t="shared" si="0"/>
        <v>13</v>
      </c>
      <c r="K7" s="29"/>
    </row>
    <row r="8" spans="1:11" ht="15.75" customHeight="1" x14ac:dyDescent="0.3"/>
    <row r="9" spans="1:11" ht="15.75" customHeight="1" x14ac:dyDescent="0.3"/>
    <row r="10" spans="1:11" ht="15.75" customHeight="1" x14ac:dyDescent="0.3">
      <c r="A10" s="24" t="s">
        <v>1702</v>
      </c>
      <c r="B10" s="25"/>
      <c r="C10" s="25"/>
      <c r="D10" s="25"/>
      <c r="E10" s="25"/>
      <c r="F10" s="25"/>
      <c r="G10" s="25"/>
      <c r="H10" s="25"/>
      <c r="I10" s="25"/>
      <c r="J10" s="26"/>
      <c r="K10" s="27"/>
    </row>
    <row r="11" spans="1:11" ht="15.75" customHeight="1" x14ac:dyDescent="0.3">
      <c r="A11" s="2"/>
      <c r="B11" s="3"/>
      <c r="C11" s="28" t="s">
        <v>1</v>
      </c>
      <c r="D11" s="26"/>
      <c r="E11" s="28" t="s">
        <v>2</v>
      </c>
      <c r="F11" s="26"/>
      <c r="G11" s="28" t="s">
        <v>3</v>
      </c>
      <c r="H11" s="26"/>
      <c r="I11" s="28" t="s">
        <v>4</v>
      </c>
      <c r="J11" s="26"/>
      <c r="K11" s="27"/>
    </row>
    <row r="12" spans="1:11" ht="15.75" customHeight="1" x14ac:dyDescent="0.3">
      <c r="A12" s="4" t="s">
        <v>5</v>
      </c>
      <c r="B12" s="5" t="s">
        <v>6</v>
      </c>
      <c r="C12" s="6" t="s">
        <v>7</v>
      </c>
      <c r="D12" s="6" t="s">
        <v>8</v>
      </c>
      <c r="E12" s="6" t="s">
        <v>7</v>
      </c>
      <c r="F12" s="6" t="s">
        <v>8</v>
      </c>
      <c r="G12" s="6" t="s">
        <v>7</v>
      </c>
      <c r="H12" s="6" t="s">
        <v>8</v>
      </c>
      <c r="I12" s="6" t="s">
        <v>7</v>
      </c>
      <c r="J12" s="6" t="s">
        <v>8</v>
      </c>
      <c r="K12" s="29"/>
    </row>
    <row r="13" spans="1:11" ht="15.75" customHeight="1" x14ac:dyDescent="0.3">
      <c r="A13" s="7" t="s">
        <v>465</v>
      </c>
      <c r="B13" s="8" t="s">
        <v>93</v>
      </c>
      <c r="C13" s="12">
        <v>7</v>
      </c>
      <c r="D13" s="13">
        <v>3</v>
      </c>
      <c r="E13" s="13">
        <v>0</v>
      </c>
      <c r="F13" s="13">
        <v>0</v>
      </c>
      <c r="G13" s="13">
        <v>1</v>
      </c>
      <c r="H13" s="13">
        <v>1</v>
      </c>
      <c r="I13" s="13">
        <v>8</v>
      </c>
      <c r="J13" s="13">
        <v>4</v>
      </c>
      <c r="K13" s="27"/>
    </row>
    <row r="14" spans="1:11" ht="15.75" customHeight="1" x14ac:dyDescent="0.3">
      <c r="A14" s="7" t="s">
        <v>279</v>
      </c>
      <c r="B14" s="8" t="s">
        <v>93</v>
      </c>
      <c r="C14" s="12">
        <v>8</v>
      </c>
      <c r="D14" s="13">
        <v>5</v>
      </c>
      <c r="E14" s="13">
        <v>0</v>
      </c>
      <c r="F14" s="13">
        <v>0</v>
      </c>
      <c r="G14" s="13">
        <v>0</v>
      </c>
      <c r="H14" s="13">
        <v>1</v>
      </c>
      <c r="I14" s="13">
        <v>8</v>
      </c>
      <c r="J14" s="13">
        <v>6</v>
      </c>
    </row>
    <row r="15" spans="1:11" ht="15.75" customHeight="1" x14ac:dyDescent="0.3">
      <c r="A15" s="7" t="s">
        <v>280</v>
      </c>
      <c r="B15" s="8" t="s">
        <v>93</v>
      </c>
      <c r="C15" s="12">
        <v>8</v>
      </c>
      <c r="D15" s="13">
        <v>5</v>
      </c>
      <c r="E15" s="13">
        <v>0</v>
      </c>
      <c r="F15" s="13">
        <v>0</v>
      </c>
      <c r="G15" s="13">
        <v>0</v>
      </c>
      <c r="H15" s="13">
        <v>1</v>
      </c>
      <c r="I15" s="13">
        <v>8</v>
      </c>
      <c r="J15" s="13">
        <v>6</v>
      </c>
    </row>
    <row r="16" spans="1:11" ht="15.75" customHeight="1" x14ac:dyDescent="0.3">
      <c r="A16" s="10" t="s">
        <v>12</v>
      </c>
      <c r="B16" s="11"/>
      <c r="C16" s="9">
        <f>SUM(C13:C15)</f>
        <v>23</v>
      </c>
      <c r="D16" s="9">
        <f t="shared" ref="D16:J16" si="1">SUM(D13:D15)</f>
        <v>13</v>
      </c>
      <c r="E16" s="9">
        <f t="shared" si="1"/>
        <v>0</v>
      </c>
      <c r="F16" s="9">
        <f t="shared" si="1"/>
        <v>0</v>
      </c>
      <c r="G16" s="9">
        <f t="shared" si="1"/>
        <v>1</v>
      </c>
      <c r="H16" s="9">
        <f t="shared" si="1"/>
        <v>3</v>
      </c>
      <c r="I16" s="9">
        <f t="shared" si="1"/>
        <v>24</v>
      </c>
      <c r="J16" s="9">
        <f t="shared" si="1"/>
        <v>16</v>
      </c>
      <c r="K16" s="29"/>
    </row>
    <row r="17" spans="1:11" ht="15.75" customHeight="1" x14ac:dyDescent="0.3"/>
    <row r="18" spans="1:11" ht="15.75" customHeight="1" x14ac:dyDescent="0.3"/>
    <row r="19" spans="1:11" ht="15.75" customHeight="1" x14ac:dyDescent="0.3">
      <c r="A19" s="24" t="s">
        <v>1876</v>
      </c>
      <c r="B19" s="25"/>
      <c r="C19" s="25"/>
      <c r="D19" s="25"/>
      <c r="E19" s="25"/>
      <c r="F19" s="25"/>
      <c r="G19" s="25"/>
      <c r="H19" s="25"/>
      <c r="I19" s="25"/>
      <c r="J19" s="26"/>
      <c r="K19" s="27"/>
    </row>
    <row r="20" spans="1:11" ht="15.75" customHeight="1" x14ac:dyDescent="0.3">
      <c r="A20" s="2"/>
      <c r="B20" s="3"/>
      <c r="C20" s="28" t="s">
        <v>1</v>
      </c>
      <c r="D20" s="26"/>
      <c r="E20" s="28" t="s">
        <v>2</v>
      </c>
      <c r="F20" s="26"/>
      <c r="G20" s="28" t="s">
        <v>3</v>
      </c>
      <c r="H20" s="26"/>
      <c r="I20" s="28" t="s">
        <v>4</v>
      </c>
      <c r="J20" s="26"/>
      <c r="K20" s="27"/>
    </row>
    <row r="21" spans="1:11" ht="15.75" customHeight="1" x14ac:dyDescent="0.3">
      <c r="A21" s="4" t="s">
        <v>5</v>
      </c>
      <c r="B21" s="5" t="s">
        <v>6</v>
      </c>
      <c r="C21" s="6" t="s">
        <v>7</v>
      </c>
      <c r="D21" s="6" t="s">
        <v>8</v>
      </c>
      <c r="E21" s="6" t="s">
        <v>7</v>
      </c>
      <c r="F21" s="6" t="s">
        <v>8</v>
      </c>
      <c r="G21" s="6" t="s">
        <v>7</v>
      </c>
      <c r="H21" s="6" t="s">
        <v>8</v>
      </c>
      <c r="I21" s="6" t="s">
        <v>7</v>
      </c>
      <c r="J21" s="6" t="s">
        <v>8</v>
      </c>
      <c r="K21" s="29"/>
    </row>
    <row r="22" spans="1:11" ht="15.75" customHeight="1" x14ac:dyDescent="0.3">
      <c r="A22" s="7" t="s">
        <v>28</v>
      </c>
      <c r="B22" s="8" t="s">
        <v>1880</v>
      </c>
      <c r="C22" s="12"/>
      <c r="D22" s="13"/>
      <c r="E22" s="13"/>
      <c r="F22" s="13"/>
      <c r="G22" s="13"/>
      <c r="H22" s="13"/>
      <c r="I22" s="13">
        <f>110-SUM(I23:I25)</f>
        <v>70</v>
      </c>
      <c r="J22" s="13">
        <f>90-SUM(J23:J25)</f>
        <v>70</v>
      </c>
    </row>
    <row r="23" spans="1:11" ht="15.75" customHeight="1" x14ac:dyDescent="0.3">
      <c r="A23" s="7" t="s">
        <v>28</v>
      </c>
      <c r="B23" s="8" t="s">
        <v>648</v>
      </c>
      <c r="C23" s="12"/>
      <c r="D23" s="13"/>
      <c r="E23" s="13"/>
      <c r="F23" s="13"/>
      <c r="G23" s="13"/>
      <c r="H23" s="13"/>
      <c r="I23" s="13">
        <v>16</v>
      </c>
      <c r="J23" s="13">
        <v>5</v>
      </c>
    </row>
    <row r="24" spans="1:11" ht="15.75" customHeight="1" x14ac:dyDescent="0.3">
      <c r="A24" s="7" t="s">
        <v>106</v>
      </c>
      <c r="B24" s="8" t="s">
        <v>95</v>
      </c>
      <c r="C24" s="12">
        <v>9</v>
      </c>
      <c r="D24" s="13">
        <v>9</v>
      </c>
      <c r="E24" s="13">
        <v>5</v>
      </c>
      <c r="F24" s="13">
        <v>4</v>
      </c>
      <c r="G24" s="13">
        <v>1</v>
      </c>
      <c r="H24" s="13">
        <v>1</v>
      </c>
      <c r="I24" s="13">
        <v>10</v>
      </c>
      <c r="J24" s="13">
        <v>10</v>
      </c>
      <c r="K24" s="27"/>
    </row>
    <row r="25" spans="1:11" ht="15.75" customHeight="1" x14ac:dyDescent="0.3">
      <c r="A25" s="7" t="s">
        <v>30</v>
      </c>
      <c r="B25" s="8" t="s">
        <v>95</v>
      </c>
      <c r="C25" s="22">
        <v>14</v>
      </c>
      <c r="D25" s="14">
        <v>4</v>
      </c>
      <c r="E25" s="14">
        <v>7</v>
      </c>
      <c r="F25" s="14">
        <v>2</v>
      </c>
      <c r="G25" s="14">
        <v>0</v>
      </c>
      <c r="H25" s="14">
        <v>1</v>
      </c>
      <c r="I25" s="14">
        <v>14</v>
      </c>
      <c r="J25" s="14">
        <v>5</v>
      </c>
      <c r="K25" s="27"/>
    </row>
    <row r="26" spans="1:11" ht="15.75" customHeight="1" x14ac:dyDescent="0.3">
      <c r="A26" s="7" t="s">
        <v>107</v>
      </c>
      <c r="B26" s="8" t="s">
        <v>660</v>
      </c>
      <c r="C26" s="22">
        <v>10</v>
      </c>
      <c r="D26" s="14">
        <v>8</v>
      </c>
      <c r="E26" s="14"/>
      <c r="F26" s="14"/>
      <c r="G26" s="14">
        <v>1</v>
      </c>
      <c r="H26" s="14">
        <v>1</v>
      </c>
      <c r="I26" s="14">
        <v>11</v>
      </c>
      <c r="J26" s="14">
        <v>9</v>
      </c>
      <c r="K26" s="27"/>
    </row>
    <row r="27" spans="1:11" ht="15.75" customHeight="1" x14ac:dyDescent="0.3">
      <c r="A27" s="7" t="s">
        <v>109</v>
      </c>
      <c r="B27" s="8" t="s">
        <v>660</v>
      </c>
      <c r="C27" s="22"/>
      <c r="D27" s="14"/>
      <c r="E27" s="14">
        <v>4</v>
      </c>
      <c r="F27" s="14">
        <v>6</v>
      </c>
      <c r="G27" s="14"/>
      <c r="H27" s="14"/>
      <c r="I27" s="14">
        <v>13</v>
      </c>
      <c r="J27" s="14">
        <v>8</v>
      </c>
      <c r="K27" s="27"/>
    </row>
    <row r="28" spans="1:11" ht="15.75" customHeight="1" x14ac:dyDescent="0.3">
      <c r="A28" s="7" t="s">
        <v>110</v>
      </c>
      <c r="B28" s="8" t="s">
        <v>660</v>
      </c>
      <c r="C28" s="22"/>
      <c r="D28" s="14"/>
      <c r="E28" s="14"/>
      <c r="F28" s="14"/>
      <c r="G28" s="14"/>
      <c r="H28" s="14"/>
      <c r="I28" s="14"/>
      <c r="J28" s="14"/>
      <c r="K28" s="27"/>
    </row>
    <row r="29" spans="1:11" ht="15.75" customHeight="1" x14ac:dyDescent="0.3">
      <c r="A29" s="7" t="s">
        <v>112</v>
      </c>
      <c r="B29" s="8" t="s">
        <v>660</v>
      </c>
      <c r="C29" s="22"/>
      <c r="D29" s="14"/>
      <c r="E29" s="14"/>
      <c r="F29" s="14"/>
      <c r="G29" s="14"/>
      <c r="H29" s="14"/>
      <c r="I29" s="14"/>
      <c r="J29" s="14"/>
      <c r="K29" s="27"/>
    </row>
    <row r="30" spans="1:11" ht="15.75" customHeight="1" x14ac:dyDescent="0.3">
      <c r="A30" s="10" t="s">
        <v>12</v>
      </c>
      <c r="B30" s="11"/>
      <c r="C30" s="9">
        <f t="shared" ref="C30:J30" si="2">SUM(C22:C29)</f>
        <v>33</v>
      </c>
      <c r="D30" s="9">
        <f t="shared" si="2"/>
        <v>21</v>
      </c>
      <c r="E30" s="9">
        <f t="shared" si="2"/>
        <v>16</v>
      </c>
      <c r="F30" s="9">
        <f t="shared" si="2"/>
        <v>12</v>
      </c>
      <c r="G30" s="9">
        <f t="shared" si="2"/>
        <v>2</v>
      </c>
      <c r="H30" s="9">
        <f t="shared" si="2"/>
        <v>3</v>
      </c>
      <c r="I30" s="9">
        <f t="shared" si="2"/>
        <v>134</v>
      </c>
      <c r="J30" s="9">
        <f t="shared" si="2"/>
        <v>107</v>
      </c>
      <c r="K30" s="29"/>
    </row>
    <row r="31" spans="1:11" ht="15.75" customHeight="1" x14ac:dyDescent="0.3">
      <c r="A31" s="1" t="s">
        <v>661</v>
      </c>
    </row>
    <row r="32" spans="1:11" ht="15.75" customHeight="1" x14ac:dyDescent="0.3"/>
    <row r="33" spans="1:11" ht="15.75" customHeight="1" x14ac:dyDescent="0.3">
      <c r="A33" s="24" t="s">
        <v>1986</v>
      </c>
      <c r="B33" s="25"/>
      <c r="C33" s="25"/>
      <c r="D33" s="25"/>
      <c r="E33" s="25"/>
      <c r="F33" s="25"/>
      <c r="G33" s="25"/>
      <c r="H33" s="25"/>
      <c r="I33" s="25"/>
      <c r="J33" s="26"/>
      <c r="K33" s="27"/>
    </row>
    <row r="34" spans="1:11" ht="15.75" customHeight="1" x14ac:dyDescent="0.3">
      <c r="A34" s="2"/>
      <c r="B34" s="3"/>
      <c r="C34" s="28" t="s">
        <v>1</v>
      </c>
      <c r="D34" s="26"/>
      <c r="E34" s="28" t="s">
        <v>2</v>
      </c>
      <c r="F34" s="26"/>
      <c r="G34" s="28" t="s">
        <v>3</v>
      </c>
      <c r="H34" s="26"/>
      <c r="I34" s="28" t="s">
        <v>4</v>
      </c>
      <c r="J34" s="26"/>
      <c r="K34" s="27"/>
    </row>
    <row r="35" spans="1:11" ht="15.75" customHeight="1" x14ac:dyDescent="0.3">
      <c r="A35" s="4" t="s">
        <v>5</v>
      </c>
      <c r="B35" s="5" t="s">
        <v>6</v>
      </c>
      <c r="C35" s="6" t="s">
        <v>7</v>
      </c>
      <c r="D35" s="6" t="s">
        <v>8</v>
      </c>
      <c r="E35" s="6" t="s">
        <v>7</v>
      </c>
      <c r="F35" s="6" t="s">
        <v>8</v>
      </c>
      <c r="G35" s="6" t="s">
        <v>7</v>
      </c>
      <c r="H35" s="6" t="s">
        <v>8</v>
      </c>
      <c r="I35" s="6" t="s">
        <v>7</v>
      </c>
      <c r="J35" s="6" t="s">
        <v>8</v>
      </c>
      <c r="K35" s="29"/>
    </row>
    <row r="36" spans="1:11" ht="15.75" customHeight="1" x14ac:dyDescent="0.3">
      <c r="A36" s="7" t="s">
        <v>46</v>
      </c>
      <c r="B36" s="8" t="s">
        <v>210</v>
      </c>
      <c r="C36" s="12">
        <v>10</v>
      </c>
      <c r="D36" s="13">
        <v>7</v>
      </c>
      <c r="E36" s="13">
        <v>8</v>
      </c>
      <c r="F36" s="13">
        <v>6</v>
      </c>
      <c r="G36" s="13">
        <v>4</v>
      </c>
      <c r="H36" s="13">
        <v>1</v>
      </c>
      <c r="I36" s="13">
        <v>14</v>
      </c>
      <c r="J36" s="13">
        <v>8</v>
      </c>
      <c r="K36" s="27"/>
    </row>
    <row r="37" spans="1:11" ht="15.75" customHeight="1" x14ac:dyDescent="0.3">
      <c r="A37" s="7" t="s">
        <v>55</v>
      </c>
      <c r="B37" s="8" t="s">
        <v>210</v>
      </c>
      <c r="C37" s="22">
        <v>11</v>
      </c>
      <c r="D37" s="14">
        <v>9</v>
      </c>
      <c r="E37" s="14">
        <v>5</v>
      </c>
      <c r="F37" s="14">
        <v>7</v>
      </c>
      <c r="G37" s="14">
        <v>1</v>
      </c>
      <c r="H37" s="14">
        <v>1</v>
      </c>
      <c r="I37" s="14">
        <v>12</v>
      </c>
      <c r="J37" s="14">
        <v>10</v>
      </c>
      <c r="K37" s="27"/>
    </row>
    <row r="38" spans="1:11" ht="15.75" customHeight="1" x14ac:dyDescent="0.3">
      <c r="A38" s="10" t="s">
        <v>12</v>
      </c>
      <c r="B38" s="11"/>
      <c r="C38" s="9">
        <f t="shared" ref="C38:J38" si="3">SUM(C36:C37)</f>
        <v>21</v>
      </c>
      <c r="D38" s="9">
        <f t="shared" si="3"/>
        <v>16</v>
      </c>
      <c r="E38" s="9">
        <f t="shared" si="3"/>
        <v>13</v>
      </c>
      <c r="F38" s="9">
        <f t="shared" si="3"/>
        <v>13</v>
      </c>
      <c r="G38" s="9">
        <f t="shared" si="3"/>
        <v>5</v>
      </c>
      <c r="H38" s="9">
        <f t="shared" si="3"/>
        <v>2</v>
      </c>
      <c r="I38" s="9">
        <f t="shared" si="3"/>
        <v>26</v>
      </c>
      <c r="J38" s="9">
        <f t="shared" si="3"/>
        <v>18</v>
      </c>
      <c r="K38" s="29"/>
    </row>
    <row r="39" spans="1:11" ht="15.75" customHeight="1" x14ac:dyDescent="0.3"/>
    <row r="40" spans="1:11" ht="15.75" customHeight="1" x14ac:dyDescent="0.3"/>
    <row r="41" spans="1:11" ht="15.75" customHeight="1" x14ac:dyDescent="0.3">
      <c r="A41" s="24" t="s">
        <v>890</v>
      </c>
      <c r="B41" s="25"/>
      <c r="C41" s="25"/>
      <c r="D41" s="25"/>
      <c r="E41" s="25"/>
      <c r="F41" s="25"/>
      <c r="G41" s="25"/>
      <c r="H41" s="25"/>
      <c r="I41" s="25"/>
      <c r="J41" s="26"/>
      <c r="K41" s="27"/>
    </row>
    <row r="42" spans="1:11" ht="15.75" customHeight="1" x14ac:dyDescent="0.3">
      <c r="A42" s="2"/>
      <c r="B42" s="3"/>
      <c r="C42" s="28" t="s">
        <v>1</v>
      </c>
      <c r="D42" s="26"/>
      <c r="E42" s="28" t="s">
        <v>2</v>
      </c>
      <c r="F42" s="26"/>
      <c r="G42" s="28" t="s">
        <v>3</v>
      </c>
      <c r="H42" s="26"/>
      <c r="I42" s="28" t="s">
        <v>4</v>
      </c>
      <c r="J42" s="26"/>
      <c r="K42" s="27"/>
    </row>
    <row r="43" spans="1:11" ht="15.75" customHeight="1" x14ac:dyDescent="0.3">
      <c r="A43" s="4" t="s">
        <v>5</v>
      </c>
      <c r="B43" s="5" t="s">
        <v>6</v>
      </c>
      <c r="C43" s="6" t="s">
        <v>7</v>
      </c>
      <c r="D43" s="6" t="s">
        <v>8</v>
      </c>
      <c r="E43" s="6" t="s">
        <v>7</v>
      </c>
      <c r="F43" s="6" t="s">
        <v>8</v>
      </c>
      <c r="G43" s="6" t="s">
        <v>7</v>
      </c>
      <c r="H43" s="6" t="s">
        <v>8</v>
      </c>
      <c r="I43" s="6" t="s">
        <v>7</v>
      </c>
      <c r="J43" s="6" t="s">
        <v>8</v>
      </c>
      <c r="K43" s="29"/>
    </row>
    <row r="44" spans="1:11" ht="15.75" customHeight="1" x14ac:dyDescent="0.3">
      <c r="A44" s="7" t="s">
        <v>105</v>
      </c>
      <c r="B44" s="8" t="s">
        <v>309</v>
      </c>
      <c r="C44" s="12">
        <v>6</v>
      </c>
      <c r="D44" s="13">
        <v>12</v>
      </c>
      <c r="E44" s="13">
        <v>5</v>
      </c>
      <c r="F44" s="13">
        <v>9</v>
      </c>
      <c r="G44" s="13">
        <v>0</v>
      </c>
      <c r="H44" s="13">
        <v>1</v>
      </c>
      <c r="I44" s="13">
        <v>6</v>
      </c>
      <c r="J44" s="13">
        <v>13</v>
      </c>
      <c r="K44" s="27"/>
    </row>
    <row r="45" spans="1:11" ht="15.75" customHeight="1" x14ac:dyDescent="0.3">
      <c r="A45" s="10" t="s">
        <v>12</v>
      </c>
      <c r="B45" s="11"/>
      <c r="C45" s="9">
        <f t="shared" ref="C45:J45" si="4">SUM(C44:C44)</f>
        <v>6</v>
      </c>
      <c r="D45" s="9">
        <f t="shared" si="4"/>
        <v>12</v>
      </c>
      <c r="E45" s="9">
        <f t="shared" si="4"/>
        <v>5</v>
      </c>
      <c r="F45" s="9">
        <f t="shared" si="4"/>
        <v>9</v>
      </c>
      <c r="G45" s="9">
        <f t="shared" si="4"/>
        <v>0</v>
      </c>
      <c r="H45" s="9">
        <f t="shared" si="4"/>
        <v>1</v>
      </c>
      <c r="I45" s="9">
        <f t="shared" si="4"/>
        <v>6</v>
      </c>
      <c r="J45" s="9">
        <f t="shared" si="4"/>
        <v>13</v>
      </c>
      <c r="K45" s="29"/>
    </row>
    <row r="46" spans="1:11" ht="15.75" customHeight="1" x14ac:dyDescent="0.3"/>
    <row r="47" spans="1:11" ht="15.75" customHeight="1" x14ac:dyDescent="0.3"/>
    <row r="48" spans="1:11" ht="15.75" customHeight="1" x14ac:dyDescent="0.3">
      <c r="A48" s="24" t="s">
        <v>1092</v>
      </c>
      <c r="B48" s="25"/>
      <c r="C48" s="25"/>
      <c r="D48" s="25"/>
      <c r="E48" s="25"/>
      <c r="F48" s="25"/>
      <c r="G48" s="25"/>
      <c r="H48" s="25"/>
      <c r="I48" s="25"/>
      <c r="J48" s="26"/>
      <c r="K48" s="27"/>
    </row>
    <row r="49" spans="1:11" ht="15.75" customHeight="1" x14ac:dyDescent="0.3">
      <c r="A49" s="2"/>
      <c r="B49" s="3"/>
      <c r="C49" s="28" t="s">
        <v>1</v>
      </c>
      <c r="D49" s="26"/>
      <c r="E49" s="28" t="s">
        <v>2</v>
      </c>
      <c r="F49" s="26"/>
      <c r="G49" s="28" t="s">
        <v>3</v>
      </c>
      <c r="H49" s="26"/>
      <c r="I49" s="28" t="s">
        <v>4</v>
      </c>
      <c r="J49" s="26"/>
      <c r="K49" s="27"/>
    </row>
    <row r="50" spans="1:11" ht="15.75" customHeight="1" x14ac:dyDescent="0.3">
      <c r="A50" s="4" t="s">
        <v>5</v>
      </c>
      <c r="B50" s="5" t="s">
        <v>6</v>
      </c>
      <c r="C50" s="6" t="s">
        <v>7</v>
      </c>
      <c r="D50" s="6" t="s">
        <v>8</v>
      </c>
      <c r="E50" s="6" t="s">
        <v>7</v>
      </c>
      <c r="F50" s="6" t="s">
        <v>8</v>
      </c>
      <c r="G50" s="6" t="s">
        <v>7</v>
      </c>
      <c r="H50" s="6" t="s">
        <v>8</v>
      </c>
      <c r="I50" s="6" t="s">
        <v>7</v>
      </c>
      <c r="J50" s="6" t="s">
        <v>8</v>
      </c>
      <c r="K50" s="29"/>
    </row>
    <row r="51" spans="1:11" ht="15.75" customHeight="1" x14ac:dyDescent="0.3">
      <c r="A51" s="7" t="s">
        <v>686</v>
      </c>
      <c r="B51" s="8" t="s">
        <v>275</v>
      </c>
      <c r="C51" s="12">
        <v>14</v>
      </c>
      <c r="D51" s="13">
        <v>6</v>
      </c>
      <c r="E51" s="13">
        <v>8</v>
      </c>
      <c r="F51" s="13">
        <v>6</v>
      </c>
      <c r="G51" s="13">
        <v>1</v>
      </c>
      <c r="H51" s="13">
        <v>1</v>
      </c>
      <c r="I51" s="13">
        <v>15</v>
      </c>
      <c r="J51" s="13">
        <v>7</v>
      </c>
    </row>
    <row r="52" spans="1:11" ht="15.75" customHeight="1" x14ac:dyDescent="0.3">
      <c r="A52" s="7" t="s">
        <v>729</v>
      </c>
      <c r="B52" s="8" t="s">
        <v>275</v>
      </c>
      <c r="C52" s="12">
        <v>14</v>
      </c>
      <c r="D52" s="13">
        <v>6</v>
      </c>
      <c r="E52" s="13">
        <v>10</v>
      </c>
      <c r="F52" s="13">
        <v>4</v>
      </c>
      <c r="G52" s="13">
        <v>2</v>
      </c>
      <c r="H52" s="13">
        <v>1</v>
      </c>
      <c r="I52" s="13">
        <v>16</v>
      </c>
      <c r="J52" s="13">
        <v>7</v>
      </c>
    </row>
    <row r="53" spans="1:11" ht="15.75" customHeight="1" x14ac:dyDescent="0.3">
      <c r="A53" s="7" t="s">
        <v>984</v>
      </c>
      <c r="B53" s="8" t="s">
        <v>275</v>
      </c>
      <c r="C53" s="12">
        <v>7</v>
      </c>
      <c r="D53" s="13">
        <v>13</v>
      </c>
      <c r="E53" s="13">
        <v>5</v>
      </c>
      <c r="F53" s="13">
        <v>9</v>
      </c>
      <c r="G53" s="13">
        <v>1</v>
      </c>
      <c r="H53" s="13">
        <v>1</v>
      </c>
      <c r="I53" s="13">
        <v>8</v>
      </c>
      <c r="J53" s="13">
        <v>14</v>
      </c>
    </row>
    <row r="54" spans="1:11" ht="15.75" customHeight="1" x14ac:dyDescent="0.3">
      <c r="A54" s="7" t="s">
        <v>1189</v>
      </c>
      <c r="B54" s="8" t="s">
        <v>275</v>
      </c>
      <c r="C54" s="12">
        <v>7</v>
      </c>
      <c r="D54" s="13">
        <v>13</v>
      </c>
      <c r="E54" s="13">
        <v>2</v>
      </c>
      <c r="F54" s="13">
        <v>8</v>
      </c>
      <c r="G54" s="13">
        <v>0</v>
      </c>
      <c r="H54" s="13">
        <v>1</v>
      </c>
      <c r="I54" s="13">
        <v>7</v>
      </c>
      <c r="J54" s="13">
        <v>14</v>
      </c>
    </row>
    <row r="55" spans="1:11" ht="15.75" customHeight="1" x14ac:dyDescent="0.3">
      <c r="A55" s="7" t="s">
        <v>1267</v>
      </c>
      <c r="B55" s="8" t="s">
        <v>275</v>
      </c>
      <c r="C55" s="12">
        <v>12</v>
      </c>
      <c r="D55" s="13">
        <v>10</v>
      </c>
      <c r="E55" s="13">
        <v>4</v>
      </c>
      <c r="F55" s="13">
        <v>6</v>
      </c>
      <c r="G55" s="13">
        <v>1</v>
      </c>
      <c r="H55" s="13">
        <v>1</v>
      </c>
      <c r="I55" s="13">
        <v>13</v>
      </c>
      <c r="J55" s="13">
        <v>11</v>
      </c>
      <c r="K55" s="27"/>
    </row>
    <row r="56" spans="1:11" ht="15.75" customHeight="1" x14ac:dyDescent="0.3">
      <c r="A56" s="10" t="s">
        <v>12</v>
      </c>
      <c r="B56" s="11"/>
      <c r="C56" s="9">
        <f>SUM(C51:C55)</f>
        <v>54</v>
      </c>
      <c r="D56" s="9">
        <f t="shared" ref="D56:J56" si="5">SUM(D51:D55)</f>
        <v>48</v>
      </c>
      <c r="E56" s="9">
        <f t="shared" si="5"/>
        <v>29</v>
      </c>
      <c r="F56" s="9">
        <f t="shared" si="5"/>
        <v>33</v>
      </c>
      <c r="G56" s="9">
        <f t="shared" si="5"/>
        <v>5</v>
      </c>
      <c r="H56" s="9">
        <f t="shared" si="5"/>
        <v>5</v>
      </c>
      <c r="I56" s="9">
        <f t="shared" si="5"/>
        <v>59</v>
      </c>
      <c r="J56" s="9">
        <f t="shared" si="5"/>
        <v>53</v>
      </c>
      <c r="K56" s="29"/>
    </row>
    <row r="57" spans="1:11" ht="15.75" customHeight="1" x14ac:dyDescent="0.3">
      <c r="A57" s="1" t="s">
        <v>719</v>
      </c>
    </row>
    <row r="58" spans="1:11" ht="15.75" customHeight="1" x14ac:dyDescent="0.3"/>
    <row r="59" spans="1:11" ht="15.75" customHeight="1" x14ac:dyDescent="0.3">
      <c r="A59" s="24" t="s">
        <v>498</v>
      </c>
      <c r="B59" s="25"/>
      <c r="C59" s="25"/>
      <c r="D59" s="25"/>
      <c r="E59" s="25"/>
      <c r="F59" s="25"/>
      <c r="G59" s="25"/>
      <c r="H59" s="25"/>
      <c r="I59" s="25"/>
      <c r="J59" s="26"/>
      <c r="K59" s="27"/>
    </row>
    <row r="60" spans="1:11" ht="15.75" customHeight="1" x14ac:dyDescent="0.3">
      <c r="A60" s="2"/>
      <c r="B60" s="3"/>
      <c r="C60" s="28" t="s">
        <v>1</v>
      </c>
      <c r="D60" s="26"/>
      <c r="E60" s="28" t="s">
        <v>2</v>
      </c>
      <c r="F60" s="26"/>
      <c r="G60" s="28" t="s">
        <v>3</v>
      </c>
      <c r="H60" s="26"/>
      <c r="I60" s="28" t="s">
        <v>4</v>
      </c>
      <c r="J60" s="26"/>
      <c r="K60" s="27"/>
    </row>
    <row r="61" spans="1:11" ht="15.75" customHeight="1" x14ac:dyDescent="0.3">
      <c r="A61" s="4" t="s">
        <v>5</v>
      </c>
      <c r="B61" s="5" t="s">
        <v>6</v>
      </c>
      <c r="C61" s="6" t="s">
        <v>7</v>
      </c>
      <c r="D61" s="6" t="s">
        <v>8</v>
      </c>
      <c r="E61" s="6" t="s">
        <v>7</v>
      </c>
      <c r="F61" s="6" t="s">
        <v>8</v>
      </c>
      <c r="G61" s="6" t="s">
        <v>7</v>
      </c>
      <c r="H61" s="6" t="s">
        <v>8</v>
      </c>
      <c r="I61" s="6" t="s">
        <v>7</v>
      </c>
      <c r="J61" s="6" t="s">
        <v>8</v>
      </c>
      <c r="K61" s="29"/>
    </row>
    <row r="62" spans="1:11" ht="15.75" customHeight="1" x14ac:dyDescent="0.3">
      <c r="A62" s="7" t="s">
        <v>67</v>
      </c>
      <c r="B62" s="8" t="s">
        <v>163</v>
      </c>
      <c r="C62" s="22">
        <v>14</v>
      </c>
      <c r="D62" s="14">
        <v>3</v>
      </c>
      <c r="E62" s="14">
        <v>12</v>
      </c>
      <c r="F62" s="14">
        <v>3</v>
      </c>
      <c r="G62" s="14">
        <v>0</v>
      </c>
      <c r="H62" s="14">
        <v>1</v>
      </c>
      <c r="I62" s="14">
        <v>14</v>
      </c>
      <c r="J62" s="14">
        <v>4</v>
      </c>
      <c r="K62" s="27" t="s">
        <v>689</v>
      </c>
    </row>
    <row r="63" spans="1:11" ht="15.75" customHeight="1" x14ac:dyDescent="0.3">
      <c r="A63" s="7" t="s">
        <v>68</v>
      </c>
      <c r="B63" s="8" t="s">
        <v>163</v>
      </c>
      <c r="C63" s="22">
        <v>9</v>
      </c>
      <c r="D63" s="14">
        <v>8</v>
      </c>
      <c r="E63" s="14">
        <v>7</v>
      </c>
      <c r="F63" s="14">
        <v>8</v>
      </c>
      <c r="G63" s="14">
        <v>1</v>
      </c>
      <c r="H63" s="14">
        <v>1</v>
      </c>
      <c r="I63" s="14">
        <v>10</v>
      </c>
      <c r="J63" s="14">
        <v>9</v>
      </c>
      <c r="K63" s="27" t="s">
        <v>689</v>
      </c>
    </row>
    <row r="64" spans="1:11" ht="15.75" customHeight="1" x14ac:dyDescent="0.3">
      <c r="A64" s="7" t="s">
        <v>69</v>
      </c>
      <c r="B64" s="8" t="s">
        <v>163</v>
      </c>
      <c r="C64" s="12">
        <v>8</v>
      </c>
      <c r="D64" s="13">
        <v>9</v>
      </c>
      <c r="E64" s="13">
        <v>9</v>
      </c>
      <c r="F64" s="13">
        <v>6</v>
      </c>
      <c r="G64" s="13">
        <v>3</v>
      </c>
      <c r="H64" s="13">
        <v>1</v>
      </c>
      <c r="I64" s="13">
        <v>11</v>
      </c>
      <c r="J64" s="13">
        <v>10</v>
      </c>
      <c r="K64" s="27" t="s">
        <v>689</v>
      </c>
    </row>
    <row r="65" spans="1:11" ht="15.75" customHeight="1" x14ac:dyDescent="0.3">
      <c r="A65" s="7" t="s">
        <v>102</v>
      </c>
      <c r="B65" s="8" t="s">
        <v>163</v>
      </c>
      <c r="C65" s="22">
        <v>9</v>
      </c>
      <c r="D65" s="14">
        <v>8</v>
      </c>
      <c r="E65" s="14">
        <v>7</v>
      </c>
      <c r="F65" s="14">
        <v>8</v>
      </c>
      <c r="G65" s="14">
        <v>0</v>
      </c>
      <c r="H65" s="14">
        <v>1</v>
      </c>
      <c r="I65" s="14">
        <v>9</v>
      </c>
      <c r="J65" s="14">
        <v>9</v>
      </c>
      <c r="K65" s="27" t="s">
        <v>689</v>
      </c>
    </row>
    <row r="66" spans="1:11" ht="15.75" customHeight="1" x14ac:dyDescent="0.3">
      <c r="A66" s="7" t="s">
        <v>103</v>
      </c>
      <c r="B66" s="8" t="s">
        <v>163</v>
      </c>
      <c r="C66" s="22">
        <v>14</v>
      </c>
      <c r="D66" s="14">
        <v>3</v>
      </c>
      <c r="E66" s="14">
        <v>13</v>
      </c>
      <c r="F66" s="14">
        <v>2</v>
      </c>
      <c r="G66" s="14">
        <v>3</v>
      </c>
      <c r="H66" s="14">
        <v>1</v>
      </c>
      <c r="I66" s="14">
        <v>17</v>
      </c>
      <c r="J66" s="14">
        <v>4</v>
      </c>
      <c r="K66" s="27" t="s">
        <v>689</v>
      </c>
    </row>
    <row r="67" spans="1:11" ht="15.75" customHeight="1" x14ac:dyDescent="0.3">
      <c r="A67" s="7" t="s">
        <v>104</v>
      </c>
      <c r="B67" s="8" t="s">
        <v>163</v>
      </c>
      <c r="C67" s="22">
        <v>10</v>
      </c>
      <c r="D67" s="14">
        <v>6</v>
      </c>
      <c r="E67" s="14">
        <v>6</v>
      </c>
      <c r="F67" s="14">
        <v>3</v>
      </c>
      <c r="G67" s="14">
        <v>2</v>
      </c>
      <c r="H67" s="14">
        <v>1</v>
      </c>
      <c r="I67" s="14">
        <v>12</v>
      </c>
      <c r="J67" s="14">
        <v>7</v>
      </c>
      <c r="K67" s="27"/>
    </row>
    <row r="68" spans="1:11" ht="15.75" customHeight="1" x14ac:dyDescent="0.3">
      <c r="A68" s="7" t="s">
        <v>105</v>
      </c>
      <c r="B68" s="8" t="s">
        <v>163</v>
      </c>
      <c r="C68" s="22">
        <v>10</v>
      </c>
      <c r="D68" s="14">
        <v>7</v>
      </c>
      <c r="E68" s="14">
        <v>7</v>
      </c>
      <c r="F68" s="14">
        <v>2</v>
      </c>
      <c r="G68" s="14">
        <v>0</v>
      </c>
      <c r="H68" s="14">
        <v>1</v>
      </c>
      <c r="I68" s="14">
        <v>10</v>
      </c>
      <c r="J68" s="14">
        <v>8</v>
      </c>
      <c r="K68" s="27"/>
    </row>
    <row r="69" spans="1:11" ht="15.75" customHeight="1" x14ac:dyDescent="0.3">
      <c r="A69" s="7" t="s">
        <v>25</v>
      </c>
      <c r="B69" s="8" t="s">
        <v>163</v>
      </c>
      <c r="C69" s="22">
        <v>5</v>
      </c>
      <c r="D69" s="14">
        <v>11</v>
      </c>
      <c r="E69" s="14">
        <v>2</v>
      </c>
      <c r="F69" s="14">
        <v>7</v>
      </c>
      <c r="G69" s="14">
        <v>0</v>
      </c>
      <c r="H69" s="14">
        <v>1</v>
      </c>
      <c r="I69" s="14">
        <v>5</v>
      </c>
      <c r="J69" s="14">
        <v>12</v>
      </c>
      <c r="K69" s="27"/>
    </row>
    <row r="70" spans="1:11" ht="15.75" customHeight="1" x14ac:dyDescent="0.3">
      <c r="A70" s="10" t="s">
        <v>12</v>
      </c>
      <c r="B70" s="11"/>
      <c r="C70" s="9">
        <f>SUM(C62:C69)</f>
        <v>79</v>
      </c>
      <c r="D70" s="9">
        <f t="shared" ref="D70:J70" si="6">SUM(D62:D69)</f>
        <v>55</v>
      </c>
      <c r="E70" s="9">
        <f t="shared" si="6"/>
        <v>63</v>
      </c>
      <c r="F70" s="9">
        <f t="shared" si="6"/>
        <v>39</v>
      </c>
      <c r="G70" s="9">
        <f t="shared" si="6"/>
        <v>9</v>
      </c>
      <c r="H70" s="9">
        <f t="shared" si="6"/>
        <v>8</v>
      </c>
      <c r="I70" s="9">
        <f t="shared" si="6"/>
        <v>88</v>
      </c>
      <c r="J70" s="9">
        <f t="shared" si="6"/>
        <v>63</v>
      </c>
      <c r="K70" s="29"/>
    </row>
    <row r="71" spans="1:11" ht="15.75" customHeight="1" x14ac:dyDescent="0.3"/>
    <row r="72" spans="1:11" ht="15.75" customHeight="1" x14ac:dyDescent="0.3"/>
    <row r="73" spans="1:11" ht="15.75" customHeight="1" x14ac:dyDescent="0.3">
      <c r="A73" s="24" t="s">
        <v>499</v>
      </c>
      <c r="B73" s="25"/>
      <c r="C73" s="25"/>
      <c r="D73" s="25"/>
      <c r="E73" s="25"/>
      <c r="F73" s="25"/>
      <c r="G73" s="25"/>
      <c r="H73" s="25"/>
      <c r="I73" s="25"/>
      <c r="J73" s="26"/>
      <c r="K73" s="27"/>
    </row>
    <row r="74" spans="1:11" ht="15.75" customHeight="1" x14ac:dyDescent="0.3">
      <c r="A74" s="2"/>
      <c r="B74" s="3"/>
      <c r="C74" s="28" t="s">
        <v>1</v>
      </c>
      <c r="D74" s="26"/>
      <c r="E74" s="28" t="s">
        <v>2</v>
      </c>
      <c r="F74" s="26"/>
      <c r="G74" s="28" t="s">
        <v>3</v>
      </c>
      <c r="H74" s="26"/>
      <c r="I74" s="28" t="s">
        <v>4</v>
      </c>
      <c r="J74" s="26"/>
      <c r="K74" s="27"/>
    </row>
    <row r="75" spans="1:11" ht="15.75" customHeight="1" x14ac:dyDescent="0.3">
      <c r="A75" s="4" t="s">
        <v>5</v>
      </c>
      <c r="B75" s="5" t="s">
        <v>6</v>
      </c>
      <c r="C75" s="6" t="s">
        <v>7</v>
      </c>
      <c r="D75" s="6" t="s">
        <v>8</v>
      </c>
      <c r="E75" s="6" t="s">
        <v>7</v>
      </c>
      <c r="F75" s="6" t="s">
        <v>8</v>
      </c>
      <c r="G75" s="6" t="s">
        <v>7</v>
      </c>
      <c r="H75" s="6" t="s">
        <v>8</v>
      </c>
      <c r="I75" s="6" t="s">
        <v>7</v>
      </c>
      <c r="J75" s="6" t="s">
        <v>8</v>
      </c>
      <c r="K75" s="29"/>
    </row>
    <row r="76" spans="1:11" ht="15.75" customHeight="1" x14ac:dyDescent="0.3">
      <c r="A76" s="7" t="s">
        <v>15</v>
      </c>
      <c r="B76" s="8" t="s">
        <v>60</v>
      </c>
      <c r="C76" s="12">
        <v>9</v>
      </c>
      <c r="D76" s="13">
        <v>7</v>
      </c>
      <c r="E76" s="13">
        <v>4</v>
      </c>
      <c r="F76" s="13">
        <v>3</v>
      </c>
      <c r="G76" s="13">
        <v>0</v>
      </c>
      <c r="H76" s="13">
        <v>1</v>
      </c>
      <c r="I76" s="13">
        <v>9</v>
      </c>
      <c r="J76" s="13">
        <v>8</v>
      </c>
      <c r="K76" s="27"/>
    </row>
    <row r="77" spans="1:11" ht="15.75" customHeight="1" x14ac:dyDescent="0.3">
      <c r="A77" s="7" t="s">
        <v>17</v>
      </c>
      <c r="B77" s="8" t="s">
        <v>60</v>
      </c>
      <c r="C77" s="22">
        <v>3</v>
      </c>
      <c r="D77" s="14">
        <v>12</v>
      </c>
      <c r="E77" s="14">
        <v>1</v>
      </c>
      <c r="F77" s="14">
        <v>6</v>
      </c>
      <c r="G77" s="14">
        <v>0</v>
      </c>
      <c r="H77" s="14">
        <v>1</v>
      </c>
      <c r="I77" s="14">
        <v>3</v>
      </c>
      <c r="J77" s="14">
        <v>13</v>
      </c>
      <c r="K77" s="27"/>
    </row>
    <row r="78" spans="1:11" ht="15.75" customHeight="1" x14ac:dyDescent="0.3">
      <c r="A78" s="7" t="s">
        <v>18</v>
      </c>
      <c r="B78" s="8" t="s">
        <v>60</v>
      </c>
      <c r="C78" s="22">
        <v>6</v>
      </c>
      <c r="D78" s="14">
        <v>10</v>
      </c>
      <c r="E78" s="14">
        <v>3</v>
      </c>
      <c r="F78" s="14">
        <v>4</v>
      </c>
      <c r="G78" s="14">
        <v>0</v>
      </c>
      <c r="H78" s="14">
        <v>1</v>
      </c>
      <c r="I78" s="14">
        <v>6</v>
      </c>
      <c r="J78" s="14">
        <v>11</v>
      </c>
      <c r="K78" s="27"/>
    </row>
    <row r="79" spans="1:11" ht="15.75" customHeight="1" x14ac:dyDescent="0.3">
      <c r="A79" s="10" t="s">
        <v>12</v>
      </c>
      <c r="B79" s="11"/>
      <c r="C79" s="9">
        <v>18</v>
      </c>
      <c r="D79" s="9">
        <v>29</v>
      </c>
      <c r="E79" s="9">
        <v>8</v>
      </c>
      <c r="F79" s="9">
        <v>13</v>
      </c>
      <c r="G79" s="9">
        <v>0</v>
      </c>
      <c r="H79" s="9">
        <v>3</v>
      </c>
      <c r="I79" s="9">
        <v>18</v>
      </c>
      <c r="J79" s="9">
        <v>32</v>
      </c>
      <c r="K79" s="29"/>
    </row>
    <row r="80" spans="1:11" ht="15.75" customHeight="1" x14ac:dyDescent="0.3"/>
    <row r="81" spans="1:11" ht="15.75" customHeight="1" x14ac:dyDescent="0.3"/>
    <row r="82" spans="1:11" ht="15.75" customHeight="1" x14ac:dyDescent="0.3">
      <c r="A82" s="24" t="s">
        <v>500</v>
      </c>
      <c r="B82" s="25"/>
      <c r="C82" s="25"/>
      <c r="D82" s="25"/>
      <c r="E82" s="25"/>
      <c r="F82" s="25"/>
      <c r="G82" s="25"/>
      <c r="H82" s="25"/>
      <c r="I82" s="25"/>
      <c r="J82" s="26"/>
      <c r="K82" s="27"/>
    </row>
    <row r="83" spans="1:11" ht="15.75" customHeight="1" x14ac:dyDescent="0.3">
      <c r="A83" s="2"/>
      <c r="B83" s="3"/>
      <c r="C83" s="28" t="s">
        <v>1</v>
      </c>
      <c r="D83" s="26"/>
      <c r="E83" s="28" t="s">
        <v>2</v>
      </c>
      <c r="F83" s="26"/>
      <c r="G83" s="28" t="s">
        <v>3</v>
      </c>
      <c r="H83" s="26"/>
      <c r="I83" s="28" t="s">
        <v>4</v>
      </c>
      <c r="J83" s="26"/>
      <c r="K83" s="27"/>
    </row>
    <row r="84" spans="1:11" ht="15.75" customHeight="1" x14ac:dyDescent="0.3">
      <c r="A84" s="4" t="s">
        <v>5</v>
      </c>
      <c r="B84" s="5" t="s">
        <v>6</v>
      </c>
      <c r="C84" s="6" t="s">
        <v>7</v>
      </c>
      <c r="D84" s="6" t="s">
        <v>8</v>
      </c>
      <c r="E84" s="6" t="s">
        <v>7</v>
      </c>
      <c r="F84" s="6" t="s">
        <v>8</v>
      </c>
      <c r="G84" s="6" t="s">
        <v>7</v>
      </c>
      <c r="H84" s="6" t="s">
        <v>8</v>
      </c>
      <c r="I84" s="6" t="s">
        <v>7</v>
      </c>
      <c r="J84" s="6" t="s">
        <v>8</v>
      </c>
      <c r="K84" s="29"/>
    </row>
    <row r="85" spans="1:11" ht="15.75" customHeight="1" x14ac:dyDescent="0.3">
      <c r="A85" s="7" t="s">
        <v>19</v>
      </c>
      <c r="B85" s="8" t="s">
        <v>41</v>
      </c>
      <c r="C85" s="12">
        <v>6</v>
      </c>
      <c r="D85" s="13">
        <v>12</v>
      </c>
      <c r="E85" s="13">
        <v>3</v>
      </c>
      <c r="F85" s="13">
        <v>7</v>
      </c>
      <c r="G85" s="13">
        <v>0</v>
      </c>
      <c r="H85" s="13">
        <v>2</v>
      </c>
      <c r="I85" s="13">
        <v>6</v>
      </c>
      <c r="J85" s="13">
        <v>14</v>
      </c>
      <c r="K85" s="27"/>
    </row>
    <row r="86" spans="1:11" ht="15.75" customHeight="1" x14ac:dyDescent="0.3">
      <c r="A86" s="7" t="s">
        <v>20</v>
      </c>
      <c r="B86" s="8" t="s">
        <v>41</v>
      </c>
      <c r="C86" s="22">
        <v>4</v>
      </c>
      <c r="D86" s="14">
        <v>11</v>
      </c>
      <c r="E86" s="14">
        <v>2</v>
      </c>
      <c r="F86" s="14">
        <v>8</v>
      </c>
      <c r="G86" s="14">
        <v>0</v>
      </c>
      <c r="H86" s="14">
        <v>2</v>
      </c>
      <c r="I86" s="14">
        <v>4</v>
      </c>
      <c r="J86" s="14">
        <v>13</v>
      </c>
      <c r="K86" s="27"/>
    </row>
    <row r="87" spans="1:11" ht="15.75" customHeight="1" x14ac:dyDescent="0.3">
      <c r="A87" s="7" t="s">
        <v>21</v>
      </c>
      <c r="B87" s="8" t="s">
        <v>41</v>
      </c>
      <c r="C87" s="22">
        <v>3</v>
      </c>
      <c r="D87" s="14">
        <v>9</v>
      </c>
      <c r="E87" s="14">
        <v>3</v>
      </c>
      <c r="F87" s="14">
        <v>7</v>
      </c>
      <c r="G87" s="14">
        <v>1</v>
      </c>
      <c r="H87" s="14">
        <v>2</v>
      </c>
      <c r="I87" s="14">
        <v>4</v>
      </c>
      <c r="J87" s="14">
        <v>11</v>
      </c>
      <c r="K87" s="27"/>
    </row>
    <row r="88" spans="1:11" ht="15.75" customHeight="1" x14ac:dyDescent="0.3">
      <c r="A88" s="10" t="s">
        <v>12</v>
      </c>
      <c r="B88" s="11"/>
      <c r="C88" s="9">
        <f>SUM(C85:C87)</f>
        <v>13</v>
      </c>
      <c r="D88" s="9">
        <f t="shared" ref="D88:J88" si="7">SUM(D85:D87)</f>
        <v>32</v>
      </c>
      <c r="E88" s="9">
        <f t="shared" si="7"/>
        <v>8</v>
      </c>
      <c r="F88" s="9">
        <f t="shared" si="7"/>
        <v>22</v>
      </c>
      <c r="G88" s="9">
        <f t="shared" si="7"/>
        <v>1</v>
      </c>
      <c r="H88" s="9">
        <f t="shared" si="7"/>
        <v>6</v>
      </c>
      <c r="I88" s="9">
        <f t="shared" si="7"/>
        <v>14</v>
      </c>
      <c r="J88" s="9">
        <f t="shared" si="7"/>
        <v>38</v>
      </c>
      <c r="K88" s="29"/>
    </row>
    <row r="89" spans="1:11" ht="15.75" customHeight="1" x14ac:dyDescent="0.3"/>
    <row r="90" spans="1:11" ht="15.75" customHeight="1" x14ac:dyDescent="0.3"/>
    <row r="91" spans="1:11" ht="15.75" customHeight="1" x14ac:dyDescent="0.3">
      <c r="A91" s="24" t="s">
        <v>1302</v>
      </c>
      <c r="B91" s="25"/>
      <c r="C91" s="25"/>
      <c r="D91" s="25"/>
      <c r="E91" s="25"/>
      <c r="F91" s="25"/>
      <c r="G91" s="25"/>
      <c r="H91" s="25"/>
      <c r="I91" s="25"/>
      <c r="J91" s="26"/>
      <c r="K91" s="27"/>
    </row>
    <row r="92" spans="1:11" ht="15.75" customHeight="1" x14ac:dyDescent="0.3">
      <c r="A92" s="2"/>
      <c r="B92" s="3"/>
      <c r="C92" s="28" t="s">
        <v>1</v>
      </c>
      <c r="D92" s="26"/>
      <c r="E92" s="28" t="s">
        <v>2</v>
      </c>
      <c r="F92" s="26"/>
      <c r="G92" s="28" t="s">
        <v>3</v>
      </c>
      <c r="H92" s="26"/>
      <c r="I92" s="28" t="s">
        <v>4</v>
      </c>
      <c r="J92" s="26"/>
      <c r="K92" s="27"/>
    </row>
    <row r="93" spans="1:11" ht="15.75" customHeight="1" x14ac:dyDescent="0.3">
      <c r="A93" s="4" t="s">
        <v>5</v>
      </c>
      <c r="B93" s="5" t="s">
        <v>6</v>
      </c>
      <c r="C93" s="6" t="s">
        <v>7</v>
      </c>
      <c r="D93" s="6" t="s">
        <v>8</v>
      </c>
      <c r="E93" s="6" t="s">
        <v>7</v>
      </c>
      <c r="F93" s="6" t="s">
        <v>8</v>
      </c>
      <c r="G93" s="6" t="s">
        <v>7</v>
      </c>
      <c r="H93" s="6" t="s">
        <v>8</v>
      </c>
      <c r="I93" s="6" t="s">
        <v>7</v>
      </c>
      <c r="J93" s="6" t="s">
        <v>8</v>
      </c>
      <c r="K93" s="29"/>
    </row>
    <row r="94" spans="1:11" ht="15.75" customHeight="1" x14ac:dyDescent="0.3">
      <c r="A94" s="7" t="s">
        <v>88</v>
      </c>
      <c r="B94" s="8" t="s">
        <v>268</v>
      </c>
      <c r="C94" s="12">
        <v>2</v>
      </c>
      <c r="D94" s="13">
        <v>18</v>
      </c>
      <c r="E94" s="13">
        <v>2</v>
      </c>
      <c r="F94" s="13">
        <v>12</v>
      </c>
      <c r="G94" s="13">
        <v>0</v>
      </c>
      <c r="H94" s="13">
        <v>1</v>
      </c>
      <c r="I94" s="13">
        <v>2</v>
      </c>
      <c r="J94" s="13">
        <v>19</v>
      </c>
      <c r="K94" s="27"/>
    </row>
    <row r="95" spans="1:11" ht="15.75" customHeight="1" x14ac:dyDescent="0.3">
      <c r="A95" s="10" t="s">
        <v>12</v>
      </c>
      <c r="B95" s="11"/>
      <c r="C95" s="9">
        <f t="shared" ref="C95:J95" si="8">SUM(C94:C94)</f>
        <v>2</v>
      </c>
      <c r="D95" s="9">
        <f t="shared" si="8"/>
        <v>18</v>
      </c>
      <c r="E95" s="9">
        <f t="shared" si="8"/>
        <v>2</v>
      </c>
      <c r="F95" s="9">
        <f t="shared" si="8"/>
        <v>12</v>
      </c>
      <c r="G95" s="9">
        <f t="shared" si="8"/>
        <v>0</v>
      </c>
      <c r="H95" s="9">
        <f t="shared" si="8"/>
        <v>1</v>
      </c>
      <c r="I95" s="9">
        <f t="shared" si="8"/>
        <v>2</v>
      </c>
      <c r="J95" s="9">
        <f t="shared" si="8"/>
        <v>19</v>
      </c>
      <c r="K95" s="29"/>
    </row>
    <row r="96" spans="1:11" ht="15.75" customHeight="1" x14ac:dyDescent="0.3"/>
    <row r="97" spans="1:11" ht="15.75" customHeight="1" x14ac:dyDescent="0.3"/>
    <row r="98" spans="1:11" ht="15.75" customHeight="1" x14ac:dyDescent="0.3">
      <c r="A98" s="24" t="s">
        <v>1346</v>
      </c>
      <c r="B98" s="25"/>
      <c r="C98" s="25"/>
      <c r="D98" s="25"/>
      <c r="E98" s="25"/>
      <c r="F98" s="25"/>
      <c r="G98" s="25"/>
      <c r="H98" s="25"/>
      <c r="I98" s="25"/>
      <c r="J98" s="26"/>
      <c r="K98" s="27"/>
    </row>
    <row r="99" spans="1:11" ht="15.75" customHeight="1" x14ac:dyDescent="0.3">
      <c r="A99" s="2"/>
      <c r="B99" s="3"/>
      <c r="C99" s="28" t="s">
        <v>1</v>
      </c>
      <c r="D99" s="26"/>
      <c r="E99" s="28" t="s">
        <v>2</v>
      </c>
      <c r="F99" s="26"/>
      <c r="G99" s="28" t="s">
        <v>3</v>
      </c>
      <c r="H99" s="26"/>
      <c r="I99" s="28" t="s">
        <v>4</v>
      </c>
      <c r="J99" s="26"/>
      <c r="K99" s="27"/>
    </row>
    <row r="100" spans="1:11" ht="15.75" customHeight="1" x14ac:dyDescent="0.3">
      <c r="A100" s="4" t="s">
        <v>5</v>
      </c>
      <c r="B100" s="5" t="s">
        <v>6</v>
      </c>
      <c r="C100" s="6" t="s">
        <v>7</v>
      </c>
      <c r="D100" s="6" t="s">
        <v>8</v>
      </c>
      <c r="E100" s="6" t="s">
        <v>7</v>
      </c>
      <c r="F100" s="6" t="s">
        <v>8</v>
      </c>
      <c r="G100" s="6" t="s">
        <v>7</v>
      </c>
      <c r="H100" s="6" t="s">
        <v>8</v>
      </c>
      <c r="I100" s="6" t="s">
        <v>7</v>
      </c>
      <c r="J100" s="6" t="s">
        <v>8</v>
      </c>
      <c r="K100" s="29"/>
    </row>
    <row r="101" spans="1:11" ht="15.75" customHeight="1" x14ac:dyDescent="0.3">
      <c r="A101" s="7" t="s">
        <v>37</v>
      </c>
      <c r="B101" s="8" t="s">
        <v>10</v>
      </c>
      <c r="C101" s="12">
        <v>7</v>
      </c>
      <c r="D101" s="13">
        <v>13</v>
      </c>
      <c r="E101" s="13">
        <v>5</v>
      </c>
      <c r="F101" s="13">
        <v>3</v>
      </c>
      <c r="G101" s="13">
        <v>1</v>
      </c>
      <c r="H101" s="13">
        <v>1</v>
      </c>
      <c r="I101" s="13">
        <v>8</v>
      </c>
      <c r="J101" s="13">
        <v>14</v>
      </c>
      <c r="K101" s="27"/>
    </row>
    <row r="102" spans="1:11" ht="15.75" customHeight="1" x14ac:dyDescent="0.3">
      <c r="A102" s="7" t="s">
        <v>38</v>
      </c>
      <c r="B102" s="8" t="s">
        <v>10</v>
      </c>
      <c r="C102" s="22">
        <v>9</v>
      </c>
      <c r="D102" s="14">
        <v>11</v>
      </c>
      <c r="E102" s="14">
        <v>3</v>
      </c>
      <c r="F102" s="14">
        <v>5</v>
      </c>
      <c r="G102" s="14">
        <v>0</v>
      </c>
      <c r="H102" s="14">
        <v>1</v>
      </c>
      <c r="I102" s="14">
        <v>9</v>
      </c>
      <c r="J102" s="14">
        <v>12</v>
      </c>
      <c r="K102" s="27"/>
    </row>
    <row r="103" spans="1:11" ht="15.75" customHeight="1" x14ac:dyDescent="0.3">
      <c r="A103" s="10" t="s">
        <v>12</v>
      </c>
      <c r="B103" s="11"/>
      <c r="C103" s="9">
        <f>SUM(C101:C102)</f>
        <v>16</v>
      </c>
      <c r="D103" s="9">
        <f t="shared" ref="D103:J103" si="9">SUM(D101:D102)</f>
        <v>24</v>
      </c>
      <c r="E103" s="9">
        <f t="shared" si="9"/>
        <v>8</v>
      </c>
      <c r="F103" s="9">
        <f t="shared" si="9"/>
        <v>8</v>
      </c>
      <c r="G103" s="9">
        <f t="shared" si="9"/>
        <v>1</v>
      </c>
      <c r="H103" s="9">
        <f t="shared" si="9"/>
        <v>2</v>
      </c>
      <c r="I103" s="9">
        <f t="shared" si="9"/>
        <v>17</v>
      </c>
      <c r="J103" s="9">
        <f t="shared" si="9"/>
        <v>26</v>
      </c>
      <c r="K103" s="29"/>
    </row>
    <row r="104" spans="1:11" ht="15.75" customHeight="1" x14ac:dyDescent="0.3"/>
    <row r="105" spans="1:11" ht="15.75" customHeight="1" x14ac:dyDescent="0.3"/>
    <row r="106" spans="1:11" ht="15.75" customHeight="1" x14ac:dyDescent="0.3">
      <c r="A106" s="24" t="s">
        <v>979</v>
      </c>
      <c r="B106" s="25"/>
      <c r="C106" s="25"/>
      <c r="D106" s="25"/>
      <c r="E106" s="25"/>
      <c r="F106" s="25"/>
      <c r="G106" s="25"/>
      <c r="H106" s="25"/>
      <c r="I106" s="25"/>
      <c r="J106" s="26"/>
      <c r="K106" s="27"/>
    </row>
    <row r="107" spans="1:11" ht="15.75" customHeight="1" x14ac:dyDescent="0.3">
      <c r="A107" s="2"/>
      <c r="B107" s="3"/>
      <c r="C107" s="28" t="s">
        <v>1</v>
      </c>
      <c r="D107" s="26"/>
      <c r="E107" s="28" t="s">
        <v>2</v>
      </c>
      <c r="F107" s="26"/>
      <c r="G107" s="28" t="s">
        <v>3</v>
      </c>
      <c r="H107" s="26"/>
      <c r="I107" s="28" t="s">
        <v>4</v>
      </c>
      <c r="J107" s="26"/>
      <c r="K107" s="27"/>
    </row>
    <row r="108" spans="1:11" ht="15.75" customHeight="1" x14ac:dyDescent="0.3">
      <c r="A108" s="4" t="s">
        <v>5</v>
      </c>
      <c r="B108" s="5" t="s">
        <v>6</v>
      </c>
      <c r="C108" s="6" t="s">
        <v>7</v>
      </c>
      <c r="D108" s="6" t="s">
        <v>8</v>
      </c>
      <c r="E108" s="6" t="s">
        <v>7</v>
      </c>
      <c r="F108" s="6" t="s">
        <v>8</v>
      </c>
      <c r="G108" s="6" t="s">
        <v>7</v>
      </c>
      <c r="H108" s="6" t="s">
        <v>8</v>
      </c>
      <c r="I108" s="6" t="s">
        <v>7</v>
      </c>
      <c r="J108" s="6" t="s">
        <v>8</v>
      </c>
      <c r="K108" s="29"/>
    </row>
    <row r="109" spans="1:11" ht="15.75" customHeight="1" x14ac:dyDescent="0.3">
      <c r="A109" s="7" t="s">
        <v>78</v>
      </c>
      <c r="B109" s="8" t="s">
        <v>10</v>
      </c>
      <c r="C109" s="12">
        <v>5</v>
      </c>
      <c r="D109" s="13">
        <v>15</v>
      </c>
      <c r="E109" s="13">
        <v>4</v>
      </c>
      <c r="F109" s="13">
        <v>6</v>
      </c>
      <c r="G109" s="13">
        <v>1</v>
      </c>
      <c r="H109" s="13">
        <v>1</v>
      </c>
      <c r="I109" s="13">
        <v>6</v>
      </c>
      <c r="J109" s="13">
        <v>16</v>
      </c>
      <c r="K109" s="27"/>
    </row>
    <row r="110" spans="1:11" ht="15.75" customHeight="1" x14ac:dyDescent="0.3">
      <c r="A110" s="7" t="s">
        <v>79</v>
      </c>
      <c r="B110" s="8" t="s">
        <v>10</v>
      </c>
      <c r="C110" s="12">
        <v>6</v>
      </c>
      <c r="D110" s="13">
        <v>14</v>
      </c>
      <c r="E110" s="13">
        <v>2</v>
      </c>
      <c r="F110" s="13">
        <v>8</v>
      </c>
      <c r="G110" s="13">
        <v>1</v>
      </c>
      <c r="H110" s="13">
        <v>1</v>
      </c>
      <c r="I110" s="13">
        <v>7</v>
      </c>
      <c r="J110" s="13">
        <v>15</v>
      </c>
      <c r="K110" s="27"/>
    </row>
    <row r="111" spans="1:11" ht="15.75" customHeight="1" x14ac:dyDescent="0.3">
      <c r="A111" s="7" t="s">
        <v>9</v>
      </c>
      <c r="B111" s="8" t="s">
        <v>973</v>
      </c>
      <c r="C111" s="12">
        <v>7</v>
      </c>
      <c r="D111" s="13">
        <v>13</v>
      </c>
      <c r="E111" s="13">
        <v>5</v>
      </c>
      <c r="F111" s="13">
        <v>9</v>
      </c>
      <c r="G111" s="13">
        <v>1</v>
      </c>
      <c r="H111" s="13">
        <v>1</v>
      </c>
      <c r="I111" s="13">
        <v>8</v>
      </c>
      <c r="J111" s="13">
        <v>14</v>
      </c>
      <c r="K111" s="27"/>
    </row>
    <row r="112" spans="1:11" ht="15.75" customHeight="1" x14ac:dyDescent="0.3">
      <c r="A112" s="7" t="s">
        <v>11</v>
      </c>
      <c r="B112" s="8" t="s">
        <v>973</v>
      </c>
      <c r="C112" s="12">
        <v>9</v>
      </c>
      <c r="D112" s="13">
        <v>11</v>
      </c>
      <c r="E112" s="13">
        <v>7</v>
      </c>
      <c r="F112" s="13">
        <v>7</v>
      </c>
      <c r="G112" s="13">
        <v>0</v>
      </c>
      <c r="H112" s="13">
        <v>1</v>
      </c>
      <c r="I112" s="13">
        <v>9</v>
      </c>
      <c r="J112" s="13">
        <v>12</v>
      </c>
      <c r="K112" s="27"/>
    </row>
    <row r="113" spans="1:11" ht="15.75" customHeight="1" x14ac:dyDescent="0.3">
      <c r="A113" s="7" t="s">
        <v>630</v>
      </c>
      <c r="B113" s="8" t="s">
        <v>1865</v>
      </c>
      <c r="C113" s="12"/>
      <c r="D113" s="13"/>
      <c r="E113" s="13"/>
      <c r="F113" s="13"/>
      <c r="G113" s="13"/>
      <c r="H113" s="13"/>
      <c r="I113" s="13"/>
      <c r="J113" s="13"/>
      <c r="K113" s="27"/>
    </row>
    <row r="114" spans="1:11" ht="15.75" customHeight="1" x14ac:dyDescent="0.3">
      <c r="A114" s="7" t="s">
        <v>686</v>
      </c>
      <c r="B114" s="8" t="s">
        <v>1865</v>
      </c>
      <c r="C114" s="12"/>
      <c r="D114" s="13"/>
      <c r="E114" s="13"/>
      <c r="F114" s="13"/>
      <c r="G114" s="13"/>
      <c r="H114" s="13"/>
      <c r="I114" s="13"/>
      <c r="J114" s="13"/>
      <c r="K114" s="27"/>
    </row>
    <row r="115" spans="1:11" ht="15.75" customHeight="1" x14ac:dyDescent="0.3">
      <c r="A115" s="7" t="s">
        <v>729</v>
      </c>
      <c r="B115" s="8" t="s">
        <v>1865</v>
      </c>
      <c r="C115" s="12"/>
      <c r="D115" s="13"/>
      <c r="E115" s="13"/>
      <c r="F115" s="13"/>
      <c r="G115" s="13"/>
      <c r="H115" s="13"/>
      <c r="I115" s="13"/>
      <c r="J115" s="13"/>
      <c r="K115" s="27"/>
    </row>
    <row r="116" spans="1:11" ht="15.75" customHeight="1" x14ac:dyDescent="0.3">
      <c r="A116" s="7" t="s">
        <v>984</v>
      </c>
      <c r="B116" s="8" t="s">
        <v>1865</v>
      </c>
      <c r="C116" s="12"/>
      <c r="D116" s="13"/>
      <c r="E116" s="13"/>
      <c r="F116" s="13"/>
      <c r="G116" s="13"/>
      <c r="H116" s="13"/>
      <c r="I116" s="13"/>
      <c r="J116" s="13"/>
      <c r="K116" s="27"/>
    </row>
    <row r="117" spans="1:11" ht="15.75" customHeight="1" x14ac:dyDescent="0.3">
      <c r="A117" s="7" t="s">
        <v>1189</v>
      </c>
      <c r="B117" s="8" t="s">
        <v>1865</v>
      </c>
      <c r="C117" s="12"/>
      <c r="D117" s="13"/>
      <c r="E117" s="13"/>
      <c r="F117" s="13"/>
      <c r="G117" s="13"/>
      <c r="H117" s="13"/>
      <c r="I117" s="13"/>
      <c r="J117" s="13"/>
      <c r="K117" s="27"/>
    </row>
    <row r="118" spans="1:11" ht="15.75" customHeight="1" x14ac:dyDescent="0.3">
      <c r="A118" s="7" t="s">
        <v>1614</v>
      </c>
      <c r="B118" s="8" t="s">
        <v>488</v>
      </c>
      <c r="C118" s="12">
        <v>0</v>
      </c>
      <c r="D118" s="13">
        <v>22</v>
      </c>
      <c r="E118" s="13">
        <v>0</v>
      </c>
      <c r="F118" s="13">
        <v>10</v>
      </c>
      <c r="G118" s="13">
        <v>0</v>
      </c>
      <c r="H118" s="13">
        <v>1</v>
      </c>
      <c r="I118" s="13">
        <v>0</v>
      </c>
      <c r="J118" s="13">
        <v>23</v>
      </c>
      <c r="K118" s="27"/>
    </row>
    <row r="119" spans="1:11" ht="15.75" customHeight="1" x14ac:dyDescent="0.3">
      <c r="A119" s="7" t="s">
        <v>1852</v>
      </c>
      <c r="B119" s="8" t="s">
        <v>488</v>
      </c>
      <c r="C119" s="12">
        <v>4</v>
      </c>
      <c r="D119" s="13">
        <v>18</v>
      </c>
      <c r="E119" s="13">
        <v>2</v>
      </c>
      <c r="F119" s="13">
        <v>10</v>
      </c>
      <c r="G119" s="13">
        <v>0</v>
      </c>
      <c r="H119" s="13">
        <v>1</v>
      </c>
      <c r="I119" s="13">
        <v>4</v>
      </c>
      <c r="J119" s="13">
        <v>19</v>
      </c>
      <c r="K119" s="27"/>
    </row>
    <row r="120" spans="1:11" ht="15.75" customHeight="1" x14ac:dyDescent="0.3">
      <c r="A120" s="7" t="s">
        <v>1883</v>
      </c>
      <c r="B120" s="8" t="s">
        <v>488</v>
      </c>
      <c r="C120" s="12">
        <v>2</v>
      </c>
      <c r="D120" s="13">
        <v>20</v>
      </c>
      <c r="E120" s="13">
        <v>0</v>
      </c>
      <c r="F120" s="13">
        <v>10</v>
      </c>
      <c r="G120" s="13">
        <v>0</v>
      </c>
      <c r="H120" s="13">
        <v>1</v>
      </c>
      <c r="I120" s="13">
        <v>2</v>
      </c>
      <c r="J120" s="13">
        <v>21</v>
      </c>
      <c r="K120" s="27"/>
    </row>
    <row r="121" spans="1:11" ht="15.75" customHeight="1" x14ac:dyDescent="0.3">
      <c r="A121" s="10" t="s">
        <v>12</v>
      </c>
      <c r="B121" s="11"/>
      <c r="C121" s="9">
        <f>SUM(C109:C120)</f>
        <v>33</v>
      </c>
      <c r="D121" s="9">
        <f t="shared" ref="D121:J121" si="10">SUM(D109:D120)</f>
        <v>113</v>
      </c>
      <c r="E121" s="9">
        <f t="shared" si="10"/>
        <v>20</v>
      </c>
      <c r="F121" s="9">
        <f t="shared" si="10"/>
        <v>60</v>
      </c>
      <c r="G121" s="9">
        <f t="shared" si="10"/>
        <v>3</v>
      </c>
      <c r="H121" s="9">
        <f t="shared" si="10"/>
        <v>7</v>
      </c>
      <c r="I121" s="9">
        <f t="shared" si="10"/>
        <v>36</v>
      </c>
      <c r="J121" s="9">
        <f t="shared" si="10"/>
        <v>120</v>
      </c>
      <c r="K121" s="29"/>
    </row>
    <row r="122" spans="1:11" ht="15.75" customHeight="1" x14ac:dyDescent="0.3"/>
    <row r="123" spans="1:11" ht="15.75" customHeight="1" x14ac:dyDescent="0.3"/>
    <row r="124" spans="1:11" ht="15.75" customHeight="1" x14ac:dyDescent="0.3">
      <c r="A124" s="24" t="s">
        <v>501</v>
      </c>
      <c r="B124" s="25"/>
      <c r="C124" s="25"/>
      <c r="D124" s="25"/>
      <c r="E124" s="25"/>
      <c r="F124" s="25"/>
      <c r="G124" s="25"/>
      <c r="H124" s="25"/>
      <c r="I124" s="25"/>
      <c r="J124" s="26"/>
      <c r="K124" s="27"/>
    </row>
    <row r="125" spans="1:11" ht="15.75" customHeight="1" x14ac:dyDescent="0.3">
      <c r="A125" s="2"/>
      <c r="B125" s="3"/>
      <c r="C125" s="28" t="s">
        <v>1</v>
      </c>
      <c r="D125" s="26"/>
      <c r="E125" s="28" t="s">
        <v>2</v>
      </c>
      <c r="F125" s="26"/>
      <c r="G125" s="28" t="s">
        <v>3</v>
      </c>
      <c r="H125" s="26"/>
      <c r="I125" s="28" t="s">
        <v>4</v>
      </c>
      <c r="J125" s="26"/>
      <c r="K125" s="27"/>
    </row>
    <row r="126" spans="1:11" ht="15.75" customHeight="1" x14ac:dyDescent="0.3">
      <c r="A126" s="4" t="s">
        <v>5</v>
      </c>
      <c r="B126" s="5" t="s">
        <v>6</v>
      </c>
      <c r="C126" s="6" t="s">
        <v>7</v>
      </c>
      <c r="D126" s="6" t="s">
        <v>8</v>
      </c>
      <c r="E126" s="6" t="s">
        <v>7</v>
      </c>
      <c r="F126" s="6" t="s">
        <v>8</v>
      </c>
      <c r="G126" s="6" t="s">
        <v>7</v>
      </c>
      <c r="H126" s="6" t="s">
        <v>8</v>
      </c>
      <c r="I126" s="6" t="s">
        <v>7</v>
      </c>
      <c r="J126" s="6" t="s">
        <v>8</v>
      </c>
      <c r="K126" s="29"/>
    </row>
    <row r="127" spans="1:11" ht="15.75" customHeight="1" x14ac:dyDescent="0.3">
      <c r="A127" s="7" t="s">
        <v>155</v>
      </c>
      <c r="B127" s="8" t="s">
        <v>522</v>
      </c>
      <c r="C127" s="12">
        <v>4</v>
      </c>
      <c r="D127" s="13">
        <v>15</v>
      </c>
      <c r="E127" s="13">
        <v>2</v>
      </c>
      <c r="F127" s="13">
        <v>10</v>
      </c>
      <c r="G127" s="13">
        <v>0</v>
      </c>
      <c r="H127" s="13">
        <v>1</v>
      </c>
      <c r="I127" s="13">
        <v>4</v>
      </c>
      <c r="J127" s="13">
        <v>16</v>
      </c>
      <c r="K127" s="27"/>
    </row>
    <row r="128" spans="1:11" ht="15.75" customHeight="1" x14ac:dyDescent="0.3">
      <c r="A128" s="7" t="s">
        <v>42</v>
      </c>
      <c r="B128" s="8" t="s">
        <v>306</v>
      </c>
      <c r="C128" s="12">
        <v>17</v>
      </c>
      <c r="D128" s="13">
        <v>5</v>
      </c>
      <c r="E128" s="13">
        <v>10</v>
      </c>
      <c r="F128" s="13">
        <v>2</v>
      </c>
      <c r="G128" s="13">
        <v>8</v>
      </c>
      <c r="H128" s="13">
        <v>1</v>
      </c>
      <c r="I128" s="13">
        <v>25</v>
      </c>
      <c r="J128" s="13">
        <v>6</v>
      </c>
      <c r="K128" s="27"/>
    </row>
    <row r="129" spans="1:11" ht="15.75" customHeight="1" x14ac:dyDescent="0.3">
      <c r="A129" s="7" t="s">
        <v>24</v>
      </c>
      <c r="B129" s="8" t="s">
        <v>306</v>
      </c>
      <c r="C129" s="22">
        <v>18</v>
      </c>
      <c r="D129" s="14">
        <v>2</v>
      </c>
      <c r="E129" s="14">
        <v>11</v>
      </c>
      <c r="F129" s="14">
        <v>1</v>
      </c>
      <c r="G129" s="14">
        <v>7</v>
      </c>
      <c r="H129" s="14">
        <v>2</v>
      </c>
      <c r="I129" s="14">
        <v>25</v>
      </c>
      <c r="J129" s="14">
        <v>4</v>
      </c>
      <c r="K129" s="27"/>
    </row>
    <row r="130" spans="1:11" ht="15.75" customHeight="1" x14ac:dyDescent="0.3">
      <c r="A130" s="7" t="s">
        <v>46</v>
      </c>
      <c r="B130" s="8" t="s">
        <v>306</v>
      </c>
      <c r="C130" s="22">
        <v>6</v>
      </c>
      <c r="D130" s="14">
        <v>14</v>
      </c>
      <c r="E130" s="14">
        <v>4</v>
      </c>
      <c r="F130" s="14">
        <v>8</v>
      </c>
      <c r="G130" s="14">
        <v>1</v>
      </c>
      <c r="H130" s="14">
        <v>2</v>
      </c>
      <c r="I130" s="14">
        <v>7</v>
      </c>
      <c r="J130" s="14">
        <v>16</v>
      </c>
      <c r="K130" s="27"/>
    </row>
    <row r="131" spans="1:11" ht="15.75" customHeight="1" x14ac:dyDescent="0.3">
      <c r="A131" s="7" t="s">
        <v>55</v>
      </c>
      <c r="B131" s="8" t="s">
        <v>306</v>
      </c>
      <c r="C131" s="22">
        <v>12</v>
      </c>
      <c r="D131" s="14">
        <v>8</v>
      </c>
      <c r="E131" s="14">
        <v>8</v>
      </c>
      <c r="F131" s="14">
        <v>4</v>
      </c>
      <c r="G131" s="14">
        <v>3</v>
      </c>
      <c r="H131" s="14">
        <v>2</v>
      </c>
      <c r="I131" s="14">
        <v>15</v>
      </c>
      <c r="J131" s="14">
        <v>10</v>
      </c>
      <c r="K131" s="27"/>
    </row>
    <row r="132" spans="1:11" ht="15.75" customHeight="1" x14ac:dyDescent="0.3">
      <c r="A132" s="10" t="s">
        <v>12</v>
      </c>
      <c r="B132" s="11"/>
      <c r="C132" s="9">
        <f>SUM(C127:C131)</f>
        <v>57</v>
      </c>
      <c r="D132" s="9">
        <f t="shared" ref="D132:J132" si="11">SUM(D127:D131)</f>
        <v>44</v>
      </c>
      <c r="E132" s="9">
        <f t="shared" si="11"/>
        <v>35</v>
      </c>
      <c r="F132" s="9">
        <f t="shared" si="11"/>
        <v>25</v>
      </c>
      <c r="G132" s="9">
        <f t="shared" si="11"/>
        <v>19</v>
      </c>
      <c r="H132" s="9">
        <f t="shared" si="11"/>
        <v>8</v>
      </c>
      <c r="I132" s="9">
        <f t="shared" si="11"/>
        <v>76</v>
      </c>
      <c r="J132" s="9">
        <f t="shared" si="11"/>
        <v>52</v>
      </c>
      <c r="K132" s="29"/>
    </row>
    <row r="133" spans="1:11" ht="15.75" customHeight="1" x14ac:dyDescent="0.3"/>
    <row r="134" spans="1:11" ht="15.75" customHeight="1" x14ac:dyDescent="0.3"/>
    <row r="135" spans="1:11" ht="15.75" customHeight="1" x14ac:dyDescent="0.3">
      <c r="A135" s="24" t="s">
        <v>736</v>
      </c>
      <c r="B135" s="25"/>
      <c r="C135" s="25"/>
      <c r="D135" s="25"/>
      <c r="E135" s="25"/>
      <c r="F135" s="25"/>
      <c r="G135" s="25"/>
      <c r="H135" s="25"/>
      <c r="I135" s="25"/>
      <c r="J135" s="26"/>
      <c r="K135" s="27"/>
    </row>
    <row r="136" spans="1:11" ht="15.75" customHeight="1" x14ac:dyDescent="0.3">
      <c r="A136" s="2"/>
      <c r="B136" s="3"/>
      <c r="C136" s="28" t="s">
        <v>1</v>
      </c>
      <c r="D136" s="26"/>
      <c r="E136" s="28" t="s">
        <v>2</v>
      </c>
      <c r="F136" s="26"/>
      <c r="G136" s="28" t="s">
        <v>3</v>
      </c>
      <c r="H136" s="26"/>
      <c r="I136" s="28" t="s">
        <v>4</v>
      </c>
      <c r="J136" s="26"/>
      <c r="K136" s="27"/>
    </row>
    <row r="137" spans="1:11" ht="15.75" customHeight="1" x14ac:dyDescent="0.3">
      <c r="A137" s="4" t="s">
        <v>5</v>
      </c>
      <c r="B137" s="5" t="s">
        <v>6</v>
      </c>
      <c r="C137" s="6" t="s">
        <v>7</v>
      </c>
      <c r="D137" s="6" t="s">
        <v>8</v>
      </c>
      <c r="E137" s="6" t="s">
        <v>7</v>
      </c>
      <c r="F137" s="6" t="s">
        <v>8</v>
      </c>
      <c r="G137" s="6" t="s">
        <v>7</v>
      </c>
      <c r="H137" s="6" t="s">
        <v>8</v>
      </c>
      <c r="I137" s="6" t="s">
        <v>7</v>
      </c>
      <c r="J137" s="6" t="s">
        <v>8</v>
      </c>
      <c r="K137" s="29"/>
    </row>
    <row r="138" spans="1:11" ht="15.75" customHeight="1" x14ac:dyDescent="0.3">
      <c r="A138" s="7" t="s">
        <v>110</v>
      </c>
      <c r="B138" s="8" t="s">
        <v>195</v>
      </c>
      <c r="C138" s="12">
        <v>6</v>
      </c>
      <c r="D138" s="13">
        <v>12</v>
      </c>
      <c r="E138" s="13">
        <v>6</v>
      </c>
      <c r="F138" s="13">
        <v>8</v>
      </c>
      <c r="G138" s="13">
        <v>0</v>
      </c>
      <c r="H138" s="13">
        <v>1</v>
      </c>
      <c r="I138" s="13">
        <v>6</v>
      </c>
      <c r="J138" s="13">
        <v>13</v>
      </c>
      <c r="K138" s="27"/>
    </row>
    <row r="139" spans="1:11" ht="15.75" customHeight="1" x14ac:dyDescent="0.3">
      <c r="A139" s="7" t="s">
        <v>112</v>
      </c>
      <c r="B139" s="8" t="s">
        <v>195</v>
      </c>
      <c r="C139" s="22">
        <v>8</v>
      </c>
      <c r="D139" s="14">
        <v>10</v>
      </c>
      <c r="E139" s="14">
        <v>7</v>
      </c>
      <c r="F139" s="14">
        <v>7</v>
      </c>
      <c r="G139" s="14">
        <v>0</v>
      </c>
      <c r="H139" s="14">
        <v>1</v>
      </c>
      <c r="I139" s="14">
        <v>8</v>
      </c>
      <c r="J139" s="14">
        <v>11</v>
      </c>
      <c r="K139" s="27"/>
    </row>
    <row r="140" spans="1:11" ht="15.75" customHeight="1" x14ac:dyDescent="0.3">
      <c r="A140" s="10" t="s">
        <v>12</v>
      </c>
      <c r="B140" s="11"/>
      <c r="C140" s="9">
        <f t="shared" ref="C140:J140" si="12">SUM(C138:C139)</f>
        <v>14</v>
      </c>
      <c r="D140" s="9">
        <f t="shared" si="12"/>
        <v>22</v>
      </c>
      <c r="E140" s="9">
        <f t="shared" si="12"/>
        <v>13</v>
      </c>
      <c r="F140" s="9">
        <f t="shared" si="12"/>
        <v>15</v>
      </c>
      <c r="G140" s="9">
        <f t="shared" si="12"/>
        <v>0</v>
      </c>
      <c r="H140" s="9">
        <f t="shared" si="12"/>
        <v>2</v>
      </c>
      <c r="I140" s="9">
        <f t="shared" si="12"/>
        <v>14</v>
      </c>
      <c r="J140" s="9">
        <f t="shared" si="12"/>
        <v>24</v>
      </c>
      <c r="K140" s="29"/>
    </row>
    <row r="141" spans="1:11" ht="15.75" customHeight="1" x14ac:dyDescent="0.3">
      <c r="A141" s="1" t="s">
        <v>997</v>
      </c>
    </row>
    <row r="142" spans="1:11" ht="15.75" customHeight="1" x14ac:dyDescent="0.3"/>
    <row r="143" spans="1:11" ht="15.75" customHeight="1" x14ac:dyDescent="0.3">
      <c r="A143" s="24" t="s">
        <v>502</v>
      </c>
      <c r="B143" s="25"/>
      <c r="C143" s="25"/>
      <c r="D143" s="25"/>
      <c r="E143" s="25"/>
      <c r="F143" s="25"/>
      <c r="G143" s="25"/>
      <c r="H143" s="25"/>
      <c r="I143" s="25"/>
      <c r="J143" s="26"/>
      <c r="K143" s="27"/>
    </row>
    <row r="144" spans="1:11" ht="15.75" customHeight="1" x14ac:dyDescent="0.3">
      <c r="A144" s="2"/>
      <c r="B144" s="3"/>
      <c r="C144" s="28" t="s">
        <v>1</v>
      </c>
      <c r="D144" s="26"/>
      <c r="E144" s="28" t="s">
        <v>2</v>
      </c>
      <c r="F144" s="26"/>
      <c r="G144" s="28" t="s">
        <v>3</v>
      </c>
      <c r="H144" s="26"/>
      <c r="I144" s="28" t="s">
        <v>4</v>
      </c>
      <c r="J144" s="26"/>
      <c r="K144" s="27"/>
    </row>
    <row r="145" spans="1:11" ht="15.75" customHeight="1" x14ac:dyDescent="0.3">
      <c r="A145" s="4" t="s">
        <v>5</v>
      </c>
      <c r="B145" s="5" t="s">
        <v>6</v>
      </c>
      <c r="C145" s="6" t="s">
        <v>7</v>
      </c>
      <c r="D145" s="6" t="s">
        <v>8</v>
      </c>
      <c r="E145" s="6" t="s">
        <v>7</v>
      </c>
      <c r="F145" s="6" t="s">
        <v>8</v>
      </c>
      <c r="G145" s="6" t="s">
        <v>7</v>
      </c>
      <c r="H145" s="6" t="s">
        <v>8</v>
      </c>
      <c r="I145" s="6" t="s">
        <v>7</v>
      </c>
      <c r="J145" s="6" t="s">
        <v>8</v>
      </c>
      <c r="K145" s="29"/>
    </row>
    <row r="146" spans="1:11" ht="15.75" customHeight="1" x14ac:dyDescent="0.3">
      <c r="A146" s="7" t="s">
        <v>150</v>
      </c>
      <c r="B146" s="8" t="s">
        <v>50</v>
      </c>
      <c r="C146" s="12">
        <v>0</v>
      </c>
      <c r="D146" s="13">
        <v>12</v>
      </c>
      <c r="E146" s="13">
        <v>0</v>
      </c>
      <c r="F146" s="13">
        <v>9</v>
      </c>
      <c r="G146" s="13">
        <v>0</v>
      </c>
      <c r="H146" s="13">
        <v>1</v>
      </c>
      <c r="I146" s="13">
        <v>0</v>
      </c>
      <c r="J146" s="13">
        <v>13</v>
      </c>
      <c r="K146" s="27"/>
    </row>
    <row r="147" spans="1:11" ht="15.75" customHeight="1" x14ac:dyDescent="0.3">
      <c r="A147" s="10" t="s">
        <v>12</v>
      </c>
      <c r="B147" s="11"/>
      <c r="C147" s="9">
        <f>SUM(C146)</f>
        <v>0</v>
      </c>
      <c r="D147" s="9">
        <f t="shared" ref="D147:J147" si="13">SUM(D146)</f>
        <v>12</v>
      </c>
      <c r="E147" s="9">
        <f t="shared" si="13"/>
        <v>0</v>
      </c>
      <c r="F147" s="9">
        <f t="shared" si="13"/>
        <v>9</v>
      </c>
      <c r="G147" s="9">
        <f t="shared" si="13"/>
        <v>0</v>
      </c>
      <c r="H147" s="9">
        <f t="shared" si="13"/>
        <v>1</v>
      </c>
      <c r="I147" s="9">
        <f t="shared" si="13"/>
        <v>0</v>
      </c>
      <c r="J147" s="9">
        <f t="shared" si="13"/>
        <v>13</v>
      </c>
      <c r="K147" s="29"/>
    </row>
    <row r="148" spans="1:11" ht="15.75" customHeight="1" x14ac:dyDescent="0.3"/>
    <row r="149" spans="1:11" ht="15.75" customHeight="1" x14ac:dyDescent="0.3"/>
    <row r="150" spans="1:11" ht="15.75" customHeight="1" x14ac:dyDescent="0.3">
      <c r="A150" s="24" t="s">
        <v>1287</v>
      </c>
      <c r="B150" s="25"/>
      <c r="C150" s="25"/>
      <c r="D150" s="25"/>
      <c r="E150" s="25"/>
      <c r="F150" s="25"/>
      <c r="G150" s="25"/>
      <c r="H150" s="25"/>
      <c r="I150" s="25"/>
      <c r="J150" s="26"/>
      <c r="K150" s="27"/>
    </row>
    <row r="151" spans="1:11" ht="15.75" customHeight="1" x14ac:dyDescent="0.3">
      <c r="A151" s="2"/>
      <c r="B151" s="3"/>
      <c r="C151" s="28" t="s">
        <v>1</v>
      </c>
      <c r="D151" s="26"/>
      <c r="E151" s="28" t="s">
        <v>2</v>
      </c>
      <c r="F151" s="26"/>
      <c r="G151" s="28" t="s">
        <v>3</v>
      </c>
      <c r="H151" s="26"/>
      <c r="I151" s="28" t="s">
        <v>4</v>
      </c>
      <c r="J151" s="26"/>
      <c r="K151" s="27"/>
    </row>
    <row r="152" spans="1:11" ht="15.75" customHeight="1" x14ac:dyDescent="0.3">
      <c r="A152" s="4" t="s">
        <v>5</v>
      </c>
      <c r="B152" s="5" t="s">
        <v>6</v>
      </c>
      <c r="C152" s="6" t="s">
        <v>7</v>
      </c>
      <c r="D152" s="6" t="s">
        <v>8</v>
      </c>
      <c r="E152" s="6" t="s">
        <v>7</v>
      </c>
      <c r="F152" s="6" t="s">
        <v>8</v>
      </c>
      <c r="G152" s="6" t="s">
        <v>7</v>
      </c>
      <c r="H152" s="6" t="s">
        <v>8</v>
      </c>
      <c r="I152" s="6" t="s">
        <v>7</v>
      </c>
      <c r="J152" s="6" t="s">
        <v>8</v>
      </c>
      <c r="K152" s="29"/>
    </row>
    <row r="153" spans="1:11" ht="15.75" customHeight="1" x14ac:dyDescent="0.3">
      <c r="A153" s="7" t="s">
        <v>79</v>
      </c>
      <c r="B153" s="8" t="s">
        <v>268</v>
      </c>
      <c r="C153" s="12">
        <v>3</v>
      </c>
      <c r="D153" s="13">
        <v>17</v>
      </c>
      <c r="E153" s="13">
        <v>3</v>
      </c>
      <c r="F153" s="13">
        <v>11</v>
      </c>
      <c r="G153" s="13">
        <v>0</v>
      </c>
      <c r="H153" s="13">
        <v>1</v>
      </c>
      <c r="I153" s="13">
        <v>3</v>
      </c>
      <c r="J153" s="13">
        <v>18</v>
      </c>
      <c r="K153" s="27"/>
    </row>
    <row r="154" spans="1:11" ht="15.75" customHeight="1" x14ac:dyDescent="0.3">
      <c r="A154" s="7" t="s">
        <v>9</v>
      </c>
      <c r="B154" s="8" t="s">
        <v>268</v>
      </c>
      <c r="C154" s="22">
        <v>1</v>
      </c>
      <c r="D154" s="14">
        <v>19</v>
      </c>
      <c r="E154" s="14">
        <v>0</v>
      </c>
      <c r="F154" s="14">
        <v>14</v>
      </c>
      <c r="G154" s="14">
        <v>0</v>
      </c>
      <c r="H154" s="14">
        <v>1</v>
      </c>
      <c r="I154" s="14">
        <v>1</v>
      </c>
      <c r="J154" s="14">
        <v>20</v>
      </c>
      <c r="K154" s="27"/>
    </row>
    <row r="155" spans="1:11" ht="15.75" customHeight="1" x14ac:dyDescent="0.3">
      <c r="A155" s="7" t="s">
        <v>11</v>
      </c>
      <c r="B155" s="8" t="s">
        <v>268</v>
      </c>
      <c r="C155" s="22">
        <v>5</v>
      </c>
      <c r="D155" s="14">
        <v>15</v>
      </c>
      <c r="E155" s="14">
        <v>2</v>
      </c>
      <c r="F155" s="14">
        <v>12</v>
      </c>
      <c r="G155" s="14">
        <v>1</v>
      </c>
      <c r="H155" s="14">
        <v>1</v>
      </c>
      <c r="I155" s="14">
        <v>6</v>
      </c>
      <c r="J155" s="14">
        <v>16</v>
      </c>
      <c r="K155" s="27"/>
    </row>
    <row r="156" spans="1:11" ht="15.75" customHeight="1" x14ac:dyDescent="0.3">
      <c r="A156" s="7" t="s">
        <v>630</v>
      </c>
      <c r="B156" s="8" t="s">
        <v>268</v>
      </c>
      <c r="C156" s="22">
        <v>12</v>
      </c>
      <c r="D156" s="14">
        <v>8</v>
      </c>
      <c r="E156" s="14">
        <v>7</v>
      </c>
      <c r="F156" s="14">
        <v>7</v>
      </c>
      <c r="G156" s="14">
        <v>0</v>
      </c>
      <c r="H156" s="14">
        <v>1</v>
      </c>
      <c r="I156" s="14">
        <v>12</v>
      </c>
      <c r="J156" s="14">
        <v>9</v>
      </c>
      <c r="K156" s="27"/>
    </row>
    <row r="157" spans="1:11" ht="15.75" customHeight="1" x14ac:dyDescent="0.3">
      <c r="A157" s="7" t="s">
        <v>686</v>
      </c>
      <c r="B157" s="8" t="s">
        <v>268</v>
      </c>
      <c r="C157" s="22">
        <v>8</v>
      </c>
      <c r="D157" s="14">
        <v>12</v>
      </c>
      <c r="E157" s="14">
        <v>5</v>
      </c>
      <c r="F157" s="14">
        <v>9</v>
      </c>
      <c r="G157" s="14">
        <v>0</v>
      </c>
      <c r="H157" s="14">
        <v>1</v>
      </c>
      <c r="I157" s="14">
        <v>8</v>
      </c>
      <c r="J157" s="14">
        <v>13</v>
      </c>
      <c r="K157" s="27"/>
    </row>
    <row r="158" spans="1:11" ht="15.75" customHeight="1" x14ac:dyDescent="0.3">
      <c r="A158" s="7" t="s">
        <v>729</v>
      </c>
      <c r="B158" s="8" t="s">
        <v>268</v>
      </c>
      <c r="C158" s="22">
        <v>9</v>
      </c>
      <c r="D158" s="14">
        <v>11</v>
      </c>
      <c r="E158" s="14">
        <v>6</v>
      </c>
      <c r="F158" s="14">
        <v>8</v>
      </c>
      <c r="G158" s="14">
        <v>2</v>
      </c>
      <c r="H158" s="14">
        <v>1</v>
      </c>
      <c r="I158" s="14">
        <v>11</v>
      </c>
      <c r="J158" s="14">
        <v>12</v>
      </c>
      <c r="K158" s="27"/>
    </row>
    <row r="159" spans="1:11" ht="15.75" customHeight="1" x14ac:dyDescent="0.3">
      <c r="A159" s="7" t="s">
        <v>984</v>
      </c>
      <c r="B159" s="8" t="s">
        <v>268</v>
      </c>
      <c r="C159" s="22">
        <v>7</v>
      </c>
      <c r="D159" s="14">
        <v>13</v>
      </c>
      <c r="E159" s="14">
        <v>5</v>
      </c>
      <c r="F159" s="14">
        <v>9</v>
      </c>
      <c r="G159" s="14">
        <v>1</v>
      </c>
      <c r="H159" s="14">
        <v>1</v>
      </c>
      <c r="I159" s="14">
        <v>8</v>
      </c>
      <c r="J159" s="14">
        <v>14</v>
      </c>
      <c r="K159" s="27"/>
    </row>
    <row r="160" spans="1:11" ht="15.75" customHeight="1" x14ac:dyDescent="0.3">
      <c r="A160" s="7" t="s">
        <v>1189</v>
      </c>
      <c r="B160" s="8" t="s">
        <v>268</v>
      </c>
      <c r="C160" s="22">
        <v>4</v>
      </c>
      <c r="D160" s="14">
        <v>16</v>
      </c>
      <c r="E160" s="14">
        <v>3</v>
      </c>
      <c r="F160" s="14">
        <v>11</v>
      </c>
      <c r="G160" s="14">
        <v>0</v>
      </c>
      <c r="H160" s="14">
        <v>1</v>
      </c>
      <c r="I160" s="14">
        <v>4</v>
      </c>
      <c r="J160" s="14">
        <v>17</v>
      </c>
      <c r="K160" s="27"/>
    </row>
    <row r="161" spans="1:11" ht="15.75" customHeight="1" x14ac:dyDescent="0.3">
      <c r="A161" s="7" t="s">
        <v>1267</v>
      </c>
      <c r="B161" s="8" t="s">
        <v>268</v>
      </c>
      <c r="C161" s="22">
        <v>3</v>
      </c>
      <c r="D161" s="14">
        <v>17</v>
      </c>
      <c r="E161" s="14">
        <v>2</v>
      </c>
      <c r="F161" s="14">
        <v>12</v>
      </c>
      <c r="G161" s="14">
        <v>0</v>
      </c>
      <c r="H161" s="14">
        <v>1</v>
      </c>
      <c r="I161" s="14">
        <v>3</v>
      </c>
      <c r="J161" s="14">
        <v>18</v>
      </c>
      <c r="K161" s="27"/>
    </row>
    <row r="162" spans="1:11" ht="15.75" customHeight="1" x14ac:dyDescent="0.3">
      <c r="A162" s="7" t="s">
        <v>1374</v>
      </c>
      <c r="B162" s="8" t="s">
        <v>268</v>
      </c>
      <c r="C162" s="22">
        <v>6</v>
      </c>
      <c r="D162" s="14">
        <v>14</v>
      </c>
      <c r="E162" s="14">
        <v>4</v>
      </c>
      <c r="F162" s="14">
        <v>10</v>
      </c>
      <c r="G162" s="14">
        <v>0</v>
      </c>
      <c r="H162" s="14">
        <v>1</v>
      </c>
      <c r="I162" s="14">
        <v>6</v>
      </c>
      <c r="J162" s="14">
        <v>15</v>
      </c>
      <c r="K162" s="27"/>
    </row>
    <row r="163" spans="1:11" ht="15.75" customHeight="1" x14ac:dyDescent="0.3">
      <c r="A163" s="10" t="s">
        <v>12</v>
      </c>
      <c r="B163" s="11"/>
      <c r="C163" s="9">
        <f>SUM(C153:C162)</f>
        <v>58</v>
      </c>
      <c r="D163" s="9">
        <f t="shared" ref="D163:J163" si="14">SUM(D153:D162)</f>
        <v>142</v>
      </c>
      <c r="E163" s="9">
        <f t="shared" si="14"/>
        <v>37</v>
      </c>
      <c r="F163" s="9">
        <f t="shared" si="14"/>
        <v>103</v>
      </c>
      <c r="G163" s="9">
        <f t="shared" si="14"/>
        <v>4</v>
      </c>
      <c r="H163" s="9">
        <f t="shared" si="14"/>
        <v>10</v>
      </c>
      <c r="I163" s="9">
        <f t="shared" si="14"/>
        <v>62</v>
      </c>
      <c r="J163" s="9">
        <f t="shared" si="14"/>
        <v>152</v>
      </c>
      <c r="K163" s="29"/>
    </row>
    <row r="164" spans="1:11" ht="15.75" customHeight="1" x14ac:dyDescent="0.3"/>
    <row r="165" spans="1:11" ht="15.75" customHeight="1" x14ac:dyDescent="0.3"/>
    <row r="166" spans="1:11" ht="15.75" customHeight="1" x14ac:dyDescent="0.3">
      <c r="A166" s="24" t="s">
        <v>2057</v>
      </c>
      <c r="B166" s="25"/>
      <c r="C166" s="25"/>
      <c r="D166" s="25"/>
      <c r="E166" s="25"/>
      <c r="F166" s="25"/>
      <c r="G166" s="25"/>
      <c r="H166" s="25"/>
      <c r="I166" s="25"/>
      <c r="J166" s="26"/>
      <c r="K166" s="27"/>
    </row>
    <row r="167" spans="1:11" ht="15.75" customHeight="1" x14ac:dyDescent="0.3">
      <c r="A167" s="2"/>
      <c r="B167" s="3"/>
      <c r="C167" s="28" t="s">
        <v>1</v>
      </c>
      <c r="D167" s="26"/>
      <c r="E167" s="28" t="s">
        <v>2</v>
      </c>
      <c r="F167" s="26"/>
      <c r="G167" s="28" t="s">
        <v>3</v>
      </c>
      <c r="H167" s="26"/>
      <c r="I167" s="28" t="s">
        <v>4</v>
      </c>
      <c r="J167" s="26"/>
      <c r="K167" s="27"/>
    </row>
    <row r="168" spans="1:11" ht="15.75" customHeight="1" x14ac:dyDescent="0.3">
      <c r="A168" s="4" t="s">
        <v>5</v>
      </c>
      <c r="B168" s="5" t="s">
        <v>6</v>
      </c>
      <c r="C168" s="6" t="s">
        <v>7</v>
      </c>
      <c r="D168" s="6" t="s">
        <v>8</v>
      </c>
      <c r="E168" s="6" t="s">
        <v>7</v>
      </c>
      <c r="F168" s="6" t="s">
        <v>8</v>
      </c>
      <c r="G168" s="6" t="s">
        <v>7</v>
      </c>
      <c r="H168" s="6" t="s">
        <v>8</v>
      </c>
      <c r="I168" s="6" t="s">
        <v>7</v>
      </c>
      <c r="J168" s="6" t="s">
        <v>8</v>
      </c>
      <c r="K168" s="29"/>
    </row>
    <row r="169" spans="1:11" ht="15.75" customHeight="1" x14ac:dyDescent="0.3">
      <c r="A169" s="7" t="s">
        <v>147</v>
      </c>
      <c r="B169" s="8" t="s">
        <v>210</v>
      </c>
      <c r="C169" s="12"/>
      <c r="D169" s="13"/>
      <c r="E169" s="13"/>
      <c r="F169" s="13"/>
      <c r="G169" s="13"/>
      <c r="H169" s="13"/>
      <c r="I169" s="13">
        <v>6</v>
      </c>
      <c r="J169" s="13">
        <v>10</v>
      </c>
      <c r="K169" s="27"/>
    </row>
    <row r="170" spans="1:11" ht="15.75" customHeight="1" x14ac:dyDescent="0.3">
      <c r="A170" s="7" t="s">
        <v>150</v>
      </c>
      <c r="B170" s="8" t="s">
        <v>210</v>
      </c>
      <c r="C170" s="22"/>
      <c r="D170" s="14"/>
      <c r="E170" s="14"/>
      <c r="F170" s="14"/>
      <c r="G170" s="14"/>
      <c r="H170" s="14"/>
      <c r="I170" s="14">
        <v>6</v>
      </c>
      <c r="J170" s="14">
        <v>9</v>
      </c>
      <c r="K170" s="27"/>
    </row>
    <row r="171" spans="1:11" ht="15.75" customHeight="1" x14ac:dyDescent="0.3">
      <c r="A171" s="7" t="s">
        <v>151</v>
      </c>
      <c r="B171" s="8" t="s">
        <v>210</v>
      </c>
      <c r="C171" s="22"/>
      <c r="D171" s="14"/>
      <c r="E171" s="14"/>
      <c r="F171" s="14"/>
      <c r="G171" s="14"/>
      <c r="H171" s="14"/>
      <c r="I171" s="14">
        <v>10</v>
      </c>
      <c r="J171" s="14">
        <v>8</v>
      </c>
      <c r="K171" s="27"/>
    </row>
    <row r="172" spans="1:11" ht="15.75" customHeight="1" x14ac:dyDescent="0.3">
      <c r="A172" s="7" t="s">
        <v>152</v>
      </c>
      <c r="B172" s="8" t="s">
        <v>210</v>
      </c>
      <c r="C172" s="22"/>
      <c r="D172" s="14"/>
      <c r="E172" s="14"/>
      <c r="F172" s="14"/>
      <c r="G172" s="14"/>
      <c r="H172" s="14"/>
      <c r="I172" s="14">
        <v>15</v>
      </c>
      <c r="J172" s="14">
        <v>5</v>
      </c>
      <c r="K172" s="27"/>
    </row>
    <row r="173" spans="1:11" ht="15.75" customHeight="1" x14ac:dyDescent="0.3">
      <c r="A173" s="7" t="s">
        <v>153</v>
      </c>
      <c r="B173" s="8" t="s">
        <v>2055</v>
      </c>
      <c r="C173" s="22"/>
      <c r="D173" s="14"/>
      <c r="E173" s="14"/>
      <c r="F173" s="14"/>
      <c r="G173" s="14"/>
      <c r="H173" s="14"/>
      <c r="I173" s="14"/>
      <c r="J173" s="14"/>
      <c r="K173" s="27"/>
    </row>
    <row r="174" spans="1:11" ht="15.75" customHeight="1" x14ac:dyDescent="0.3">
      <c r="A174" s="7" t="s">
        <v>176</v>
      </c>
      <c r="B174" s="8" t="s">
        <v>2055</v>
      </c>
      <c r="C174" s="22"/>
      <c r="D174" s="14"/>
      <c r="E174" s="14"/>
      <c r="F174" s="14"/>
      <c r="G174" s="14"/>
      <c r="H174" s="14"/>
      <c r="I174" s="14"/>
      <c r="J174" s="14"/>
      <c r="K174" s="27"/>
    </row>
    <row r="175" spans="1:11" ht="15.75" customHeight="1" x14ac:dyDescent="0.3">
      <c r="A175" s="7" t="s">
        <v>243</v>
      </c>
      <c r="B175" s="8" t="s">
        <v>2055</v>
      </c>
      <c r="C175" s="22"/>
      <c r="D175" s="14"/>
      <c r="E175" s="14"/>
      <c r="F175" s="14"/>
      <c r="G175" s="14"/>
      <c r="H175" s="14"/>
      <c r="I175" s="14"/>
      <c r="J175" s="14"/>
      <c r="K175" s="27"/>
    </row>
    <row r="176" spans="1:11" ht="15.75" customHeight="1" x14ac:dyDescent="0.3">
      <c r="A176" s="7" t="s">
        <v>236</v>
      </c>
      <c r="B176" s="8" t="s">
        <v>2055</v>
      </c>
      <c r="C176" s="22"/>
      <c r="D176" s="14"/>
      <c r="E176" s="14"/>
      <c r="F176" s="14"/>
      <c r="G176" s="14"/>
      <c r="H176" s="14"/>
      <c r="I176" s="14"/>
      <c r="J176" s="14"/>
      <c r="K176" s="27"/>
    </row>
    <row r="177" spans="1:11" ht="15.75" customHeight="1" x14ac:dyDescent="0.3">
      <c r="A177" s="7" t="s">
        <v>155</v>
      </c>
      <c r="B177" s="8" t="s">
        <v>2055</v>
      </c>
      <c r="C177" s="22"/>
      <c r="D177" s="14"/>
      <c r="E177" s="14"/>
      <c r="F177" s="14"/>
      <c r="G177" s="14"/>
      <c r="H177" s="14"/>
      <c r="I177" s="14"/>
      <c r="J177" s="14"/>
      <c r="K177" s="27"/>
    </row>
    <row r="178" spans="1:11" ht="15.75" customHeight="1" x14ac:dyDescent="0.3">
      <c r="A178" s="7" t="s">
        <v>15</v>
      </c>
      <c r="B178" s="8" t="s">
        <v>210</v>
      </c>
      <c r="C178" s="22">
        <v>11</v>
      </c>
      <c r="D178" s="14">
        <v>8</v>
      </c>
      <c r="E178" s="14">
        <v>10</v>
      </c>
      <c r="F178" s="14">
        <v>4</v>
      </c>
      <c r="G178" s="14">
        <v>4</v>
      </c>
      <c r="H178" s="14">
        <v>2</v>
      </c>
      <c r="I178" s="14">
        <v>15</v>
      </c>
      <c r="J178" s="14">
        <v>10</v>
      </c>
      <c r="K178" s="27"/>
    </row>
    <row r="179" spans="1:11" ht="15.75" customHeight="1" x14ac:dyDescent="0.3">
      <c r="A179" s="10" t="s">
        <v>12</v>
      </c>
      <c r="B179" s="11"/>
      <c r="C179" s="9">
        <f t="shared" ref="C179:J179" si="15">SUM(C169:C178)</f>
        <v>11</v>
      </c>
      <c r="D179" s="9">
        <f t="shared" si="15"/>
        <v>8</v>
      </c>
      <c r="E179" s="9">
        <f t="shared" si="15"/>
        <v>10</v>
      </c>
      <c r="F179" s="9">
        <f t="shared" si="15"/>
        <v>4</v>
      </c>
      <c r="G179" s="9">
        <f t="shared" si="15"/>
        <v>4</v>
      </c>
      <c r="H179" s="9">
        <f t="shared" si="15"/>
        <v>2</v>
      </c>
      <c r="I179" s="9">
        <f t="shared" si="15"/>
        <v>52</v>
      </c>
      <c r="J179" s="9">
        <f t="shared" si="15"/>
        <v>42</v>
      </c>
      <c r="K179" s="29"/>
    </row>
    <row r="180" spans="1:11" ht="15.75" customHeight="1" x14ac:dyDescent="0.3"/>
    <row r="181" spans="1:11" ht="15.75" customHeight="1" x14ac:dyDescent="0.3"/>
    <row r="182" spans="1:11" ht="15.75" customHeight="1" x14ac:dyDescent="0.3">
      <c r="A182" s="24" t="s">
        <v>1862</v>
      </c>
      <c r="B182" s="25"/>
      <c r="C182" s="25"/>
      <c r="D182" s="25"/>
      <c r="E182" s="25"/>
      <c r="F182" s="25"/>
      <c r="G182" s="25"/>
      <c r="H182" s="25"/>
      <c r="I182" s="25"/>
      <c r="J182" s="26"/>
      <c r="K182" s="27"/>
    </row>
    <row r="183" spans="1:11" ht="15.75" customHeight="1" x14ac:dyDescent="0.3">
      <c r="A183" s="2"/>
      <c r="B183" s="3"/>
      <c r="C183" s="28" t="s">
        <v>1</v>
      </c>
      <c r="D183" s="26"/>
      <c r="E183" s="28" t="s">
        <v>2</v>
      </c>
      <c r="F183" s="26"/>
      <c r="G183" s="28" t="s">
        <v>3</v>
      </c>
      <c r="H183" s="26"/>
      <c r="I183" s="28" t="s">
        <v>4</v>
      </c>
      <c r="J183" s="26"/>
      <c r="K183" s="27"/>
    </row>
    <row r="184" spans="1:11" ht="15.75" customHeight="1" x14ac:dyDescent="0.3">
      <c r="A184" s="4" t="s">
        <v>5</v>
      </c>
      <c r="B184" s="5" t="s">
        <v>6</v>
      </c>
      <c r="C184" s="6" t="s">
        <v>7</v>
      </c>
      <c r="D184" s="6" t="s">
        <v>8</v>
      </c>
      <c r="E184" s="6" t="s">
        <v>7</v>
      </c>
      <c r="F184" s="6" t="s">
        <v>8</v>
      </c>
      <c r="G184" s="6" t="s">
        <v>7</v>
      </c>
      <c r="H184" s="6" t="s">
        <v>8</v>
      </c>
      <c r="I184" s="6" t="s">
        <v>7</v>
      </c>
      <c r="J184" s="6" t="s">
        <v>8</v>
      </c>
      <c r="K184" s="29"/>
    </row>
    <row r="185" spans="1:11" ht="15.75" customHeight="1" x14ac:dyDescent="0.3">
      <c r="A185" s="7" t="s">
        <v>1267</v>
      </c>
      <c r="B185" s="8" t="s">
        <v>212</v>
      </c>
      <c r="C185" s="12">
        <v>19</v>
      </c>
      <c r="D185" s="13">
        <v>3</v>
      </c>
      <c r="E185" s="13">
        <v>14</v>
      </c>
      <c r="F185" s="13">
        <v>0</v>
      </c>
      <c r="G185" s="13">
        <v>2</v>
      </c>
      <c r="H185" s="13">
        <v>1</v>
      </c>
      <c r="I185" s="13">
        <v>21</v>
      </c>
      <c r="J185" s="13">
        <v>4</v>
      </c>
    </row>
    <row r="186" spans="1:11" ht="15.75" customHeight="1" x14ac:dyDescent="0.3">
      <c r="A186" s="7" t="s">
        <v>1374</v>
      </c>
      <c r="B186" s="8" t="s">
        <v>212</v>
      </c>
      <c r="C186" s="12">
        <v>15</v>
      </c>
      <c r="D186" s="13">
        <v>7</v>
      </c>
      <c r="E186" s="13">
        <v>11</v>
      </c>
      <c r="F186" s="13">
        <v>3</v>
      </c>
      <c r="G186" s="13">
        <v>4</v>
      </c>
      <c r="H186" s="13">
        <v>1</v>
      </c>
      <c r="I186" s="13">
        <v>19</v>
      </c>
      <c r="J186" s="13">
        <v>8</v>
      </c>
    </row>
    <row r="187" spans="1:11" ht="15.75" customHeight="1" x14ac:dyDescent="0.3">
      <c r="A187" s="7" t="s">
        <v>1475</v>
      </c>
      <c r="B187" s="8" t="s">
        <v>212</v>
      </c>
      <c r="C187" s="12">
        <v>15</v>
      </c>
      <c r="D187" s="13">
        <v>7</v>
      </c>
      <c r="E187" s="13">
        <v>11</v>
      </c>
      <c r="F187" s="13">
        <v>3</v>
      </c>
      <c r="G187" s="13">
        <v>1</v>
      </c>
      <c r="H187" s="13">
        <v>1</v>
      </c>
      <c r="I187" s="13">
        <v>16</v>
      </c>
      <c r="J187" s="13">
        <v>8</v>
      </c>
    </row>
    <row r="188" spans="1:11" ht="15.75" customHeight="1" x14ac:dyDescent="0.3">
      <c r="A188" s="7" t="s">
        <v>1614</v>
      </c>
      <c r="B188" s="8" t="s">
        <v>212</v>
      </c>
      <c r="C188" s="12">
        <v>13</v>
      </c>
      <c r="D188" s="13">
        <v>9</v>
      </c>
      <c r="E188" s="13">
        <v>10</v>
      </c>
      <c r="F188" s="13">
        <v>4</v>
      </c>
      <c r="G188" s="13">
        <v>1</v>
      </c>
      <c r="H188" s="13">
        <v>1</v>
      </c>
      <c r="I188" s="13">
        <v>14</v>
      </c>
      <c r="J188" s="13">
        <v>10</v>
      </c>
    </row>
    <row r="189" spans="1:11" ht="15.75" customHeight="1" x14ac:dyDescent="0.3">
      <c r="A189" s="7" t="s">
        <v>1852</v>
      </c>
      <c r="B189" s="8" t="s">
        <v>212</v>
      </c>
      <c r="C189" s="12">
        <v>6</v>
      </c>
      <c r="D189" s="13">
        <v>16</v>
      </c>
      <c r="E189" s="13">
        <v>5</v>
      </c>
      <c r="F189" s="13">
        <v>9</v>
      </c>
      <c r="G189" s="13">
        <v>0</v>
      </c>
      <c r="H189" s="13">
        <v>1</v>
      </c>
      <c r="I189" s="13">
        <v>6</v>
      </c>
      <c r="J189" s="13">
        <v>17</v>
      </c>
      <c r="K189" s="27"/>
    </row>
    <row r="190" spans="1:11" ht="15.75" customHeight="1" x14ac:dyDescent="0.3">
      <c r="A190" s="10" t="s">
        <v>12</v>
      </c>
      <c r="B190" s="11"/>
      <c r="C190" s="9">
        <f>SUM(C185:C189)</f>
        <v>68</v>
      </c>
      <c r="D190" s="9">
        <f t="shared" ref="D190:J190" si="16">SUM(D185:D189)</f>
        <v>42</v>
      </c>
      <c r="E190" s="9">
        <f t="shared" si="16"/>
        <v>51</v>
      </c>
      <c r="F190" s="9">
        <f t="shared" si="16"/>
        <v>19</v>
      </c>
      <c r="G190" s="9">
        <f t="shared" si="16"/>
        <v>8</v>
      </c>
      <c r="H190" s="9">
        <f t="shared" si="16"/>
        <v>5</v>
      </c>
      <c r="I190" s="9">
        <f t="shared" si="16"/>
        <v>76</v>
      </c>
      <c r="J190" s="9">
        <f t="shared" si="16"/>
        <v>47</v>
      </c>
      <c r="K190" s="29"/>
    </row>
    <row r="191" spans="1:11" ht="15.75" customHeight="1" x14ac:dyDescent="0.3"/>
    <row r="192" spans="1:11" ht="15.75" customHeight="1" x14ac:dyDescent="0.3"/>
    <row r="193" spans="1:11" ht="15.75" customHeight="1" x14ac:dyDescent="0.3">
      <c r="A193" s="24" t="s">
        <v>503</v>
      </c>
      <c r="B193" s="25"/>
      <c r="C193" s="25"/>
      <c r="D193" s="25"/>
      <c r="E193" s="25"/>
      <c r="F193" s="25"/>
      <c r="G193" s="25"/>
      <c r="H193" s="25"/>
      <c r="I193" s="25"/>
      <c r="J193" s="26"/>
      <c r="K193" s="27"/>
    </row>
    <row r="194" spans="1:11" ht="15.75" customHeight="1" x14ac:dyDescent="0.3">
      <c r="A194" s="2"/>
      <c r="B194" s="3"/>
      <c r="C194" s="28" t="s">
        <v>1</v>
      </c>
      <c r="D194" s="26"/>
      <c r="E194" s="28" t="s">
        <v>2</v>
      </c>
      <c r="F194" s="26"/>
      <c r="G194" s="28" t="s">
        <v>3</v>
      </c>
      <c r="H194" s="26"/>
      <c r="I194" s="28" t="s">
        <v>4</v>
      </c>
      <c r="J194" s="26"/>
      <c r="K194" s="27"/>
    </row>
    <row r="195" spans="1:11" ht="15.75" customHeight="1" x14ac:dyDescent="0.3">
      <c r="A195" s="4" t="s">
        <v>5</v>
      </c>
      <c r="B195" s="5" t="s">
        <v>6</v>
      </c>
      <c r="C195" s="6" t="s">
        <v>7</v>
      </c>
      <c r="D195" s="6" t="s">
        <v>8</v>
      </c>
      <c r="E195" s="6" t="s">
        <v>7</v>
      </c>
      <c r="F195" s="6" t="s">
        <v>8</v>
      </c>
      <c r="G195" s="6" t="s">
        <v>7</v>
      </c>
      <c r="H195" s="6" t="s">
        <v>8</v>
      </c>
      <c r="I195" s="6" t="s">
        <v>7</v>
      </c>
      <c r="J195" s="6" t="s">
        <v>8</v>
      </c>
      <c r="K195" s="29"/>
    </row>
    <row r="196" spans="1:11" ht="15.75" customHeight="1" x14ac:dyDescent="0.3">
      <c r="A196" s="7" t="s">
        <v>17</v>
      </c>
      <c r="B196" s="8" t="s">
        <v>273</v>
      </c>
      <c r="C196" s="12">
        <v>6</v>
      </c>
      <c r="D196" s="13">
        <v>10</v>
      </c>
      <c r="E196" s="13">
        <v>6</v>
      </c>
      <c r="F196" s="13">
        <v>8</v>
      </c>
      <c r="G196" s="13">
        <v>4</v>
      </c>
      <c r="H196" s="13">
        <v>1</v>
      </c>
      <c r="I196" s="13">
        <v>10</v>
      </c>
      <c r="J196" s="13">
        <v>12</v>
      </c>
      <c r="K196" s="27"/>
    </row>
    <row r="197" spans="1:11" ht="15.75" customHeight="1" x14ac:dyDescent="0.3">
      <c r="A197" s="7" t="s">
        <v>18</v>
      </c>
      <c r="B197" s="8" t="s">
        <v>273</v>
      </c>
      <c r="C197" s="12">
        <v>13</v>
      </c>
      <c r="D197" s="13">
        <v>4</v>
      </c>
      <c r="E197" s="13">
        <v>13</v>
      </c>
      <c r="F197" s="13">
        <v>1</v>
      </c>
      <c r="G197" s="13">
        <v>3</v>
      </c>
      <c r="H197" s="13">
        <v>1</v>
      </c>
      <c r="I197" s="13">
        <v>16</v>
      </c>
      <c r="J197" s="13">
        <v>5</v>
      </c>
      <c r="K197" s="27"/>
    </row>
    <row r="198" spans="1:11" ht="15.75" customHeight="1" x14ac:dyDescent="0.3">
      <c r="A198" s="7" t="s">
        <v>19</v>
      </c>
      <c r="B198" s="8" t="s">
        <v>273</v>
      </c>
      <c r="C198" s="22">
        <v>14</v>
      </c>
      <c r="D198" s="14">
        <v>4</v>
      </c>
      <c r="E198" s="14">
        <v>10</v>
      </c>
      <c r="F198" s="14">
        <v>4</v>
      </c>
      <c r="G198" s="14">
        <v>3</v>
      </c>
      <c r="H198" s="14">
        <v>1</v>
      </c>
      <c r="I198" s="14">
        <v>17</v>
      </c>
      <c r="J198" s="14">
        <v>5</v>
      </c>
      <c r="K198" s="27"/>
    </row>
    <row r="199" spans="1:11" ht="15.75" customHeight="1" x14ac:dyDescent="0.3">
      <c r="A199" s="7" t="s">
        <v>20</v>
      </c>
      <c r="B199" s="8" t="s">
        <v>273</v>
      </c>
      <c r="C199" s="12">
        <v>5</v>
      </c>
      <c r="D199" s="13">
        <v>12</v>
      </c>
      <c r="E199" s="13">
        <v>5</v>
      </c>
      <c r="F199" s="13">
        <v>9</v>
      </c>
      <c r="G199" s="13">
        <v>0</v>
      </c>
      <c r="H199" s="13">
        <v>1</v>
      </c>
      <c r="I199" s="13">
        <v>5</v>
      </c>
      <c r="J199" s="13">
        <v>13</v>
      </c>
      <c r="K199" s="27"/>
    </row>
    <row r="200" spans="1:11" ht="15.75" customHeight="1" x14ac:dyDescent="0.3">
      <c r="A200" s="7" t="s">
        <v>21</v>
      </c>
      <c r="B200" s="8" t="s">
        <v>504</v>
      </c>
      <c r="C200" s="22"/>
      <c r="D200" s="14"/>
      <c r="E200" s="14"/>
      <c r="F200" s="14"/>
      <c r="G200" s="14"/>
      <c r="H200" s="14"/>
      <c r="I200" s="14"/>
      <c r="J200" s="14"/>
      <c r="K200" s="27"/>
    </row>
    <row r="201" spans="1:11" ht="15.75" customHeight="1" x14ac:dyDescent="0.3">
      <c r="A201" s="10" t="s">
        <v>12</v>
      </c>
      <c r="B201" s="11"/>
      <c r="C201" s="9">
        <f>SUM(C196:C200)</f>
        <v>38</v>
      </c>
      <c r="D201" s="9">
        <f t="shared" ref="D201:J201" si="17">SUM(D196:D200)</f>
        <v>30</v>
      </c>
      <c r="E201" s="9">
        <f t="shared" si="17"/>
        <v>34</v>
      </c>
      <c r="F201" s="9">
        <f t="shared" si="17"/>
        <v>22</v>
      </c>
      <c r="G201" s="9">
        <f t="shared" si="17"/>
        <v>10</v>
      </c>
      <c r="H201" s="9">
        <f t="shared" si="17"/>
        <v>4</v>
      </c>
      <c r="I201" s="9">
        <f t="shared" si="17"/>
        <v>48</v>
      </c>
      <c r="J201" s="9">
        <f t="shared" si="17"/>
        <v>35</v>
      </c>
      <c r="K201" s="29"/>
    </row>
    <row r="202" spans="1:11" ht="15.75" customHeight="1" x14ac:dyDescent="0.3"/>
    <row r="203" spans="1:11" ht="15.75" customHeight="1" x14ac:dyDescent="0.3"/>
    <row r="204" spans="1:11" ht="15.75" customHeight="1" x14ac:dyDescent="0.3">
      <c r="A204" s="24" t="s">
        <v>505</v>
      </c>
      <c r="B204" s="25"/>
      <c r="C204" s="25"/>
      <c r="D204" s="25"/>
      <c r="E204" s="25"/>
      <c r="F204" s="25"/>
      <c r="G204" s="25"/>
      <c r="H204" s="25"/>
      <c r="I204" s="25"/>
      <c r="J204" s="26"/>
      <c r="K204" s="27"/>
    </row>
    <row r="205" spans="1:11" ht="15.75" customHeight="1" x14ac:dyDescent="0.3">
      <c r="A205" s="2"/>
      <c r="B205" s="3"/>
      <c r="C205" s="28" t="s">
        <v>1</v>
      </c>
      <c r="D205" s="26"/>
      <c r="E205" s="28" t="s">
        <v>2</v>
      </c>
      <c r="F205" s="26"/>
      <c r="G205" s="28" t="s">
        <v>3</v>
      </c>
      <c r="H205" s="26"/>
      <c r="I205" s="28" t="s">
        <v>4</v>
      </c>
      <c r="J205" s="26"/>
      <c r="K205" s="27"/>
    </row>
    <row r="206" spans="1:11" ht="15.75" customHeight="1" x14ac:dyDescent="0.3">
      <c r="A206" s="4" t="s">
        <v>5</v>
      </c>
      <c r="B206" s="5" t="s">
        <v>6</v>
      </c>
      <c r="C206" s="6" t="s">
        <v>7</v>
      </c>
      <c r="D206" s="6" t="s">
        <v>8</v>
      </c>
      <c r="E206" s="6" t="s">
        <v>7</v>
      </c>
      <c r="F206" s="6" t="s">
        <v>8</v>
      </c>
      <c r="G206" s="6" t="s">
        <v>7</v>
      </c>
      <c r="H206" s="6" t="s">
        <v>8</v>
      </c>
      <c r="I206" s="6" t="s">
        <v>7</v>
      </c>
      <c r="J206" s="6" t="s">
        <v>8</v>
      </c>
      <c r="K206" s="29"/>
    </row>
    <row r="207" spans="1:11" ht="15.75" customHeight="1" x14ac:dyDescent="0.3">
      <c r="A207" s="7" t="s">
        <v>153</v>
      </c>
      <c r="B207" s="8" t="s">
        <v>100</v>
      </c>
      <c r="C207" s="12">
        <v>1</v>
      </c>
      <c r="D207" s="13">
        <v>9</v>
      </c>
      <c r="E207" s="13">
        <v>1</v>
      </c>
      <c r="F207" s="13">
        <v>8</v>
      </c>
      <c r="G207" s="13">
        <v>1</v>
      </c>
      <c r="H207" s="13">
        <v>2</v>
      </c>
      <c r="I207" s="13">
        <v>2</v>
      </c>
      <c r="J207" s="13">
        <v>11</v>
      </c>
      <c r="K207" s="27"/>
    </row>
    <row r="208" spans="1:11" ht="15.75" customHeight="1" x14ac:dyDescent="0.3">
      <c r="A208" s="10" t="s">
        <v>12</v>
      </c>
      <c r="B208" s="11"/>
      <c r="C208" s="9">
        <v>1</v>
      </c>
      <c r="D208" s="9">
        <v>9</v>
      </c>
      <c r="E208" s="9">
        <v>1</v>
      </c>
      <c r="F208" s="9">
        <v>8</v>
      </c>
      <c r="G208" s="9">
        <v>1</v>
      </c>
      <c r="H208" s="9">
        <v>2</v>
      </c>
      <c r="I208" s="9">
        <v>2</v>
      </c>
      <c r="J208" s="9">
        <v>11</v>
      </c>
      <c r="K208" s="29"/>
    </row>
    <row r="209" spans="1:11" ht="15.75" customHeight="1" x14ac:dyDescent="0.3">
      <c r="A209" s="1" t="s">
        <v>1717</v>
      </c>
    </row>
    <row r="210" spans="1:11" ht="15.75" customHeight="1" x14ac:dyDescent="0.3"/>
    <row r="211" spans="1:11" ht="15.75" customHeight="1" x14ac:dyDescent="0.3">
      <c r="A211" s="24" t="s">
        <v>1718</v>
      </c>
      <c r="B211" s="25"/>
      <c r="C211" s="25"/>
      <c r="D211" s="25"/>
      <c r="E211" s="25"/>
      <c r="F211" s="25"/>
      <c r="G211" s="25"/>
      <c r="H211" s="25"/>
      <c r="I211" s="25"/>
      <c r="J211" s="26"/>
      <c r="K211" s="27"/>
    </row>
    <row r="212" spans="1:11" ht="15.75" customHeight="1" x14ac:dyDescent="0.3">
      <c r="A212" s="2"/>
      <c r="B212" s="3"/>
      <c r="C212" s="28" t="s">
        <v>1</v>
      </c>
      <c r="D212" s="26"/>
      <c r="E212" s="28" t="s">
        <v>2</v>
      </c>
      <c r="F212" s="26"/>
      <c r="G212" s="28" t="s">
        <v>3</v>
      </c>
      <c r="H212" s="26"/>
      <c r="I212" s="28" t="s">
        <v>4</v>
      </c>
      <c r="J212" s="26"/>
      <c r="K212" s="27"/>
    </row>
    <row r="213" spans="1:11" ht="15.75" customHeight="1" x14ac:dyDescent="0.3">
      <c r="A213" s="4" t="s">
        <v>5</v>
      </c>
      <c r="B213" s="5" t="s">
        <v>6</v>
      </c>
      <c r="C213" s="6" t="s">
        <v>7</v>
      </c>
      <c r="D213" s="6" t="s">
        <v>8</v>
      </c>
      <c r="E213" s="6" t="s">
        <v>7</v>
      </c>
      <c r="F213" s="6" t="s">
        <v>8</v>
      </c>
      <c r="G213" s="6" t="s">
        <v>7</v>
      </c>
      <c r="H213" s="6" t="s">
        <v>8</v>
      </c>
      <c r="I213" s="6" t="s">
        <v>7</v>
      </c>
      <c r="J213" s="6" t="s">
        <v>8</v>
      </c>
      <c r="K213" s="29"/>
    </row>
    <row r="214" spans="1:11" ht="15.75" customHeight="1" x14ac:dyDescent="0.3">
      <c r="A214" s="7" t="s">
        <v>780</v>
      </c>
      <c r="B214" s="8" t="s">
        <v>111</v>
      </c>
      <c r="C214" s="12">
        <v>4</v>
      </c>
      <c r="D214" s="13">
        <v>6</v>
      </c>
      <c r="E214" s="13">
        <v>2</v>
      </c>
      <c r="F214" s="13">
        <v>4</v>
      </c>
      <c r="G214" s="13">
        <v>1</v>
      </c>
      <c r="H214" s="13">
        <v>1</v>
      </c>
      <c r="I214" s="13">
        <v>5</v>
      </c>
      <c r="J214" s="13">
        <v>7</v>
      </c>
      <c r="K214" s="27"/>
    </row>
    <row r="215" spans="1:11" ht="15.75" customHeight="1" x14ac:dyDescent="0.3">
      <c r="A215" s="10" t="s">
        <v>12</v>
      </c>
      <c r="B215" s="11"/>
      <c r="C215" s="9">
        <f>SUM(C214)</f>
        <v>4</v>
      </c>
      <c r="D215" s="9">
        <f t="shared" ref="D215:J215" si="18">SUM(D214)</f>
        <v>6</v>
      </c>
      <c r="E215" s="9">
        <f t="shared" si="18"/>
        <v>2</v>
      </c>
      <c r="F215" s="9">
        <f t="shared" si="18"/>
        <v>4</v>
      </c>
      <c r="G215" s="9">
        <f t="shared" si="18"/>
        <v>1</v>
      </c>
      <c r="H215" s="9">
        <f t="shared" si="18"/>
        <v>1</v>
      </c>
      <c r="I215" s="9">
        <f t="shared" si="18"/>
        <v>5</v>
      </c>
      <c r="J215" s="9">
        <f t="shared" si="18"/>
        <v>7</v>
      </c>
      <c r="K215" s="29"/>
    </row>
    <row r="216" spans="1:11" ht="15.75" customHeight="1" x14ac:dyDescent="0.3"/>
    <row r="217" spans="1:11" ht="15.75" customHeight="1" x14ac:dyDescent="0.3"/>
    <row r="218" spans="1:11" ht="15.75" customHeight="1" x14ac:dyDescent="0.3">
      <c r="A218" s="24" t="s">
        <v>1653</v>
      </c>
      <c r="B218" s="25"/>
      <c r="C218" s="25"/>
      <c r="D218" s="25"/>
      <c r="E218" s="25"/>
      <c r="F218" s="25"/>
      <c r="G218" s="25"/>
      <c r="H218" s="25"/>
      <c r="I218" s="25"/>
      <c r="J218" s="26"/>
      <c r="K218" s="27"/>
    </row>
    <row r="219" spans="1:11" ht="15.75" customHeight="1" x14ac:dyDescent="0.3">
      <c r="A219" s="2"/>
      <c r="B219" s="3"/>
      <c r="C219" s="28" t="s">
        <v>1</v>
      </c>
      <c r="D219" s="26"/>
      <c r="E219" s="28" t="s">
        <v>2</v>
      </c>
      <c r="F219" s="26"/>
      <c r="G219" s="28" t="s">
        <v>3</v>
      </c>
      <c r="H219" s="26"/>
      <c r="I219" s="28" t="s">
        <v>4</v>
      </c>
      <c r="J219" s="26"/>
      <c r="K219" s="27"/>
    </row>
    <row r="220" spans="1:11" ht="15.75" customHeight="1" x14ac:dyDescent="0.3">
      <c r="A220" s="4" t="s">
        <v>5</v>
      </c>
      <c r="B220" s="5" t="s">
        <v>6</v>
      </c>
      <c r="C220" s="6" t="s">
        <v>7</v>
      </c>
      <c r="D220" s="6" t="s">
        <v>8</v>
      </c>
      <c r="E220" s="6" t="s">
        <v>7</v>
      </c>
      <c r="F220" s="6" t="s">
        <v>8</v>
      </c>
      <c r="G220" s="6" t="s">
        <v>7</v>
      </c>
      <c r="H220" s="6" t="s">
        <v>8</v>
      </c>
      <c r="I220" s="6" t="s">
        <v>7</v>
      </c>
      <c r="J220" s="6" t="s">
        <v>8</v>
      </c>
      <c r="K220" s="29"/>
    </row>
    <row r="221" spans="1:11" ht="15.75" customHeight="1" x14ac:dyDescent="0.3">
      <c r="A221" s="7" t="s">
        <v>46</v>
      </c>
      <c r="B221" s="8" t="s">
        <v>115</v>
      </c>
      <c r="C221" s="12">
        <v>12</v>
      </c>
      <c r="D221" s="13">
        <v>6</v>
      </c>
      <c r="E221" s="13">
        <v>10</v>
      </c>
      <c r="F221" s="13">
        <v>3</v>
      </c>
      <c r="G221" s="13">
        <v>3</v>
      </c>
      <c r="H221" s="13">
        <v>2</v>
      </c>
      <c r="I221" s="13">
        <v>15</v>
      </c>
      <c r="J221" s="13">
        <v>8</v>
      </c>
      <c r="K221" s="45" t="s">
        <v>1172</v>
      </c>
    </row>
    <row r="222" spans="1:11" ht="15.75" customHeight="1" x14ac:dyDescent="0.3">
      <c r="A222" s="7" t="s">
        <v>55</v>
      </c>
      <c r="B222" s="8" t="s">
        <v>115</v>
      </c>
      <c r="C222" s="22">
        <v>7</v>
      </c>
      <c r="D222" s="14">
        <v>11</v>
      </c>
      <c r="E222" s="14">
        <v>7</v>
      </c>
      <c r="F222" s="14">
        <v>6</v>
      </c>
      <c r="G222" s="14">
        <v>0</v>
      </c>
      <c r="H222" s="14">
        <v>1</v>
      </c>
      <c r="I222" s="14">
        <v>7</v>
      </c>
      <c r="J222" s="14">
        <v>12</v>
      </c>
      <c r="K222" s="45" t="s">
        <v>1180</v>
      </c>
    </row>
    <row r="223" spans="1:11" ht="15.75" customHeight="1" x14ac:dyDescent="0.3">
      <c r="A223" s="7" t="s">
        <v>56</v>
      </c>
      <c r="B223" s="8" t="s">
        <v>115</v>
      </c>
      <c r="C223" s="22">
        <v>12</v>
      </c>
      <c r="D223" s="14">
        <v>6</v>
      </c>
      <c r="E223" s="14">
        <v>10</v>
      </c>
      <c r="F223" s="14">
        <v>3</v>
      </c>
      <c r="G223" s="14">
        <v>0</v>
      </c>
      <c r="H223" s="14">
        <v>1</v>
      </c>
      <c r="I223" s="14">
        <v>12</v>
      </c>
      <c r="J223" s="14">
        <v>7</v>
      </c>
      <c r="K223" s="27" t="s">
        <v>506</v>
      </c>
    </row>
    <row r="224" spans="1:11" ht="15.75" customHeight="1" x14ac:dyDescent="0.3">
      <c r="A224" s="7" t="s">
        <v>57</v>
      </c>
      <c r="B224" s="8" t="s">
        <v>115</v>
      </c>
      <c r="C224" s="22">
        <v>11</v>
      </c>
      <c r="D224" s="14">
        <v>7</v>
      </c>
      <c r="E224" s="14">
        <v>10</v>
      </c>
      <c r="F224" s="14">
        <v>3</v>
      </c>
      <c r="G224" s="14">
        <v>3</v>
      </c>
      <c r="H224" s="14">
        <v>1</v>
      </c>
      <c r="I224" s="14">
        <v>14</v>
      </c>
      <c r="J224" s="14">
        <v>8</v>
      </c>
      <c r="K224" s="45" t="s">
        <v>1172</v>
      </c>
    </row>
    <row r="225" spans="1:11" ht="15.75" customHeight="1" x14ac:dyDescent="0.3">
      <c r="A225" s="7" t="s">
        <v>63</v>
      </c>
      <c r="B225" s="8" t="s">
        <v>115</v>
      </c>
      <c r="C225" s="22">
        <v>5</v>
      </c>
      <c r="D225" s="14">
        <v>5</v>
      </c>
      <c r="E225" s="14">
        <v>5</v>
      </c>
      <c r="F225" s="14">
        <v>4</v>
      </c>
      <c r="G225" s="14">
        <v>0</v>
      </c>
      <c r="H225" s="14">
        <v>0</v>
      </c>
      <c r="I225" s="14">
        <v>5</v>
      </c>
      <c r="J225" s="14">
        <v>5</v>
      </c>
      <c r="K225" s="45" t="s">
        <v>1210</v>
      </c>
    </row>
    <row r="226" spans="1:11" ht="15.75" customHeight="1" x14ac:dyDescent="0.3">
      <c r="A226" s="10" t="s">
        <v>12</v>
      </c>
      <c r="B226" s="11"/>
      <c r="C226" s="9">
        <f>SUM(C221:C225)</f>
        <v>47</v>
      </c>
      <c r="D226" s="9">
        <f t="shared" ref="D226:J226" si="19">SUM(D221:D225)</f>
        <v>35</v>
      </c>
      <c r="E226" s="9">
        <f t="shared" si="19"/>
        <v>42</v>
      </c>
      <c r="F226" s="9">
        <f t="shared" si="19"/>
        <v>19</v>
      </c>
      <c r="G226" s="9">
        <f t="shared" si="19"/>
        <v>6</v>
      </c>
      <c r="H226" s="9">
        <f t="shared" si="19"/>
        <v>5</v>
      </c>
      <c r="I226" s="9">
        <f t="shared" si="19"/>
        <v>53</v>
      </c>
      <c r="J226" s="9">
        <f t="shared" si="19"/>
        <v>40</v>
      </c>
      <c r="K226" s="29"/>
    </row>
    <row r="227" spans="1:11" ht="15.75" customHeight="1" x14ac:dyDescent="0.3">
      <c r="A227" s="1" t="s">
        <v>1211</v>
      </c>
    </row>
    <row r="228" spans="1:11" ht="15.75" customHeight="1" x14ac:dyDescent="0.3"/>
    <row r="229" spans="1:11" ht="15.75" customHeight="1" x14ac:dyDescent="0.3">
      <c r="A229" s="24" t="s">
        <v>794</v>
      </c>
      <c r="B229" s="25"/>
      <c r="C229" s="25"/>
      <c r="D229" s="25"/>
      <c r="E229" s="25"/>
      <c r="F229" s="25"/>
      <c r="G229" s="25"/>
      <c r="H229" s="25"/>
      <c r="I229" s="25"/>
      <c r="J229" s="26"/>
      <c r="K229" s="27"/>
    </row>
    <row r="230" spans="1:11" ht="15.75" customHeight="1" x14ac:dyDescent="0.3">
      <c r="A230" s="2"/>
      <c r="B230" s="3"/>
      <c r="C230" s="28" t="s">
        <v>1</v>
      </c>
      <c r="D230" s="26"/>
      <c r="E230" s="28" t="s">
        <v>2</v>
      </c>
      <c r="F230" s="26"/>
      <c r="G230" s="28" t="s">
        <v>3</v>
      </c>
      <c r="H230" s="26"/>
      <c r="I230" s="28" t="s">
        <v>4</v>
      </c>
      <c r="J230" s="26"/>
      <c r="K230" s="27"/>
    </row>
    <row r="231" spans="1:11" ht="15.75" customHeight="1" x14ac:dyDescent="0.3">
      <c r="A231" s="4" t="s">
        <v>5</v>
      </c>
      <c r="B231" s="5" t="s">
        <v>6</v>
      </c>
      <c r="C231" s="6" t="s">
        <v>7</v>
      </c>
      <c r="D231" s="6" t="s">
        <v>8</v>
      </c>
      <c r="E231" s="6" t="s">
        <v>7</v>
      </c>
      <c r="F231" s="6" t="s">
        <v>8</v>
      </c>
      <c r="G231" s="6" t="s">
        <v>7</v>
      </c>
      <c r="H231" s="6" t="s">
        <v>8</v>
      </c>
      <c r="I231" s="6" t="s">
        <v>7</v>
      </c>
      <c r="J231" s="6" t="s">
        <v>8</v>
      </c>
      <c r="K231" s="29"/>
    </row>
    <row r="232" spans="1:11" ht="15.75" customHeight="1" x14ac:dyDescent="0.3">
      <c r="A232" s="7" t="s">
        <v>57</v>
      </c>
      <c r="B232" s="8" t="s">
        <v>197</v>
      </c>
      <c r="C232" s="12">
        <v>5</v>
      </c>
      <c r="D232" s="13">
        <v>13</v>
      </c>
      <c r="E232" s="13">
        <v>5</v>
      </c>
      <c r="F232" s="13">
        <v>6</v>
      </c>
      <c r="G232" s="13">
        <v>0</v>
      </c>
      <c r="H232" s="13">
        <v>2</v>
      </c>
      <c r="I232" s="13">
        <v>5</v>
      </c>
      <c r="J232" s="13">
        <v>15</v>
      </c>
      <c r="K232" s="45" t="s">
        <v>1203</v>
      </c>
    </row>
    <row r="233" spans="1:11" ht="15.75" customHeight="1" x14ac:dyDescent="0.3">
      <c r="A233" s="7" t="s">
        <v>63</v>
      </c>
      <c r="B233" s="8" t="s">
        <v>197</v>
      </c>
      <c r="C233" s="12">
        <v>0</v>
      </c>
      <c r="D233" s="13">
        <v>17</v>
      </c>
      <c r="E233" s="13">
        <v>0</v>
      </c>
      <c r="F233" s="13">
        <v>12</v>
      </c>
      <c r="G233" s="13">
        <v>0</v>
      </c>
      <c r="H233" s="13">
        <v>2</v>
      </c>
      <c r="I233" s="13">
        <v>0</v>
      </c>
      <c r="J233" s="13">
        <v>19</v>
      </c>
      <c r="K233" s="45" t="s">
        <v>1329</v>
      </c>
    </row>
    <row r="234" spans="1:11" ht="15.75" customHeight="1" x14ac:dyDescent="0.3">
      <c r="A234" s="7" t="s">
        <v>102</v>
      </c>
      <c r="B234" s="8" t="s">
        <v>410</v>
      </c>
      <c r="C234" s="12">
        <v>8</v>
      </c>
      <c r="D234" s="13">
        <v>9</v>
      </c>
      <c r="E234" s="13">
        <v>4</v>
      </c>
      <c r="F234" s="13">
        <v>6</v>
      </c>
      <c r="G234" s="13">
        <v>1</v>
      </c>
      <c r="H234" s="13">
        <v>1</v>
      </c>
      <c r="I234" s="13">
        <v>9</v>
      </c>
      <c r="J234" s="13">
        <v>10</v>
      </c>
      <c r="K234" s="27"/>
    </row>
    <row r="235" spans="1:11" ht="15.75" customHeight="1" x14ac:dyDescent="0.3">
      <c r="A235" s="7" t="s">
        <v>103</v>
      </c>
      <c r="B235" s="8" t="s">
        <v>410</v>
      </c>
      <c r="C235" s="12">
        <v>1</v>
      </c>
      <c r="D235" s="13">
        <v>17</v>
      </c>
      <c r="E235" s="13">
        <v>1</v>
      </c>
      <c r="F235" s="13">
        <v>9</v>
      </c>
      <c r="G235" s="13">
        <v>0</v>
      </c>
      <c r="H235" s="13">
        <v>1</v>
      </c>
      <c r="I235" s="13">
        <v>1</v>
      </c>
      <c r="J235" s="13">
        <v>18</v>
      </c>
    </row>
    <row r="236" spans="1:11" ht="15.75" customHeight="1" x14ac:dyDescent="0.3">
      <c r="A236" s="7" t="s">
        <v>104</v>
      </c>
      <c r="B236" s="8" t="s">
        <v>410</v>
      </c>
      <c r="C236" s="12">
        <v>3</v>
      </c>
      <c r="D236" s="13">
        <v>15</v>
      </c>
      <c r="E236" s="13">
        <v>3</v>
      </c>
      <c r="F236" s="13">
        <v>11</v>
      </c>
      <c r="G236" s="13">
        <v>1</v>
      </c>
      <c r="H236" s="13">
        <v>1</v>
      </c>
      <c r="I236" s="13">
        <v>4</v>
      </c>
      <c r="J236" s="13">
        <v>16</v>
      </c>
    </row>
    <row r="237" spans="1:11" ht="15.75" customHeight="1" x14ac:dyDescent="0.3">
      <c r="A237" s="10" t="s">
        <v>12</v>
      </c>
      <c r="B237" s="11"/>
      <c r="C237" s="9">
        <f>SUM(C232:C236)</f>
        <v>17</v>
      </c>
      <c r="D237" s="9">
        <f t="shared" ref="D237:J237" si="20">SUM(D232:D236)</f>
        <v>71</v>
      </c>
      <c r="E237" s="9">
        <f t="shared" si="20"/>
        <v>13</v>
      </c>
      <c r="F237" s="9">
        <f t="shared" si="20"/>
        <v>44</v>
      </c>
      <c r="G237" s="9">
        <f t="shared" si="20"/>
        <v>2</v>
      </c>
      <c r="H237" s="9">
        <f t="shared" si="20"/>
        <v>7</v>
      </c>
      <c r="I237" s="9">
        <f t="shared" si="20"/>
        <v>19</v>
      </c>
      <c r="J237" s="9">
        <f t="shared" si="20"/>
        <v>78</v>
      </c>
      <c r="K237" s="29"/>
    </row>
    <row r="238" spans="1:11" ht="15.75" customHeight="1" x14ac:dyDescent="0.3"/>
    <row r="239" spans="1:11" ht="15.75" customHeight="1" x14ac:dyDescent="0.3"/>
    <row r="240" spans="1:11" ht="15.75" customHeight="1" x14ac:dyDescent="0.3">
      <c r="A240" s="24" t="s">
        <v>507</v>
      </c>
      <c r="B240" s="25"/>
      <c r="C240" s="25"/>
      <c r="D240" s="25"/>
      <c r="E240" s="25"/>
      <c r="F240" s="25"/>
      <c r="G240" s="25"/>
      <c r="H240" s="25"/>
      <c r="I240" s="25"/>
      <c r="J240" s="26"/>
      <c r="K240" s="27"/>
    </row>
    <row r="241" spans="1:11" ht="15.75" customHeight="1" x14ac:dyDescent="0.3">
      <c r="A241" s="2"/>
      <c r="B241" s="3"/>
      <c r="C241" s="28" t="s">
        <v>1</v>
      </c>
      <c r="D241" s="26"/>
      <c r="E241" s="28" t="s">
        <v>2</v>
      </c>
      <c r="F241" s="26"/>
      <c r="G241" s="28" t="s">
        <v>3</v>
      </c>
      <c r="H241" s="26"/>
      <c r="I241" s="28" t="s">
        <v>4</v>
      </c>
      <c r="J241" s="26"/>
      <c r="K241" s="27"/>
    </row>
    <row r="242" spans="1:11" ht="15.75" customHeight="1" x14ac:dyDescent="0.3">
      <c r="A242" s="4" t="s">
        <v>5</v>
      </c>
      <c r="B242" s="5" t="s">
        <v>6</v>
      </c>
      <c r="C242" s="6" t="s">
        <v>7</v>
      </c>
      <c r="D242" s="6" t="s">
        <v>8</v>
      </c>
      <c r="E242" s="6" t="s">
        <v>7</v>
      </c>
      <c r="F242" s="6" t="s">
        <v>8</v>
      </c>
      <c r="G242" s="6" t="s">
        <v>7</v>
      </c>
      <c r="H242" s="6" t="s">
        <v>8</v>
      </c>
      <c r="I242" s="6" t="s">
        <v>7</v>
      </c>
      <c r="J242" s="6" t="s">
        <v>8</v>
      </c>
      <c r="K242" s="29"/>
    </row>
    <row r="243" spans="1:11" ht="15.75" customHeight="1" x14ac:dyDescent="0.3">
      <c r="A243" s="7" t="s">
        <v>57</v>
      </c>
      <c r="B243" s="8" t="s">
        <v>247</v>
      </c>
      <c r="C243" s="12">
        <v>6</v>
      </c>
      <c r="D243" s="13">
        <v>9</v>
      </c>
      <c r="E243" s="13">
        <v>3</v>
      </c>
      <c r="F243" s="13">
        <v>7</v>
      </c>
      <c r="G243" s="13">
        <v>1</v>
      </c>
      <c r="H243" s="13">
        <v>2</v>
      </c>
      <c r="I243" s="13">
        <v>7</v>
      </c>
      <c r="J243" s="13">
        <v>11</v>
      </c>
      <c r="K243" s="27"/>
    </row>
    <row r="244" spans="1:11" ht="15.75" customHeight="1" x14ac:dyDescent="0.3">
      <c r="A244" s="10" t="s">
        <v>12</v>
      </c>
      <c r="B244" s="11"/>
      <c r="C244" s="9">
        <v>6</v>
      </c>
      <c r="D244" s="9">
        <v>9</v>
      </c>
      <c r="E244" s="9">
        <v>3</v>
      </c>
      <c r="F244" s="9">
        <v>7</v>
      </c>
      <c r="G244" s="9">
        <v>1</v>
      </c>
      <c r="H244" s="9">
        <v>2</v>
      </c>
      <c r="I244" s="9">
        <v>7</v>
      </c>
      <c r="J244" s="9">
        <v>11</v>
      </c>
      <c r="K244" s="29"/>
    </row>
    <row r="245" spans="1:11" ht="15.75" customHeight="1" x14ac:dyDescent="0.3"/>
    <row r="246" spans="1:11" ht="15.75" customHeight="1" x14ac:dyDescent="0.3"/>
    <row r="247" spans="1:11" ht="15.75" customHeight="1" x14ac:dyDescent="0.3">
      <c r="A247" s="24" t="s">
        <v>508</v>
      </c>
      <c r="B247" s="25"/>
      <c r="C247" s="25"/>
      <c r="D247" s="25"/>
      <c r="E247" s="25"/>
      <c r="F247" s="25"/>
      <c r="G247" s="25"/>
      <c r="H247" s="25"/>
      <c r="I247" s="25"/>
      <c r="J247" s="26"/>
      <c r="K247" s="27"/>
    </row>
    <row r="248" spans="1:11" ht="15.75" customHeight="1" x14ac:dyDescent="0.3">
      <c r="A248" s="2"/>
      <c r="B248" s="3"/>
      <c r="C248" s="28" t="s">
        <v>1</v>
      </c>
      <c r="D248" s="26"/>
      <c r="E248" s="28" t="s">
        <v>2</v>
      </c>
      <c r="F248" s="26"/>
      <c r="G248" s="28" t="s">
        <v>3</v>
      </c>
      <c r="H248" s="26"/>
      <c r="I248" s="28" t="s">
        <v>4</v>
      </c>
      <c r="J248" s="26"/>
      <c r="K248" s="27"/>
    </row>
    <row r="249" spans="1:11" ht="15.75" customHeight="1" x14ac:dyDescent="0.3">
      <c r="A249" s="4" t="s">
        <v>5</v>
      </c>
      <c r="B249" s="5" t="s">
        <v>6</v>
      </c>
      <c r="C249" s="6" t="s">
        <v>7</v>
      </c>
      <c r="D249" s="6" t="s">
        <v>8</v>
      </c>
      <c r="E249" s="6" t="s">
        <v>7</v>
      </c>
      <c r="F249" s="6" t="s">
        <v>8</v>
      </c>
      <c r="G249" s="6" t="s">
        <v>7</v>
      </c>
      <c r="H249" s="6" t="s">
        <v>8</v>
      </c>
      <c r="I249" s="6" t="s">
        <v>7</v>
      </c>
      <c r="J249" s="6" t="s">
        <v>8</v>
      </c>
      <c r="K249" s="29"/>
    </row>
    <row r="250" spans="1:11" ht="15.75" customHeight="1" x14ac:dyDescent="0.3">
      <c r="A250" s="7" t="s">
        <v>105</v>
      </c>
      <c r="B250" s="8" t="s">
        <v>60</v>
      </c>
      <c r="C250" s="12">
        <v>2</v>
      </c>
      <c r="D250" s="13">
        <v>16</v>
      </c>
      <c r="E250" s="13">
        <v>1</v>
      </c>
      <c r="F250" s="13">
        <v>13</v>
      </c>
      <c r="G250" s="13">
        <v>0</v>
      </c>
      <c r="H250" s="13">
        <v>1</v>
      </c>
      <c r="I250" s="13">
        <v>2</v>
      </c>
      <c r="J250" s="13">
        <v>17</v>
      </c>
      <c r="K250" s="27"/>
    </row>
    <row r="251" spans="1:11" ht="15.75" customHeight="1" x14ac:dyDescent="0.3">
      <c r="A251" s="10" t="s">
        <v>12</v>
      </c>
      <c r="B251" s="11"/>
      <c r="C251" s="9">
        <v>2</v>
      </c>
      <c r="D251" s="9">
        <v>16</v>
      </c>
      <c r="E251" s="9">
        <v>1</v>
      </c>
      <c r="F251" s="9">
        <v>13</v>
      </c>
      <c r="G251" s="9">
        <v>0</v>
      </c>
      <c r="H251" s="9">
        <v>1</v>
      </c>
      <c r="I251" s="9">
        <v>2</v>
      </c>
      <c r="J251" s="9">
        <v>17</v>
      </c>
      <c r="K251" s="29"/>
    </row>
    <row r="252" spans="1:11" ht="15.75" customHeight="1" x14ac:dyDescent="0.3"/>
    <row r="253" spans="1:11" ht="15.75" customHeight="1" x14ac:dyDescent="0.3"/>
    <row r="254" spans="1:11" ht="15.75" customHeight="1" x14ac:dyDescent="0.3">
      <c r="A254" s="24" t="s">
        <v>1642</v>
      </c>
      <c r="B254" s="25"/>
      <c r="C254" s="25"/>
      <c r="D254" s="25"/>
      <c r="E254" s="25"/>
      <c r="F254" s="25"/>
      <c r="G254" s="25"/>
      <c r="H254" s="25"/>
      <c r="I254" s="25"/>
      <c r="J254" s="26"/>
      <c r="K254" s="27"/>
    </row>
    <row r="255" spans="1:11" ht="15.75" customHeight="1" x14ac:dyDescent="0.3">
      <c r="A255" s="2"/>
      <c r="B255" s="3"/>
      <c r="C255" s="28" t="s">
        <v>1</v>
      </c>
      <c r="D255" s="26"/>
      <c r="E255" s="28" t="s">
        <v>2</v>
      </c>
      <c r="F255" s="26"/>
      <c r="G255" s="28" t="s">
        <v>3</v>
      </c>
      <c r="H255" s="26"/>
      <c r="I255" s="28" t="s">
        <v>4</v>
      </c>
      <c r="J255" s="26"/>
      <c r="K255" s="27"/>
    </row>
    <row r="256" spans="1:11" ht="15.75" customHeight="1" x14ac:dyDescent="0.3">
      <c r="A256" s="4" t="s">
        <v>5</v>
      </c>
      <c r="B256" s="5" t="s">
        <v>6</v>
      </c>
      <c r="C256" s="6" t="s">
        <v>7</v>
      </c>
      <c r="D256" s="6" t="s">
        <v>8</v>
      </c>
      <c r="E256" s="6" t="s">
        <v>7</v>
      </c>
      <c r="F256" s="6" t="s">
        <v>8</v>
      </c>
      <c r="G256" s="6" t="s">
        <v>7</v>
      </c>
      <c r="H256" s="6" t="s">
        <v>8</v>
      </c>
      <c r="I256" s="6" t="s">
        <v>7</v>
      </c>
      <c r="J256" s="6" t="s">
        <v>8</v>
      </c>
      <c r="K256" s="29"/>
    </row>
    <row r="257" spans="1:11" ht="15.75" customHeight="1" x14ac:dyDescent="0.3">
      <c r="A257" s="7" t="s">
        <v>155</v>
      </c>
      <c r="B257" s="8" t="s">
        <v>52</v>
      </c>
      <c r="C257" s="12">
        <v>5</v>
      </c>
      <c r="D257" s="13">
        <v>11</v>
      </c>
      <c r="E257" s="13">
        <v>0</v>
      </c>
      <c r="F257" s="13">
        <v>0</v>
      </c>
      <c r="G257" s="13">
        <v>1</v>
      </c>
      <c r="H257" s="13">
        <v>1</v>
      </c>
      <c r="I257" s="13">
        <v>6</v>
      </c>
      <c r="J257" s="13">
        <v>12</v>
      </c>
      <c r="K257" s="27"/>
    </row>
    <row r="258" spans="1:11" ht="15.75" customHeight="1" x14ac:dyDescent="0.3">
      <c r="A258" s="10" t="s">
        <v>12</v>
      </c>
      <c r="B258" s="11"/>
      <c r="C258" s="9">
        <v>5</v>
      </c>
      <c r="D258" s="9">
        <v>11</v>
      </c>
      <c r="E258" s="9">
        <v>0</v>
      </c>
      <c r="F258" s="9">
        <v>0</v>
      </c>
      <c r="G258" s="9">
        <v>1</v>
      </c>
      <c r="H258" s="9">
        <v>1</v>
      </c>
      <c r="I258" s="9">
        <v>6</v>
      </c>
      <c r="J258" s="9">
        <v>12</v>
      </c>
      <c r="K258" s="29"/>
    </row>
    <row r="259" spans="1:11" ht="15.75" customHeight="1" x14ac:dyDescent="0.3"/>
    <row r="260" spans="1:11" ht="15.75" customHeight="1" x14ac:dyDescent="0.3"/>
    <row r="261" spans="1:11" ht="15.75" customHeight="1" x14ac:dyDescent="0.3">
      <c r="A261" s="24" t="s">
        <v>720</v>
      </c>
      <c r="B261" s="25"/>
      <c r="C261" s="25"/>
      <c r="D261" s="25"/>
      <c r="E261" s="25"/>
      <c r="F261" s="25"/>
      <c r="G261" s="25"/>
      <c r="H261" s="25"/>
      <c r="I261" s="25"/>
      <c r="J261" s="26"/>
      <c r="K261" s="27"/>
    </row>
    <row r="262" spans="1:11" ht="15.75" customHeight="1" x14ac:dyDescent="0.3">
      <c r="A262" s="2"/>
      <c r="B262" s="3"/>
      <c r="C262" s="28" t="s">
        <v>1</v>
      </c>
      <c r="D262" s="26"/>
      <c r="E262" s="28" t="s">
        <v>2</v>
      </c>
      <c r="F262" s="26"/>
      <c r="G262" s="28" t="s">
        <v>3</v>
      </c>
      <c r="H262" s="26"/>
      <c r="I262" s="28" t="s">
        <v>4</v>
      </c>
      <c r="J262" s="26"/>
      <c r="K262" s="27"/>
    </row>
    <row r="263" spans="1:11" ht="15.75" customHeight="1" x14ac:dyDescent="0.3">
      <c r="A263" s="4" t="s">
        <v>5</v>
      </c>
      <c r="B263" s="5" t="s">
        <v>6</v>
      </c>
      <c r="C263" s="6" t="s">
        <v>7</v>
      </c>
      <c r="D263" s="6" t="s">
        <v>8</v>
      </c>
      <c r="E263" s="6" t="s">
        <v>7</v>
      </c>
      <c r="F263" s="6" t="s">
        <v>8</v>
      </c>
      <c r="G263" s="6" t="s">
        <v>7</v>
      </c>
      <c r="H263" s="6" t="s">
        <v>8</v>
      </c>
      <c r="I263" s="6" t="s">
        <v>7</v>
      </c>
      <c r="J263" s="6" t="s">
        <v>8</v>
      </c>
      <c r="K263" s="29"/>
    </row>
    <row r="264" spans="1:11" ht="15.75" customHeight="1" x14ac:dyDescent="0.3">
      <c r="A264" s="7" t="s">
        <v>71</v>
      </c>
      <c r="B264" s="8" t="s">
        <v>509</v>
      </c>
      <c r="C264" s="12">
        <v>3</v>
      </c>
      <c r="D264" s="13">
        <v>17</v>
      </c>
      <c r="E264" s="13"/>
      <c r="F264" s="13"/>
      <c r="G264" s="13">
        <v>0</v>
      </c>
      <c r="H264" s="13">
        <v>1</v>
      </c>
      <c r="I264" s="13">
        <v>3</v>
      </c>
      <c r="J264" s="13">
        <v>18</v>
      </c>
      <c r="K264" s="27"/>
    </row>
    <row r="265" spans="1:11" ht="15.75" customHeight="1" x14ac:dyDescent="0.3">
      <c r="A265" s="7" t="s">
        <v>87</v>
      </c>
      <c r="B265" s="8" t="s">
        <v>10</v>
      </c>
      <c r="C265" s="22">
        <v>16</v>
      </c>
      <c r="D265" s="14">
        <v>4</v>
      </c>
      <c r="E265" s="14">
        <v>9</v>
      </c>
      <c r="F265" s="14">
        <v>1</v>
      </c>
      <c r="G265" s="14">
        <v>4</v>
      </c>
      <c r="H265" s="14">
        <v>1</v>
      </c>
      <c r="I265" s="14">
        <v>20</v>
      </c>
      <c r="J265" s="14">
        <v>5</v>
      </c>
      <c r="K265" s="27"/>
    </row>
    <row r="266" spans="1:11" ht="15.75" customHeight="1" x14ac:dyDescent="0.3">
      <c r="A266" s="7" t="s">
        <v>88</v>
      </c>
      <c r="B266" s="8" t="s">
        <v>10</v>
      </c>
      <c r="C266" s="22">
        <v>14</v>
      </c>
      <c r="D266" s="14">
        <v>6</v>
      </c>
      <c r="E266" s="14">
        <v>9</v>
      </c>
      <c r="F266" s="14">
        <v>1</v>
      </c>
      <c r="G266" s="14">
        <v>1</v>
      </c>
      <c r="H266" s="14">
        <v>1</v>
      </c>
      <c r="I266" s="14">
        <v>15</v>
      </c>
      <c r="J266" s="14">
        <v>7</v>
      </c>
      <c r="K266" s="27"/>
    </row>
    <row r="267" spans="1:11" ht="15.75" customHeight="1" x14ac:dyDescent="0.3">
      <c r="A267" s="7" t="s">
        <v>89</v>
      </c>
      <c r="B267" s="8" t="s">
        <v>10</v>
      </c>
      <c r="C267" s="22">
        <v>13</v>
      </c>
      <c r="D267" s="14">
        <v>7</v>
      </c>
      <c r="E267" s="14">
        <v>6</v>
      </c>
      <c r="F267" s="14">
        <v>4</v>
      </c>
      <c r="G267" s="14">
        <v>1</v>
      </c>
      <c r="H267" s="14">
        <v>1</v>
      </c>
      <c r="I267" s="14">
        <v>14</v>
      </c>
      <c r="J267" s="14">
        <v>8</v>
      </c>
      <c r="K267" s="27"/>
    </row>
    <row r="268" spans="1:11" ht="15.75" customHeight="1" x14ac:dyDescent="0.3">
      <c r="A268" s="7" t="s">
        <v>90</v>
      </c>
      <c r="B268" s="8" t="s">
        <v>10</v>
      </c>
      <c r="C268" s="22">
        <v>5</v>
      </c>
      <c r="D268" s="14">
        <v>15</v>
      </c>
      <c r="E268" s="14">
        <v>4</v>
      </c>
      <c r="F268" s="14">
        <v>6</v>
      </c>
      <c r="G268" s="14">
        <v>1</v>
      </c>
      <c r="H268" s="14">
        <v>1</v>
      </c>
      <c r="I268" s="14">
        <v>6</v>
      </c>
      <c r="J268" s="14">
        <v>16</v>
      </c>
      <c r="K268" s="27"/>
    </row>
    <row r="269" spans="1:11" ht="15.75" customHeight="1" x14ac:dyDescent="0.3">
      <c r="A269" s="7" t="s">
        <v>73</v>
      </c>
      <c r="B269" s="8" t="s">
        <v>10</v>
      </c>
      <c r="C269" s="22">
        <v>11</v>
      </c>
      <c r="D269" s="14">
        <v>9</v>
      </c>
      <c r="E269" s="14">
        <v>4</v>
      </c>
      <c r="F269" s="14">
        <v>6</v>
      </c>
      <c r="G269" s="14">
        <v>0</v>
      </c>
      <c r="H269" s="14">
        <v>1</v>
      </c>
      <c r="I269" s="14">
        <v>11</v>
      </c>
      <c r="J269" s="14">
        <v>10</v>
      </c>
      <c r="K269" s="27"/>
    </row>
    <row r="270" spans="1:11" ht="15.75" customHeight="1" x14ac:dyDescent="0.3">
      <c r="A270" s="7" t="s">
        <v>75</v>
      </c>
      <c r="B270" s="8" t="s">
        <v>10</v>
      </c>
      <c r="C270" s="22">
        <v>10</v>
      </c>
      <c r="D270" s="14">
        <v>10</v>
      </c>
      <c r="E270" s="14">
        <v>6</v>
      </c>
      <c r="F270" s="14">
        <v>4</v>
      </c>
      <c r="G270" s="14">
        <v>4</v>
      </c>
      <c r="H270" s="14">
        <v>1</v>
      </c>
      <c r="I270" s="14">
        <v>14</v>
      </c>
      <c r="J270" s="14">
        <v>11</v>
      </c>
      <c r="K270" s="27"/>
    </row>
    <row r="271" spans="1:11" ht="15.75" customHeight="1" x14ac:dyDescent="0.3">
      <c r="A271" s="7" t="s">
        <v>76</v>
      </c>
      <c r="B271" s="8" t="s">
        <v>10</v>
      </c>
      <c r="C271" s="22">
        <v>17</v>
      </c>
      <c r="D271" s="14">
        <v>3</v>
      </c>
      <c r="E271" s="14">
        <v>10</v>
      </c>
      <c r="F271" s="14">
        <v>0</v>
      </c>
      <c r="G271" s="14">
        <v>3</v>
      </c>
      <c r="H271" s="14">
        <v>1</v>
      </c>
      <c r="I271" s="14">
        <v>20</v>
      </c>
      <c r="J271" s="14">
        <v>4</v>
      </c>
      <c r="K271" s="27"/>
    </row>
    <row r="272" spans="1:11" ht="15.75" customHeight="1" x14ac:dyDescent="0.3">
      <c r="A272" s="7" t="s">
        <v>77</v>
      </c>
      <c r="B272" s="8" t="s">
        <v>10</v>
      </c>
      <c r="C272" s="22">
        <v>10</v>
      </c>
      <c r="D272" s="14">
        <v>10</v>
      </c>
      <c r="E272" s="14">
        <v>7</v>
      </c>
      <c r="F272" s="14">
        <v>3</v>
      </c>
      <c r="G272" s="14">
        <v>1</v>
      </c>
      <c r="H272" s="14">
        <v>1</v>
      </c>
      <c r="I272" s="14">
        <v>11</v>
      </c>
      <c r="J272" s="14">
        <v>11</v>
      </c>
      <c r="K272" s="27"/>
    </row>
    <row r="273" spans="1:11" ht="15.75" customHeight="1" x14ac:dyDescent="0.3">
      <c r="A273" s="7" t="s">
        <v>78</v>
      </c>
      <c r="B273" s="8" t="s">
        <v>510</v>
      </c>
      <c r="C273" s="22">
        <v>5</v>
      </c>
      <c r="D273" s="14">
        <v>15</v>
      </c>
      <c r="E273" s="14">
        <v>2</v>
      </c>
      <c r="F273" s="14">
        <v>12</v>
      </c>
      <c r="G273" s="14">
        <v>1</v>
      </c>
      <c r="H273" s="14">
        <v>1</v>
      </c>
      <c r="I273" s="14">
        <v>6</v>
      </c>
      <c r="J273" s="14">
        <v>16</v>
      </c>
      <c r="K273" s="27"/>
    </row>
    <row r="274" spans="1:11" ht="15.75" customHeight="1" x14ac:dyDescent="0.3">
      <c r="A274" s="7" t="s">
        <v>79</v>
      </c>
      <c r="B274" s="8" t="s">
        <v>242</v>
      </c>
      <c r="C274" s="22">
        <v>2</v>
      </c>
      <c r="D274" s="14">
        <v>18</v>
      </c>
      <c r="E274" s="14">
        <v>1</v>
      </c>
      <c r="F274" s="14">
        <v>13</v>
      </c>
      <c r="G274" s="14">
        <v>0</v>
      </c>
      <c r="H274" s="14">
        <v>1</v>
      </c>
      <c r="I274" s="14">
        <v>2</v>
      </c>
      <c r="J274" s="14">
        <v>19</v>
      </c>
      <c r="K274" s="27"/>
    </row>
    <row r="275" spans="1:11" ht="15.75" customHeight="1" x14ac:dyDescent="0.3">
      <c r="A275" s="7" t="s">
        <v>9</v>
      </c>
      <c r="B275" s="8" t="s">
        <v>242</v>
      </c>
      <c r="C275" s="22">
        <v>9</v>
      </c>
      <c r="D275" s="14">
        <v>11</v>
      </c>
      <c r="E275" s="14">
        <v>5</v>
      </c>
      <c r="F275" s="14">
        <v>9</v>
      </c>
      <c r="G275" s="14">
        <v>1</v>
      </c>
      <c r="H275" s="14">
        <v>1</v>
      </c>
      <c r="I275" s="14">
        <v>10</v>
      </c>
      <c r="J275" s="14">
        <v>12</v>
      </c>
      <c r="K275" s="27"/>
    </row>
    <row r="276" spans="1:11" ht="15.75" customHeight="1" x14ac:dyDescent="0.3">
      <c r="A276" s="7" t="s">
        <v>11</v>
      </c>
      <c r="B276" s="8" t="s">
        <v>242</v>
      </c>
      <c r="C276" s="22">
        <v>11</v>
      </c>
      <c r="D276" s="14">
        <v>9</v>
      </c>
      <c r="E276" s="14">
        <v>7</v>
      </c>
      <c r="F276" s="14">
        <v>7</v>
      </c>
      <c r="G276" s="14">
        <v>2</v>
      </c>
      <c r="H276" s="14">
        <v>1</v>
      </c>
      <c r="I276" s="14">
        <v>13</v>
      </c>
      <c r="J276" s="14">
        <v>10</v>
      </c>
      <c r="K276" s="27"/>
    </row>
    <row r="277" spans="1:11" ht="15.75" customHeight="1" x14ac:dyDescent="0.3">
      <c r="A277" s="7" t="s">
        <v>630</v>
      </c>
      <c r="B277" s="8" t="s">
        <v>242</v>
      </c>
      <c r="C277" s="22">
        <v>19</v>
      </c>
      <c r="D277" s="14">
        <v>1</v>
      </c>
      <c r="E277" s="14">
        <v>13</v>
      </c>
      <c r="F277" s="14">
        <v>1</v>
      </c>
      <c r="G277" s="14">
        <v>2</v>
      </c>
      <c r="H277" s="14">
        <v>1</v>
      </c>
      <c r="I277" s="14">
        <v>21</v>
      </c>
      <c r="J277" s="14">
        <v>2</v>
      </c>
      <c r="K277" s="27"/>
    </row>
    <row r="278" spans="1:11" ht="15.75" customHeight="1" x14ac:dyDescent="0.3">
      <c r="A278" s="7" t="s">
        <v>686</v>
      </c>
      <c r="B278" s="8" t="s">
        <v>242</v>
      </c>
      <c r="C278" s="22">
        <v>9</v>
      </c>
      <c r="D278" s="14">
        <v>11</v>
      </c>
      <c r="E278" s="14">
        <v>7</v>
      </c>
      <c r="F278" s="14">
        <v>7</v>
      </c>
      <c r="G278" s="14">
        <v>1</v>
      </c>
      <c r="H278" s="14">
        <v>1</v>
      </c>
      <c r="I278" s="14">
        <v>10</v>
      </c>
      <c r="J278" s="14">
        <v>12</v>
      </c>
      <c r="K278" s="27"/>
    </row>
    <row r="279" spans="1:11" ht="15.75" customHeight="1" x14ac:dyDescent="0.3">
      <c r="A279" s="7" t="s">
        <v>729</v>
      </c>
      <c r="B279" s="8" t="s">
        <v>242</v>
      </c>
      <c r="C279" s="22">
        <v>8</v>
      </c>
      <c r="D279" s="14">
        <v>12</v>
      </c>
      <c r="E279" s="14">
        <v>6</v>
      </c>
      <c r="F279" s="14">
        <v>8</v>
      </c>
      <c r="G279" s="14">
        <v>0</v>
      </c>
      <c r="H279" s="14">
        <v>1</v>
      </c>
      <c r="I279" s="14">
        <v>8</v>
      </c>
      <c r="J279" s="14">
        <v>13</v>
      </c>
      <c r="K279" s="27"/>
    </row>
    <row r="280" spans="1:11" ht="15.75" customHeight="1" x14ac:dyDescent="0.3">
      <c r="A280" s="7" t="s">
        <v>984</v>
      </c>
      <c r="B280" s="8" t="s">
        <v>242</v>
      </c>
      <c r="C280" s="22">
        <v>7</v>
      </c>
      <c r="D280" s="14">
        <v>13</v>
      </c>
      <c r="E280" s="14">
        <v>6</v>
      </c>
      <c r="F280" s="14">
        <v>8</v>
      </c>
      <c r="G280" s="14">
        <v>1</v>
      </c>
      <c r="H280" s="14">
        <v>1</v>
      </c>
      <c r="I280" s="14">
        <v>8</v>
      </c>
      <c r="J280" s="14">
        <v>14</v>
      </c>
      <c r="K280" s="27"/>
    </row>
    <row r="281" spans="1:11" ht="15.75" customHeight="1" x14ac:dyDescent="0.3">
      <c r="A281" s="7" t="s">
        <v>1189</v>
      </c>
      <c r="B281" s="8" t="s">
        <v>242</v>
      </c>
      <c r="C281" s="22">
        <v>9</v>
      </c>
      <c r="D281" s="14">
        <v>11</v>
      </c>
      <c r="E281" s="14">
        <v>7</v>
      </c>
      <c r="F281" s="14">
        <v>7</v>
      </c>
      <c r="G281" s="14">
        <v>0</v>
      </c>
      <c r="H281" s="14">
        <v>1</v>
      </c>
      <c r="I281" s="14">
        <v>9</v>
      </c>
      <c r="J281" s="14">
        <v>12</v>
      </c>
      <c r="K281" s="27"/>
    </row>
    <row r="282" spans="1:11" ht="15.75" customHeight="1" x14ac:dyDescent="0.3">
      <c r="A282" s="7" t="s">
        <v>1267</v>
      </c>
      <c r="B282" s="8" t="s">
        <v>242</v>
      </c>
      <c r="C282" s="22">
        <v>3</v>
      </c>
      <c r="D282" s="14">
        <v>19</v>
      </c>
      <c r="E282" s="14">
        <v>2</v>
      </c>
      <c r="F282" s="14">
        <v>12</v>
      </c>
      <c r="G282" s="14">
        <v>1</v>
      </c>
      <c r="H282" s="14">
        <v>1</v>
      </c>
      <c r="I282" s="14">
        <v>4</v>
      </c>
      <c r="J282" s="14">
        <v>20</v>
      </c>
      <c r="K282" s="27"/>
    </row>
    <row r="283" spans="1:11" ht="15.75" customHeight="1" x14ac:dyDescent="0.3">
      <c r="A283" s="7" t="s">
        <v>1374</v>
      </c>
      <c r="B283" s="8" t="s">
        <v>242</v>
      </c>
      <c r="C283" s="22">
        <v>2</v>
      </c>
      <c r="D283" s="14">
        <v>19</v>
      </c>
      <c r="E283" s="14">
        <v>0</v>
      </c>
      <c r="F283" s="14">
        <v>14</v>
      </c>
      <c r="G283" s="14">
        <v>0</v>
      </c>
      <c r="H283" s="14">
        <v>1</v>
      </c>
      <c r="I283" s="14">
        <v>2</v>
      </c>
      <c r="J283" s="14">
        <v>20</v>
      </c>
      <c r="K283" s="27"/>
    </row>
    <row r="284" spans="1:11" ht="15.75" customHeight="1" x14ac:dyDescent="0.3">
      <c r="A284" s="10" t="s">
        <v>12</v>
      </c>
      <c r="B284" s="11"/>
      <c r="C284" s="9">
        <f>SUM(C264:C283)</f>
        <v>183</v>
      </c>
      <c r="D284" s="9">
        <f t="shared" ref="D284:J284" si="21">SUM(D264:D283)</f>
        <v>220</v>
      </c>
      <c r="E284" s="9">
        <f t="shared" si="21"/>
        <v>111</v>
      </c>
      <c r="F284" s="9">
        <f t="shared" si="21"/>
        <v>123</v>
      </c>
      <c r="G284" s="9">
        <f t="shared" si="21"/>
        <v>24</v>
      </c>
      <c r="H284" s="9">
        <f t="shared" si="21"/>
        <v>20</v>
      </c>
      <c r="I284" s="9">
        <f t="shared" si="21"/>
        <v>207</v>
      </c>
      <c r="J284" s="9">
        <f t="shared" si="21"/>
        <v>240</v>
      </c>
      <c r="K284" s="29"/>
    </row>
    <row r="285" spans="1:11" ht="15.75" customHeight="1" x14ac:dyDescent="0.3">
      <c r="A285" s="30" t="s">
        <v>721</v>
      </c>
      <c r="B285" s="30"/>
    </row>
    <row r="286" spans="1:11" ht="15.75" customHeight="1" x14ac:dyDescent="0.3"/>
    <row r="287" spans="1:11" ht="15.75" customHeight="1" x14ac:dyDescent="0.3">
      <c r="A287" s="24" t="s">
        <v>804</v>
      </c>
      <c r="B287" s="25"/>
      <c r="C287" s="25"/>
      <c r="D287" s="25"/>
      <c r="E287" s="25"/>
      <c r="F287" s="25"/>
      <c r="G287" s="25"/>
      <c r="H287" s="25"/>
      <c r="I287" s="25"/>
      <c r="J287" s="26"/>
      <c r="K287" s="27"/>
    </row>
    <row r="288" spans="1:11" ht="15.75" customHeight="1" x14ac:dyDescent="0.3">
      <c r="A288" s="2"/>
      <c r="B288" s="3"/>
      <c r="C288" s="28" t="s">
        <v>1</v>
      </c>
      <c r="D288" s="26"/>
      <c r="E288" s="28" t="s">
        <v>2</v>
      </c>
      <c r="F288" s="26"/>
      <c r="G288" s="28" t="s">
        <v>3</v>
      </c>
      <c r="H288" s="26"/>
      <c r="I288" s="28" t="s">
        <v>4</v>
      </c>
      <c r="J288" s="26"/>
      <c r="K288" s="27"/>
    </row>
    <row r="289" spans="1:11" ht="15.75" customHeight="1" x14ac:dyDescent="0.3">
      <c r="A289" s="4" t="s">
        <v>5</v>
      </c>
      <c r="B289" s="5" t="s">
        <v>6</v>
      </c>
      <c r="C289" s="6" t="s">
        <v>7</v>
      </c>
      <c r="D289" s="6" t="s">
        <v>8</v>
      </c>
      <c r="E289" s="6" t="s">
        <v>7</v>
      </c>
      <c r="F289" s="6" t="s">
        <v>8</v>
      </c>
      <c r="G289" s="6" t="s">
        <v>7</v>
      </c>
      <c r="H289" s="6" t="s">
        <v>8</v>
      </c>
      <c r="I289" s="6" t="s">
        <v>7</v>
      </c>
      <c r="J289" s="6" t="s">
        <v>8</v>
      </c>
      <c r="K289" s="29"/>
    </row>
    <row r="290" spans="1:11" ht="15.75" customHeight="1" x14ac:dyDescent="0.3">
      <c r="A290" s="7" t="s">
        <v>105</v>
      </c>
      <c r="B290" s="8" t="s">
        <v>258</v>
      </c>
      <c r="C290" s="12">
        <v>0</v>
      </c>
      <c r="D290" s="13">
        <v>18</v>
      </c>
      <c r="E290" s="13">
        <v>0</v>
      </c>
      <c r="F290" s="13">
        <v>14</v>
      </c>
      <c r="G290" s="13">
        <v>0</v>
      </c>
      <c r="H290" s="13">
        <v>1</v>
      </c>
      <c r="I290" s="13">
        <v>0</v>
      </c>
      <c r="J290" s="13">
        <v>19</v>
      </c>
      <c r="K290" s="27"/>
    </row>
    <row r="291" spans="1:11" ht="15.75" customHeight="1" x14ac:dyDescent="0.3">
      <c r="A291" s="7" t="s">
        <v>25</v>
      </c>
      <c r="B291" s="8" t="s">
        <v>258</v>
      </c>
      <c r="C291" s="22">
        <v>3</v>
      </c>
      <c r="D291" s="14">
        <v>15</v>
      </c>
      <c r="E291" s="14">
        <v>2</v>
      </c>
      <c r="F291" s="14">
        <v>12</v>
      </c>
      <c r="G291" s="14">
        <v>0</v>
      </c>
      <c r="H291" s="14">
        <v>1</v>
      </c>
      <c r="I291" s="14">
        <v>3</v>
      </c>
      <c r="J291" s="14">
        <v>16</v>
      </c>
      <c r="K291" s="27"/>
    </row>
    <row r="292" spans="1:11" ht="15.75" customHeight="1" x14ac:dyDescent="0.3">
      <c r="A292" s="7" t="s">
        <v>27</v>
      </c>
      <c r="B292" s="8" t="s">
        <v>258</v>
      </c>
      <c r="C292" s="22">
        <v>2</v>
      </c>
      <c r="D292" s="14">
        <v>16</v>
      </c>
      <c r="E292" s="14">
        <v>2</v>
      </c>
      <c r="F292" s="14">
        <v>12</v>
      </c>
      <c r="G292" s="14">
        <v>0</v>
      </c>
      <c r="H292" s="14">
        <v>1</v>
      </c>
      <c r="I292" s="14">
        <v>2</v>
      </c>
      <c r="J292" s="14">
        <v>17</v>
      </c>
      <c r="K292" s="27"/>
    </row>
    <row r="293" spans="1:11" ht="15.75" customHeight="1" x14ac:dyDescent="0.3">
      <c r="A293" s="10" t="s">
        <v>12</v>
      </c>
      <c r="B293" s="11"/>
      <c r="C293" s="9">
        <f t="shared" ref="C293:H293" si="22">SUM(C290:C292)</f>
        <v>5</v>
      </c>
      <c r="D293" s="9">
        <f t="shared" si="22"/>
        <v>49</v>
      </c>
      <c r="E293" s="9">
        <f t="shared" si="22"/>
        <v>4</v>
      </c>
      <c r="F293" s="9">
        <f t="shared" si="22"/>
        <v>38</v>
      </c>
      <c r="G293" s="9">
        <f t="shared" si="22"/>
        <v>0</v>
      </c>
      <c r="H293" s="9">
        <f t="shared" si="22"/>
        <v>3</v>
      </c>
      <c r="I293" s="9">
        <f>SUM(I290:I292)</f>
        <v>5</v>
      </c>
      <c r="J293" s="9">
        <f>SUM(J290:J292)</f>
        <v>52</v>
      </c>
      <c r="K293" s="29"/>
    </row>
    <row r="294" spans="1:11" ht="15.75" customHeight="1" x14ac:dyDescent="0.3"/>
    <row r="295" spans="1:11" ht="15.75" customHeight="1" x14ac:dyDescent="0.3"/>
    <row r="296" spans="1:11" ht="15.75" customHeight="1" x14ac:dyDescent="0.3">
      <c r="A296" s="24" t="s">
        <v>511</v>
      </c>
      <c r="B296" s="25"/>
      <c r="C296" s="25"/>
      <c r="D296" s="25"/>
      <c r="E296" s="25"/>
      <c r="F296" s="25"/>
      <c r="G296" s="25"/>
      <c r="H296" s="25"/>
      <c r="I296" s="25"/>
      <c r="J296" s="26"/>
      <c r="K296" s="27"/>
    </row>
    <row r="297" spans="1:11" ht="15.75" customHeight="1" x14ac:dyDescent="0.3">
      <c r="A297" s="2"/>
      <c r="B297" s="3"/>
      <c r="C297" s="28" t="s">
        <v>1</v>
      </c>
      <c r="D297" s="26"/>
      <c r="E297" s="28" t="s">
        <v>2</v>
      </c>
      <c r="F297" s="26"/>
      <c r="G297" s="28" t="s">
        <v>3</v>
      </c>
      <c r="H297" s="26"/>
      <c r="I297" s="28" t="s">
        <v>4</v>
      </c>
      <c r="J297" s="26"/>
      <c r="K297" s="27"/>
    </row>
    <row r="298" spans="1:11" ht="15.75" customHeight="1" x14ac:dyDescent="0.3">
      <c r="A298" s="4" t="s">
        <v>5</v>
      </c>
      <c r="B298" s="5" t="s">
        <v>6</v>
      </c>
      <c r="C298" s="6" t="s">
        <v>7</v>
      </c>
      <c r="D298" s="6" t="s">
        <v>8</v>
      </c>
      <c r="E298" s="6" t="s">
        <v>7</v>
      </c>
      <c r="F298" s="6" t="s">
        <v>8</v>
      </c>
      <c r="G298" s="6" t="s">
        <v>7</v>
      </c>
      <c r="H298" s="6" t="s">
        <v>8</v>
      </c>
      <c r="I298" s="6" t="s">
        <v>7</v>
      </c>
      <c r="J298" s="6" t="s">
        <v>8</v>
      </c>
      <c r="K298" s="29"/>
    </row>
    <row r="299" spans="1:11" ht="15.75" customHeight="1" x14ac:dyDescent="0.3">
      <c r="A299" s="7" t="s">
        <v>19</v>
      </c>
      <c r="B299" s="8" t="s">
        <v>193</v>
      </c>
      <c r="C299" s="12">
        <v>5</v>
      </c>
      <c r="D299" s="13">
        <v>6</v>
      </c>
      <c r="E299" s="13">
        <v>4</v>
      </c>
      <c r="F299" s="13">
        <v>6</v>
      </c>
      <c r="G299" s="13">
        <v>2</v>
      </c>
      <c r="H299" s="13">
        <v>2</v>
      </c>
      <c r="I299" s="13">
        <v>7</v>
      </c>
      <c r="J299" s="13">
        <v>8</v>
      </c>
      <c r="K299" s="27"/>
    </row>
    <row r="300" spans="1:11" ht="15.75" customHeight="1" x14ac:dyDescent="0.3">
      <c r="A300" s="7" t="s">
        <v>20</v>
      </c>
      <c r="B300" s="8" t="s">
        <v>193</v>
      </c>
      <c r="C300" s="22">
        <v>5</v>
      </c>
      <c r="D300" s="14">
        <v>10</v>
      </c>
      <c r="E300" s="14">
        <v>3</v>
      </c>
      <c r="F300" s="14">
        <v>7</v>
      </c>
      <c r="G300" s="14">
        <v>1</v>
      </c>
      <c r="H300" s="14">
        <v>2</v>
      </c>
      <c r="I300" s="14">
        <v>6</v>
      </c>
      <c r="J300" s="14">
        <v>12</v>
      </c>
      <c r="K300" s="27"/>
    </row>
    <row r="301" spans="1:11" ht="15.75" customHeight="1" x14ac:dyDescent="0.3">
      <c r="A301" s="10" t="s">
        <v>12</v>
      </c>
      <c r="B301" s="11"/>
      <c r="C301" s="9">
        <f>SUM(C299:C300)</f>
        <v>10</v>
      </c>
      <c r="D301" s="9">
        <f t="shared" ref="D301:J301" si="23">SUM(D299:D300)</f>
        <v>16</v>
      </c>
      <c r="E301" s="9">
        <f t="shared" si="23"/>
        <v>7</v>
      </c>
      <c r="F301" s="9">
        <f t="shared" si="23"/>
        <v>13</v>
      </c>
      <c r="G301" s="9">
        <f t="shared" si="23"/>
        <v>3</v>
      </c>
      <c r="H301" s="9">
        <f t="shared" si="23"/>
        <v>4</v>
      </c>
      <c r="I301" s="9">
        <f t="shared" si="23"/>
        <v>13</v>
      </c>
      <c r="J301" s="9">
        <f t="shared" si="23"/>
        <v>20</v>
      </c>
      <c r="K301" s="29"/>
    </row>
    <row r="302" spans="1:11" ht="15.75" customHeight="1" x14ac:dyDescent="0.3"/>
    <row r="303" spans="1:11" ht="15.75" customHeight="1" x14ac:dyDescent="0.3"/>
    <row r="304" spans="1:11" ht="15.75" customHeight="1" x14ac:dyDescent="0.3">
      <c r="A304" s="24" t="s">
        <v>924</v>
      </c>
      <c r="B304" s="25"/>
      <c r="C304" s="25"/>
      <c r="D304" s="25"/>
      <c r="E304" s="25"/>
      <c r="F304" s="25"/>
      <c r="G304" s="25"/>
      <c r="H304" s="25"/>
      <c r="I304" s="25"/>
      <c r="J304" s="26"/>
      <c r="K304" s="27"/>
    </row>
    <row r="305" spans="1:11" ht="15.75" customHeight="1" x14ac:dyDescent="0.3">
      <c r="A305" s="2"/>
      <c r="B305" s="3"/>
      <c r="C305" s="28" t="s">
        <v>1</v>
      </c>
      <c r="D305" s="26"/>
      <c r="E305" s="28" t="s">
        <v>2</v>
      </c>
      <c r="F305" s="26"/>
      <c r="G305" s="28" t="s">
        <v>3</v>
      </c>
      <c r="H305" s="26"/>
      <c r="I305" s="28" t="s">
        <v>4</v>
      </c>
      <c r="J305" s="26"/>
      <c r="K305" s="27"/>
    </row>
    <row r="306" spans="1:11" ht="15.75" customHeight="1" x14ac:dyDescent="0.3">
      <c r="A306" s="4" t="s">
        <v>5</v>
      </c>
      <c r="B306" s="5" t="s">
        <v>6</v>
      </c>
      <c r="C306" s="6" t="s">
        <v>7</v>
      </c>
      <c r="D306" s="6" t="s">
        <v>8</v>
      </c>
      <c r="E306" s="6" t="s">
        <v>7</v>
      </c>
      <c r="F306" s="6" t="s">
        <v>8</v>
      </c>
      <c r="G306" s="6" t="s">
        <v>7</v>
      </c>
      <c r="H306" s="6" t="s">
        <v>8</v>
      </c>
      <c r="I306" s="6" t="s">
        <v>7</v>
      </c>
      <c r="J306" s="6" t="s">
        <v>8</v>
      </c>
      <c r="K306" s="29"/>
    </row>
    <row r="307" spans="1:11" ht="15.75" customHeight="1" x14ac:dyDescent="0.3">
      <c r="A307" s="7" t="s">
        <v>56</v>
      </c>
      <c r="B307" s="8" t="s">
        <v>245</v>
      </c>
      <c r="C307" s="12">
        <v>8</v>
      </c>
      <c r="D307" s="13">
        <v>10</v>
      </c>
      <c r="E307" s="13">
        <v>0</v>
      </c>
      <c r="F307" s="13">
        <v>0</v>
      </c>
      <c r="G307" s="13">
        <v>0</v>
      </c>
      <c r="H307" s="13">
        <v>1</v>
      </c>
      <c r="I307" s="13">
        <v>8</v>
      </c>
      <c r="J307" s="13">
        <v>11</v>
      </c>
      <c r="K307" s="27"/>
    </row>
    <row r="308" spans="1:11" ht="15.75" customHeight="1" x14ac:dyDescent="0.3">
      <c r="A308" s="7" t="s">
        <v>57</v>
      </c>
      <c r="B308" s="8" t="s">
        <v>245</v>
      </c>
      <c r="C308" s="22">
        <v>8</v>
      </c>
      <c r="D308" s="14">
        <v>10</v>
      </c>
      <c r="E308" s="14">
        <v>0</v>
      </c>
      <c r="F308" s="14">
        <v>0</v>
      </c>
      <c r="G308" s="14">
        <v>1</v>
      </c>
      <c r="H308" s="14">
        <v>1</v>
      </c>
      <c r="I308" s="14">
        <v>9</v>
      </c>
      <c r="J308" s="14">
        <v>11</v>
      </c>
      <c r="K308" s="27"/>
    </row>
    <row r="309" spans="1:11" ht="15.75" customHeight="1" x14ac:dyDescent="0.3">
      <c r="A309" s="7" t="s">
        <v>63</v>
      </c>
      <c r="B309" s="8" t="s">
        <v>245</v>
      </c>
      <c r="C309" s="22">
        <v>12</v>
      </c>
      <c r="D309" s="14">
        <v>6</v>
      </c>
      <c r="E309" s="14">
        <v>2</v>
      </c>
      <c r="F309" s="14">
        <v>4</v>
      </c>
      <c r="G309" s="14">
        <v>0</v>
      </c>
      <c r="H309" s="14">
        <v>1</v>
      </c>
      <c r="I309" s="14">
        <v>12</v>
      </c>
      <c r="J309" s="14">
        <v>7</v>
      </c>
      <c r="K309" s="27"/>
    </row>
    <row r="310" spans="1:11" ht="15.75" customHeight="1" x14ac:dyDescent="0.3">
      <c r="A310" s="7" t="s">
        <v>64</v>
      </c>
      <c r="B310" s="8" t="s">
        <v>245</v>
      </c>
      <c r="C310" s="22">
        <v>13</v>
      </c>
      <c r="D310" s="14">
        <v>5</v>
      </c>
      <c r="E310" s="14">
        <v>3</v>
      </c>
      <c r="F310" s="14">
        <v>3</v>
      </c>
      <c r="G310" s="14">
        <v>2</v>
      </c>
      <c r="H310" s="14">
        <v>1</v>
      </c>
      <c r="I310" s="14">
        <v>15</v>
      </c>
      <c r="J310" s="14">
        <v>6</v>
      </c>
      <c r="K310" s="27"/>
    </row>
    <row r="311" spans="1:11" ht="15.75" customHeight="1" x14ac:dyDescent="0.3">
      <c r="A311" s="10" t="s">
        <v>12</v>
      </c>
      <c r="B311" s="11"/>
      <c r="C311" s="9">
        <f t="shared" ref="C311:H311" si="24">SUM(C307:C310)</f>
        <v>41</v>
      </c>
      <c r="D311" s="9">
        <f t="shared" si="24"/>
        <v>31</v>
      </c>
      <c r="E311" s="9">
        <f t="shared" si="24"/>
        <v>5</v>
      </c>
      <c r="F311" s="9">
        <f t="shared" si="24"/>
        <v>7</v>
      </c>
      <c r="G311" s="9">
        <f t="shared" si="24"/>
        <v>3</v>
      </c>
      <c r="H311" s="9">
        <f t="shared" si="24"/>
        <v>4</v>
      </c>
      <c r="I311" s="9">
        <f>SUM(I307:I310)</f>
        <v>44</v>
      </c>
      <c r="J311" s="9">
        <f>SUM(J307:J310)</f>
        <v>35</v>
      </c>
      <c r="K311" s="29"/>
    </row>
    <row r="312" spans="1:11" ht="15.75" customHeight="1" x14ac:dyDescent="0.3"/>
    <row r="313" spans="1:11" ht="15.75" customHeight="1" x14ac:dyDescent="0.3"/>
    <row r="314" spans="1:11" ht="15.75" customHeight="1" x14ac:dyDescent="0.3">
      <c r="A314" s="24" t="s">
        <v>1292</v>
      </c>
      <c r="B314" s="25"/>
      <c r="C314" s="25"/>
      <c r="D314" s="25"/>
      <c r="E314" s="25"/>
      <c r="F314" s="25"/>
      <c r="G314" s="25"/>
      <c r="H314" s="25"/>
      <c r="I314" s="25"/>
      <c r="J314" s="26"/>
      <c r="K314" s="27"/>
    </row>
    <row r="315" spans="1:11" ht="15.75" customHeight="1" x14ac:dyDescent="0.3">
      <c r="A315" s="2"/>
      <c r="B315" s="3"/>
      <c r="C315" s="28" t="s">
        <v>1</v>
      </c>
      <c r="D315" s="26"/>
      <c r="E315" s="28" t="s">
        <v>2</v>
      </c>
      <c r="F315" s="26"/>
      <c r="G315" s="28" t="s">
        <v>3</v>
      </c>
      <c r="H315" s="26"/>
      <c r="I315" s="28" t="s">
        <v>4</v>
      </c>
      <c r="J315" s="26"/>
      <c r="K315" s="27"/>
    </row>
    <row r="316" spans="1:11" ht="15.75" customHeight="1" x14ac:dyDescent="0.3">
      <c r="A316" s="4" t="s">
        <v>5</v>
      </c>
      <c r="B316" s="5" t="s">
        <v>6</v>
      </c>
      <c r="C316" s="6" t="s">
        <v>7</v>
      </c>
      <c r="D316" s="6" t="s">
        <v>8</v>
      </c>
      <c r="E316" s="6" t="s">
        <v>7</v>
      </c>
      <c r="F316" s="6" t="s">
        <v>8</v>
      </c>
      <c r="G316" s="6" t="s">
        <v>7</v>
      </c>
      <c r="H316" s="6" t="s">
        <v>8</v>
      </c>
      <c r="I316" s="6" t="s">
        <v>7</v>
      </c>
      <c r="J316" s="6" t="s">
        <v>8</v>
      </c>
      <c r="K316" s="29"/>
    </row>
    <row r="317" spans="1:11" ht="15.75" customHeight="1" x14ac:dyDescent="0.3">
      <c r="A317" s="7" t="s">
        <v>106</v>
      </c>
      <c r="B317" s="8" t="s">
        <v>309</v>
      </c>
      <c r="C317" s="12">
        <v>6</v>
      </c>
      <c r="D317" s="13">
        <v>12</v>
      </c>
      <c r="E317" s="13">
        <v>5</v>
      </c>
      <c r="F317" s="13">
        <v>9</v>
      </c>
      <c r="G317" s="13">
        <v>0</v>
      </c>
      <c r="H317" s="13">
        <v>1</v>
      </c>
      <c r="I317" s="13">
        <v>6</v>
      </c>
      <c r="J317" s="13">
        <v>13</v>
      </c>
      <c r="K317" s="27"/>
    </row>
    <row r="318" spans="1:11" ht="15.75" customHeight="1" x14ac:dyDescent="0.3">
      <c r="A318" s="7" t="s">
        <v>30</v>
      </c>
      <c r="B318" s="8" t="s">
        <v>309</v>
      </c>
      <c r="C318" s="22">
        <v>9</v>
      </c>
      <c r="D318" s="14">
        <v>9</v>
      </c>
      <c r="E318" s="14">
        <v>5</v>
      </c>
      <c r="F318" s="14">
        <v>9</v>
      </c>
      <c r="G318" s="14">
        <v>1</v>
      </c>
      <c r="H318" s="14">
        <v>1</v>
      </c>
      <c r="I318" s="14">
        <v>10</v>
      </c>
      <c r="J318" s="14">
        <v>10</v>
      </c>
      <c r="K318" s="27"/>
    </row>
    <row r="319" spans="1:11" ht="15.75" customHeight="1" x14ac:dyDescent="0.3">
      <c r="A319" s="7" t="s">
        <v>107</v>
      </c>
      <c r="B319" s="8" t="s">
        <v>309</v>
      </c>
      <c r="C319" s="22">
        <v>3</v>
      </c>
      <c r="D319" s="14">
        <v>15</v>
      </c>
      <c r="E319" s="14">
        <v>2</v>
      </c>
      <c r="F319" s="14">
        <v>12</v>
      </c>
      <c r="G319" s="14">
        <v>1</v>
      </c>
      <c r="H319" s="14">
        <v>1</v>
      </c>
      <c r="I319" s="14">
        <v>4</v>
      </c>
      <c r="J319" s="14">
        <v>16</v>
      </c>
      <c r="K319" s="27"/>
    </row>
    <row r="320" spans="1:11" ht="15.75" customHeight="1" x14ac:dyDescent="0.3">
      <c r="A320" s="10" t="s">
        <v>12</v>
      </c>
      <c r="B320" s="11"/>
      <c r="C320" s="9">
        <f t="shared" ref="C320:J320" si="25">SUM(C317:C319)</f>
        <v>18</v>
      </c>
      <c r="D320" s="9">
        <f t="shared" si="25"/>
        <v>36</v>
      </c>
      <c r="E320" s="9">
        <f t="shared" si="25"/>
        <v>12</v>
      </c>
      <c r="F320" s="9">
        <f t="shared" si="25"/>
        <v>30</v>
      </c>
      <c r="G320" s="9">
        <f t="shared" si="25"/>
        <v>2</v>
      </c>
      <c r="H320" s="9">
        <f t="shared" si="25"/>
        <v>3</v>
      </c>
      <c r="I320" s="9">
        <f t="shared" si="25"/>
        <v>20</v>
      </c>
      <c r="J320" s="9">
        <f t="shared" si="25"/>
        <v>39</v>
      </c>
      <c r="K320" s="29"/>
    </row>
    <row r="321" spans="1:11" ht="15.75" customHeight="1" x14ac:dyDescent="0.3"/>
    <row r="322" spans="1:11" ht="15.75" customHeight="1" x14ac:dyDescent="0.3"/>
    <row r="323" spans="1:11" ht="15.75" customHeight="1" x14ac:dyDescent="0.3">
      <c r="A323" s="24" t="s">
        <v>1030</v>
      </c>
      <c r="B323" s="25"/>
      <c r="C323" s="25"/>
      <c r="D323" s="25"/>
      <c r="E323" s="25"/>
      <c r="F323" s="25"/>
      <c r="G323" s="25"/>
      <c r="H323" s="25"/>
      <c r="I323" s="25"/>
      <c r="J323" s="26"/>
      <c r="K323" s="27"/>
    </row>
    <row r="324" spans="1:11" ht="15.75" customHeight="1" x14ac:dyDescent="0.3">
      <c r="A324" s="2"/>
      <c r="B324" s="3"/>
      <c r="C324" s="28" t="s">
        <v>1</v>
      </c>
      <c r="D324" s="26"/>
      <c r="E324" s="28" t="s">
        <v>2</v>
      </c>
      <c r="F324" s="26"/>
      <c r="G324" s="28" t="s">
        <v>3</v>
      </c>
      <c r="H324" s="26"/>
      <c r="I324" s="28" t="s">
        <v>4</v>
      </c>
      <c r="J324" s="26"/>
      <c r="K324" s="27"/>
    </row>
    <row r="325" spans="1:11" ht="15.75" customHeight="1" x14ac:dyDescent="0.3">
      <c r="A325" s="4" t="s">
        <v>5</v>
      </c>
      <c r="B325" s="5" t="s">
        <v>6</v>
      </c>
      <c r="C325" s="6" t="s">
        <v>7</v>
      </c>
      <c r="D325" s="6" t="s">
        <v>8</v>
      </c>
      <c r="E325" s="6" t="s">
        <v>7</v>
      </c>
      <c r="F325" s="6" t="s">
        <v>8</v>
      </c>
      <c r="G325" s="6" t="s">
        <v>7</v>
      </c>
      <c r="H325" s="6" t="s">
        <v>8</v>
      </c>
      <c r="I325" s="6" t="s">
        <v>7</v>
      </c>
      <c r="J325" s="6" t="s">
        <v>8</v>
      </c>
      <c r="K325" s="29"/>
    </row>
    <row r="326" spans="1:11" ht="15.75" customHeight="1" x14ac:dyDescent="0.3">
      <c r="A326" s="7" t="s">
        <v>28</v>
      </c>
      <c r="B326" s="8" t="s">
        <v>268</v>
      </c>
      <c r="C326" s="12">
        <v>12</v>
      </c>
      <c r="D326" s="13">
        <v>6</v>
      </c>
      <c r="E326" s="13">
        <v>10</v>
      </c>
      <c r="F326" s="13">
        <v>4</v>
      </c>
      <c r="G326" s="13">
        <v>0</v>
      </c>
      <c r="H326" s="13">
        <v>1</v>
      </c>
      <c r="I326" s="13">
        <v>12</v>
      </c>
      <c r="J326" s="13">
        <v>7</v>
      </c>
      <c r="K326" s="27"/>
    </row>
    <row r="327" spans="1:11" ht="15.75" customHeight="1" x14ac:dyDescent="0.3">
      <c r="A327" s="7" t="s">
        <v>106</v>
      </c>
      <c r="B327" s="8" t="s">
        <v>259</v>
      </c>
      <c r="C327" s="12">
        <v>8</v>
      </c>
      <c r="D327" s="13">
        <v>10</v>
      </c>
      <c r="E327" s="13">
        <v>6</v>
      </c>
      <c r="F327" s="13">
        <v>8</v>
      </c>
      <c r="G327" s="13">
        <v>0</v>
      </c>
      <c r="H327" s="13">
        <v>1</v>
      </c>
      <c r="I327" s="13">
        <v>8</v>
      </c>
      <c r="J327" s="13">
        <v>11</v>
      </c>
      <c r="K327" s="27"/>
    </row>
    <row r="328" spans="1:11" ht="15.75" customHeight="1" x14ac:dyDescent="0.3">
      <c r="A328" s="7" t="s">
        <v>30</v>
      </c>
      <c r="B328" s="8" t="s">
        <v>259</v>
      </c>
      <c r="C328" s="12">
        <v>7</v>
      </c>
      <c r="D328" s="13">
        <v>11</v>
      </c>
      <c r="E328" s="13">
        <v>5</v>
      </c>
      <c r="F328" s="13">
        <v>9</v>
      </c>
      <c r="G328" s="13">
        <v>0</v>
      </c>
      <c r="H328" s="13">
        <v>1</v>
      </c>
      <c r="I328" s="13">
        <v>7</v>
      </c>
      <c r="J328" s="13">
        <v>12</v>
      </c>
      <c r="K328" s="27"/>
    </row>
    <row r="329" spans="1:11" ht="15.75" customHeight="1" x14ac:dyDescent="0.3">
      <c r="A329" s="7" t="s">
        <v>107</v>
      </c>
      <c r="B329" s="8" t="s">
        <v>259</v>
      </c>
      <c r="C329" s="12">
        <v>10</v>
      </c>
      <c r="D329" s="13">
        <v>8</v>
      </c>
      <c r="E329" s="13">
        <v>7</v>
      </c>
      <c r="F329" s="13">
        <v>7</v>
      </c>
      <c r="G329" s="13">
        <v>0</v>
      </c>
      <c r="H329" s="13">
        <v>1</v>
      </c>
      <c r="I329" s="13">
        <v>10</v>
      </c>
      <c r="J329" s="13">
        <v>9</v>
      </c>
      <c r="K329" s="27"/>
    </row>
    <row r="330" spans="1:11" ht="15.75" customHeight="1" x14ac:dyDescent="0.3">
      <c r="A330" s="10" t="s">
        <v>12</v>
      </c>
      <c r="B330" s="11"/>
      <c r="C330" s="9">
        <f>SUM(C326:C329)</f>
        <v>37</v>
      </c>
      <c r="D330" s="9">
        <f t="shared" ref="D330:J330" si="26">SUM(D326:D329)</f>
        <v>35</v>
      </c>
      <c r="E330" s="9">
        <f t="shared" si="26"/>
        <v>28</v>
      </c>
      <c r="F330" s="9">
        <f t="shared" si="26"/>
        <v>28</v>
      </c>
      <c r="G330" s="9">
        <f t="shared" si="26"/>
        <v>0</v>
      </c>
      <c r="H330" s="9">
        <f t="shared" si="26"/>
        <v>4</v>
      </c>
      <c r="I330" s="9">
        <f t="shared" si="26"/>
        <v>37</v>
      </c>
      <c r="J330" s="9">
        <f t="shared" si="26"/>
        <v>39</v>
      </c>
      <c r="K330" s="29"/>
    </row>
    <row r="331" spans="1:11" ht="15.75" customHeight="1" x14ac:dyDescent="0.3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11" ht="15.75" customHeight="1" x14ac:dyDescent="0.3"/>
    <row r="333" spans="1:11" ht="15.75" customHeight="1" x14ac:dyDescent="0.3">
      <c r="A333" s="24" t="s">
        <v>2091</v>
      </c>
      <c r="B333" s="25"/>
      <c r="C333" s="25"/>
      <c r="D333" s="25"/>
      <c r="E333" s="25"/>
      <c r="F333" s="25"/>
      <c r="G333" s="25"/>
      <c r="H333" s="25"/>
      <c r="I333" s="25"/>
      <c r="J333" s="26"/>
      <c r="K333" s="27"/>
    </row>
    <row r="334" spans="1:11" ht="15.75" customHeight="1" x14ac:dyDescent="0.3">
      <c r="A334" s="2"/>
      <c r="B334" s="3"/>
      <c r="C334" s="28" t="s">
        <v>1</v>
      </c>
      <c r="D334" s="26"/>
      <c r="E334" s="28" t="s">
        <v>2</v>
      </c>
      <c r="F334" s="26"/>
      <c r="G334" s="28" t="s">
        <v>3</v>
      </c>
      <c r="H334" s="26"/>
      <c r="I334" s="28" t="s">
        <v>4</v>
      </c>
      <c r="J334" s="26"/>
      <c r="K334" s="27"/>
    </row>
    <row r="335" spans="1:11" ht="15.75" customHeight="1" x14ac:dyDescent="0.3">
      <c r="A335" s="4" t="s">
        <v>5</v>
      </c>
      <c r="B335" s="5" t="s">
        <v>6</v>
      </c>
      <c r="C335" s="6" t="s">
        <v>7</v>
      </c>
      <c r="D335" s="6" t="s">
        <v>8</v>
      </c>
      <c r="E335" s="6" t="s">
        <v>7</v>
      </c>
      <c r="F335" s="6" t="s">
        <v>8</v>
      </c>
      <c r="G335" s="6" t="s">
        <v>7</v>
      </c>
      <c r="H335" s="6" t="s">
        <v>8</v>
      </c>
      <c r="I335" s="6" t="s">
        <v>7</v>
      </c>
      <c r="J335" s="6" t="s">
        <v>8</v>
      </c>
      <c r="K335" s="29"/>
    </row>
    <row r="336" spans="1:11" ht="15.75" customHeight="1" x14ac:dyDescent="0.3">
      <c r="A336" s="7" t="s">
        <v>2081</v>
      </c>
      <c r="B336" s="8" t="s">
        <v>115</v>
      </c>
      <c r="C336" s="12">
        <v>15</v>
      </c>
      <c r="D336" s="13">
        <v>7</v>
      </c>
      <c r="E336" s="13">
        <v>9</v>
      </c>
      <c r="F336" s="13">
        <v>3</v>
      </c>
      <c r="G336" s="13">
        <v>0</v>
      </c>
      <c r="H336" s="13">
        <v>1</v>
      </c>
      <c r="I336" s="13">
        <v>15</v>
      </c>
      <c r="J336" s="13">
        <v>8</v>
      </c>
      <c r="K336" s="27"/>
    </row>
    <row r="337" spans="1:11" ht="15.75" customHeight="1" x14ac:dyDescent="0.3">
      <c r="A337" s="10" t="s">
        <v>12</v>
      </c>
      <c r="B337" s="11"/>
      <c r="C337" s="9">
        <f>SUM(C336)</f>
        <v>15</v>
      </c>
      <c r="D337" s="9">
        <f t="shared" ref="D337:J337" si="27">SUM(D336)</f>
        <v>7</v>
      </c>
      <c r="E337" s="9">
        <f t="shared" si="27"/>
        <v>9</v>
      </c>
      <c r="F337" s="9">
        <f t="shared" si="27"/>
        <v>3</v>
      </c>
      <c r="G337" s="9">
        <f t="shared" si="27"/>
        <v>0</v>
      </c>
      <c r="H337" s="9">
        <f t="shared" si="27"/>
        <v>1</v>
      </c>
      <c r="I337" s="9">
        <f t="shared" si="27"/>
        <v>15</v>
      </c>
      <c r="J337" s="9">
        <f t="shared" si="27"/>
        <v>8</v>
      </c>
      <c r="K337" s="29"/>
    </row>
    <row r="338" spans="1:11" ht="15.75" customHeight="1" x14ac:dyDescent="0.3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11" ht="15.75" customHeight="1" x14ac:dyDescent="0.3"/>
    <row r="340" spans="1:11" ht="15.75" customHeight="1" x14ac:dyDescent="0.3">
      <c r="A340" s="24" t="s">
        <v>512</v>
      </c>
      <c r="B340" s="25"/>
      <c r="C340" s="25"/>
      <c r="D340" s="25"/>
      <c r="E340" s="25"/>
      <c r="F340" s="25"/>
      <c r="G340" s="25"/>
      <c r="H340" s="25"/>
      <c r="I340" s="25"/>
      <c r="J340" s="26"/>
      <c r="K340" s="27"/>
    </row>
    <row r="341" spans="1:11" ht="15.75" customHeight="1" x14ac:dyDescent="0.3">
      <c r="A341" s="2"/>
      <c r="B341" s="3"/>
      <c r="C341" s="28" t="s">
        <v>1</v>
      </c>
      <c r="D341" s="26"/>
      <c r="E341" s="28" t="s">
        <v>2</v>
      </c>
      <c r="F341" s="26"/>
      <c r="G341" s="28" t="s">
        <v>3</v>
      </c>
      <c r="H341" s="26"/>
      <c r="I341" s="28" t="s">
        <v>4</v>
      </c>
      <c r="J341" s="26"/>
      <c r="K341" s="27"/>
    </row>
    <row r="342" spans="1:11" ht="15.75" customHeight="1" x14ac:dyDescent="0.3">
      <c r="A342" s="4" t="s">
        <v>5</v>
      </c>
      <c r="B342" s="5" t="s">
        <v>6</v>
      </c>
      <c r="C342" s="6" t="s">
        <v>7</v>
      </c>
      <c r="D342" s="6" t="s">
        <v>8</v>
      </c>
      <c r="E342" s="6" t="s">
        <v>7</v>
      </c>
      <c r="F342" s="6" t="s">
        <v>8</v>
      </c>
      <c r="G342" s="6" t="s">
        <v>7</v>
      </c>
      <c r="H342" s="6" t="s">
        <v>8</v>
      </c>
      <c r="I342" s="6" t="s">
        <v>7</v>
      </c>
      <c r="J342" s="6" t="s">
        <v>8</v>
      </c>
      <c r="K342" s="29"/>
    </row>
    <row r="343" spans="1:11" ht="15.75" customHeight="1" x14ac:dyDescent="0.3">
      <c r="A343" s="7" t="s">
        <v>236</v>
      </c>
      <c r="B343" s="8" t="s">
        <v>133</v>
      </c>
      <c r="C343" s="12">
        <v>10</v>
      </c>
      <c r="D343" s="13">
        <v>1</v>
      </c>
      <c r="E343" s="13">
        <v>5</v>
      </c>
      <c r="F343" s="13">
        <v>1</v>
      </c>
      <c r="G343" s="13">
        <v>4</v>
      </c>
      <c r="H343" s="13">
        <v>1</v>
      </c>
      <c r="I343" s="13">
        <v>14</v>
      </c>
      <c r="J343" s="13">
        <v>2</v>
      </c>
      <c r="K343" s="27"/>
    </row>
    <row r="344" spans="1:11" ht="15.75" customHeight="1" x14ac:dyDescent="0.3">
      <c r="A344" s="7" t="s">
        <v>155</v>
      </c>
      <c r="B344" s="8" t="s">
        <v>31</v>
      </c>
      <c r="C344" s="22"/>
      <c r="D344" s="14"/>
      <c r="E344" s="14"/>
      <c r="F344" s="14"/>
      <c r="G344" s="14"/>
      <c r="H344" s="14"/>
      <c r="I344" s="14"/>
      <c r="J344" s="14"/>
      <c r="K344" s="27"/>
    </row>
    <row r="345" spans="1:11" ht="15.75" customHeight="1" x14ac:dyDescent="0.3">
      <c r="A345" s="10" t="s">
        <v>12</v>
      </c>
      <c r="B345" s="11"/>
      <c r="C345" s="9">
        <v>10</v>
      </c>
      <c r="D345" s="9">
        <v>1</v>
      </c>
      <c r="E345" s="9">
        <v>5</v>
      </c>
      <c r="F345" s="9">
        <v>1</v>
      </c>
      <c r="G345" s="9">
        <v>4</v>
      </c>
      <c r="H345" s="9">
        <v>1</v>
      </c>
      <c r="I345" s="9">
        <v>14</v>
      </c>
      <c r="J345" s="9">
        <v>2</v>
      </c>
      <c r="K345" s="29"/>
    </row>
    <row r="346" spans="1:11" ht="15.75" customHeight="1" x14ac:dyDescent="0.3">
      <c r="A346" s="30" t="s">
        <v>513</v>
      </c>
      <c r="B346" s="30"/>
      <c r="C346" s="30"/>
      <c r="D346" s="30"/>
      <c r="E346" s="30"/>
      <c r="F346" s="30"/>
      <c r="G346" s="30"/>
      <c r="H346" s="30"/>
      <c r="I346" s="30"/>
    </row>
    <row r="347" spans="1:11" ht="15.75" customHeight="1" x14ac:dyDescent="0.3"/>
    <row r="348" spans="1:11" ht="15.75" customHeight="1" x14ac:dyDescent="0.3">
      <c r="A348" s="24" t="s">
        <v>1056</v>
      </c>
      <c r="B348" s="25"/>
      <c r="C348" s="25"/>
      <c r="D348" s="25"/>
      <c r="E348" s="25"/>
      <c r="F348" s="25"/>
      <c r="G348" s="25"/>
      <c r="H348" s="25"/>
      <c r="I348" s="25"/>
      <c r="J348" s="26"/>
      <c r="K348" s="27"/>
    </row>
    <row r="349" spans="1:11" ht="15.75" customHeight="1" x14ac:dyDescent="0.3">
      <c r="A349" s="2"/>
      <c r="B349" s="3"/>
      <c r="C349" s="28" t="s">
        <v>1</v>
      </c>
      <c r="D349" s="26"/>
      <c r="E349" s="28" t="s">
        <v>2</v>
      </c>
      <c r="F349" s="26"/>
      <c r="G349" s="28" t="s">
        <v>3</v>
      </c>
      <c r="H349" s="26"/>
      <c r="I349" s="28" t="s">
        <v>4</v>
      </c>
      <c r="J349" s="26"/>
      <c r="K349" s="27"/>
    </row>
    <row r="350" spans="1:11" ht="15.75" customHeight="1" x14ac:dyDescent="0.3">
      <c r="A350" s="4" t="s">
        <v>5</v>
      </c>
      <c r="B350" s="5" t="s">
        <v>6</v>
      </c>
      <c r="C350" s="6" t="s">
        <v>7</v>
      </c>
      <c r="D350" s="6" t="s">
        <v>8</v>
      </c>
      <c r="E350" s="6" t="s">
        <v>7</v>
      </c>
      <c r="F350" s="6" t="s">
        <v>8</v>
      </c>
      <c r="G350" s="6" t="s">
        <v>7</v>
      </c>
      <c r="H350" s="6" t="s">
        <v>8</v>
      </c>
      <c r="I350" s="6" t="s">
        <v>7</v>
      </c>
      <c r="J350" s="6" t="s">
        <v>8</v>
      </c>
      <c r="K350" s="29"/>
    </row>
    <row r="351" spans="1:11" ht="15.75" customHeight="1" x14ac:dyDescent="0.3">
      <c r="A351" s="7" t="s">
        <v>32</v>
      </c>
      <c r="B351" s="8" t="s">
        <v>163</v>
      </c>
      <c r="C351" s="12">
        <v>17</v>
      </c>
      <c r="D351" s="13">
        <v>3</v>
      </c>
      <c r="E351" s="13">
        <v>7</v>
      </c>
      <c r="F351" s="13">
        <v>2</v>
      </c>
      <c r="G351" s="13">
        <v>3</v>
      </c>
      <c r="H351" s="13">
        <v>1</v>
      </c>
      <c r="I351" s="13">
        <v>20</v>
      </c>
      <c r="J351" s="13">
        <v>4</v>
      </c>
      <c r="K351" s="27"/>
    </row>
    <row r="352" spans="1:11" ht="15.75" customHeight="1" x14ac:dyDescent="0.3">
      <c r="A352" s="7" t="s">
        <v>33</v>
      </c>
      <c r="B352" s="8" t="s">
        <v>163</v>
      </c>
      <c r="C352" s="22">
        <v>7</v>
      </c>
      <c r="D352" s="14">
        <v>13</v>
      </c>
      <c r="E352" s="14">
        <v>3</v>
      </c>
      <c r="F352" s="14">
        <v>6</v>
      </c>
      <c r="G352" s="14">
        <v>1</v>
      </c>
      <c r="H352" s="14">
        <v>1</v>
      </c>
      <c r="I352" s="14">
        <v>8</v>
      </c>
      <c r="J352" s="14">
        <v>14</v>
      </c>
      <c r="K352" s="27"/>
    </row>
    <row r="353" spans="1:11" ht="15.75" customHeight="1" x14ac:dyDescent="0.3">
      <c r="A353" s="7" t="s">
        <v>34</v>
      </c>
      <c r="B353" s="8" t="s">
        <v>163</v>
      </c>
      <c r="C353" s="22">
        <v>9</v>
      </c>
      <c r="D353" s="14">
        <v>11</v>
      </c>
      <c r="E353" s="14">
        <v>2</v>
      </c>
      <c r="F353" s="14">
        <v>7</v>
      </c>
      <c r="G353" s="14">
        <v>0</v>
      </c>
      <c r="H353" s="14">
        <v>1</v>
      </c>
      <c r="I353" s="14">
        <v>9</v>
      </c>
      <c r="J353" s="14">
        <v>12</v>
      </c>
      <c r="K353" s="27"/>
    </row>
    <row r="354" spans="1:11" ht="15.75" customHeight="1" x14ac:dyDescent="0.3">
      <c r="A354" s="7" t="s">
        <v>35</v>
      </c>
      <c r="B354" s="8" t="s">
        <v>163</v>
      </c>
      <c r="C354" s="22">
        <v>14</v>
      </c>
      <c r="D354" s="14">
        <v>6</v>
      </c>
      <c r="E354" s="14">
        <v>7</v>
      </c>
      <c r="F354" s="14">
        <v>2</v>
      </c>
      <c r="G354" s="14">
        <v>3</v>
      </c>
      <c r="H354" s="14">
        <v>1</v>
      </c>
      <c r="I354" s="14">
        <v>17</v>
      </c>
      <c r="J354" s="14">
        <v>7</v>
      </c>
      <c r="K354" s="27"/>
    </row>
    <row r="355" spans="1:11" ht="15.75" customHeight="1" x14ac:dyDescent="0.3">
      <c r="A355" s="7" t="s">
        <v>36</v>
      </c>
      <c r="B355" s="8" t="s">
        <v>163</v>
      </c>
      <c r="C355" s="22">
        <v>7</v>
      </c>
      <c r="D355" s="14">
        <v>13</v>
      </c>
      <c r="E355" s="14">
        <v>2</v>
      </c>
      <c r="F355" s="14">
        <v>7</v>
      </c>
      <c r="G355" s="14">
        <v>2</v>
      </c>
      <c r="H355" s="14">
        <v>1</v>
      </c>
      <c r="I355" s="14">
        <v>9</v>
      </c>
      <c r="J355" s="14">
        <v>14</v>
      </c>
      <c r="K355" s="27"/>
    </row>
    <row r="356" spans="1:11" ht="15.75" customHeight="1" x14ac:dyDescent="0.3">
      <c r="A356" s="10" t="s">
        <v>12</v>
      </c>
      <c r="B356" s="11"/>
      <c r="C356" s="9">
        <f t="shared" ref="C356:J356" si="28">SUM(C351:C355)</f>
        <v>54</v>
      </c>
      <c r="D356" s="9">
        <f t="shared" si="28"/>
        <v>46</v>
      </c>
      <c r="E356" s="9">
        <f t="shared" si="28"/>
        <v>21</v>
      </c>
      <c r="F356" s="9">
        <f t="shared" si="28"/>
        <v>24</v>
      </c>
      <c r="G356" s="9">
        <f t="shared" si="28"/>
        <v>9</v>
      </c>
      <c r="H356" s="9">
        <f t="shared" si="28"/>
        <v>5</v>
      </c>
      <c r="I356" s="9">
        <f t="shared" si="28"/>
        <v>63</v>
      </c>
      <c r="J356" s="9">
        <f t="shared" si="28"/>
        <v>51</v>
      </c>
      <c r="K356" s="29"/>
    </row>
    <row r="357" spans="1:11" ht="15.75" customHeight="1" x14ac:dyDescent="0.3"/>
    <row r="358" spans="1:11" ht="15.75" customHeight="1" x14ac:dyDescent="0.3"/>
    <row r="359" spans="1:11" ht="15.75" customHeight="1" x14ac:dyDescent="0.3">
      <c r="A359" s="24" t="s">
        <v>1912</v>
      </c>
      <c r="B359" s="25"/>
      <c r="C359" s="25"/>
      <c r="D359" s="25"/>
      <c r="E359" s="25"/>
      <c r="F359" s="25"/>
      <c r="G359" s="25"/>
      <c r="H359" s="25"/>
      <c r="I359" s="25"/>
      <c r="J359" s="26"/>
      <c r="K359" s="27"/>
    </row>
    <row r="360" spans="1:11" ht="15.75" customHeight="1" x14ac:dyDescent="0.3">
      <c r="A360" s="2"/>
      <c r="B360" s="3"/>
      <c r="C360" s="28" t="s">
        <v>1</v>
      </c>
      <c r="D360" s="26"/>
      <c r="E360" s="28" t="s">
        <v>2</v>
      </c>
      <c r="F360" s="26"/>
      <c r="G360" s="28" t="s">
        <v>3</v>
      </c>
      <c r="H360" s="26"/>
      <c r="I360" s="28" t="s">
        <v>4</v>
      </c>
      <c r="J360" s="26"/>
      <c r="K360" s="27"/>
    </row>
    <row r="361" spans="1:11" ht="15.75" customHeight="1" x14ac:dyDescent="0.3">
      <c r="A361" s="4" t="s">
        <v>5</v>
      </c>
      <c r="B361" s="5" t="s">
        <v>6</v>
      </c>
      <c r="C361" s="6" t="s">
        <v>7</v>
      </c>
      <c r="D361" s="6" t="s">
        <v>8</v>
      </c>
      <c r="E361" s="6" t="s">
        <v>7</v>
      </c>
      <c r="F361" s="6" t="s">
        <v>8</v>
      </c>
      <c r="G361" s="6" t="s">
        <v>7</v>
      </c>
      <c r="H361" s="6" t="s">
        <v>8</v>
      </c>
      <c r="I361" s="6" t="s">
        <v>7</v>
      </c>
      <c r="J361" s="6" t="s">
        <v>8</v>
      </c>
      <c r="K361" s="29"/>
    </row>
    <row r="362" spans="1:11" ht="15.75" customHeight="1" x14ac:dyDescent="0.3">
      <c r="A362" s="7" t="s">
        <v>1189</v>
      </c>
      <c r="B362" s="8" t="s">
        <v>60</v>
      </c>
      <c r="C362" s="12">
        <v>9</v>
      </c>
      <c r="D362" s="13">
        <v>11</v>
      </c>
      <c r="E362" s="13">
        <v>8</v>
      </c>
      <c r="F362" s="13">
        <v>5</v>
      </c>
      <c r="G362" s="13">
        <v>0</v>
      </c>
      <c r="H362" s="13">
        <v>1</v>
      </c>
      <c r="I362" s="13">
        <v>9</v>
      </c>
      <c r="J362" s="13">
        <v>12</v>
      </c>
    </row>
    <row r="363" spans="1:11" ht="15.75" customHeight="1" x14ac:dyDescent="0.3">
      <c r="A363" s="7" t="s">
        <v>1267</v>
      </c>
      <c r="B363" s="8" t="s">
        <v>60</v>
      </c>
      <c r="C363" s="12">
        <v>10</v>
      </c>
      <c r="D363" s="13">
        <v>11</v>
      </c>
      <c r="E363" s="13">
        <v>7</v>
      </c>
      <c r="F363" s="13">
        <v>6</v>
      </c>
      <c r="G363" s="13">
        <v>0</v>
      </c>
      <c r="H363" s="13">
        <v>1</v>
      </c>
      <c r="I363" s="13">
        <v>10</v>
      </c>
      <c r="J363" s="13">
        <v>12</v>
      </c>
    </row>
    <row r="364" spans="1:11" ht="15.75" customHeight="1" x14ac:dyDescent="0.3">
      <c r="A364" s="7" t="s">
        <v>1374</v>
      </c>
      <c r="B364" s="8" t="s">
        <v>60</v>
      </c>
      <c r="C364" s="12">
        <v>12</v>
      </c>
      <c r="D364" s="13">
        <v>10</v>
      </c>
      <c r="E364" s="13">
        <v>9</v>
      </c>
      <c r="F364" s="13">
        <v>5</v>
      </c>
      <c r="G364" s="13">
        <v>0</v>
      </c>
      <c r="H364" s="13">
        <v>1</v>
      </c>
      <c r="I364" s="13">
        <v>12</v>
      </c>
      <c r="J364" s="13">
        <v>11</v>
      </c>
    </row>
    <row r="365" spans="1:11" ht="15.75" customHeight="1" x14ac:dyDescent="0.3">
      <c r="A365" s="7" t="s">
        <v>1475</v>
      </c>
      <c r="B365" s="8" t="s">
        <v>60</v>
      </c>
      <c r="C365" s="12">
        <v>9</v>
      </c>
      <c r="D365" s="13">
        <v>13</v>
      </c>
      <c r="E365" s="13">
        <v>7</v>
      </c>
      <c r="F365" s="13">
        <v>7</v>
      </c>
      <c r="G365" s="13">
        <v>1</v>
      </c>
      <c r="H365" s="13">
        <v>1</v>
      </c>
      <c r="I365" s="13">
        <v>10</v>
      </c>
      <c r="J365" s="13">
        <v>14</v>
      </c>
    </row>
    <row r="366" spans="1:11" ht="15.75" customHeight="1" x14ac:dyDescent="0.3">
      <c r="A366" s="7" t="s">
        <v>1614</v>
      </c>
      <c r="B366" s="8" t="s">
        <v>275</v>
      </c>
      <c r="C366" s="12">
        <v>8</v>
      </c>
      <c r="D366" s="13">
        <v>14</v>
      </c>
      <c r="E366" s="13">
        <v>2</v>
      </c>
      <c r="F366" s="13">
        <v>10</v>
      </c>
      <c r="G366" s="13">
        <v>0</v>
      </c>
      <c r="H366" s="13">
        <v>1</v>
      </c>
      <c r="I366" s="13">
        <v>8</v>
      </c>
      <c r="J366" s="13">
        <v>15</v>
      </c>
    </row>
    <row r="367" spans="1:11" ht="15.75" customHeight="1" x14ac:dyDescent="0.3">
      <c r="A367" s="7" t="s">
        <v>1852</v>
      </c>
      <c r="B367" s="8" t="s">
        <v>275</v>
      </c>
      <c r="C367" s="12">
        <v>9</v>
      </c>
      <c r="D367" s="13">
        <v>13</v>
      </c>
      <c r="E367" s="13">
        <v>5</v>
      </c>
      <c r="F367" s="13">
        <v>7</v>
      </c>
      <c r="G367" s="13">
        <v>1</v>
      </c>
      <c r="H367" s="13">
        <v>1</v>
      </c>
      <c r="I367" s="13">
        <v>10</v>
      </c>
      <c r="J367" s="13">
        <v>14</v>
      </c>
    </row>
    <row r="368" spans="1:11" ht="15.75" customHeight="1" x14ac:dyDescent="0.3">
      <c r="A368" s="7" t="s">
        <v>1883</v>
      </c>
      <c r="B368" s="8" t="s">
        <v>275</v>
      </c>
      <c r="C368" s="12">
        <v>10</v>
      </c>
      <c r="D368" s="13">
        <v>12</v>
      </c>
      <c r="E368" s="13">
        <v>4</v>
      </c>
      <c r="F368" s="13">
        <v>8</v>
      </c>
      <c r="G368" s="13">
        <v>0</v>
      </c>
      <c r="H368" s="13">
        <v>1</v>
      </c>
      <c r="I368" s="13">
        <v>10</v>
      </c>
      <c r="J368" s="13">
        <v>13</v>
      </c>
    </row>
    <row r="369" spans="1:11" ht="15.75" customHeight="1" x14ac:dyDescent="0.3">
      <c r="A369" s="7" t="s">
        <v>1947</v>
      </c>
      <c r="B369" s="8" t="s">
        <v>275</v>
      </c>
      <c r="C369" s="12">
        <v>6</v>
      </c>
      <c r="D369" s="13">
        <v>16</v>
      </c>
      <c r="E369" s="13">
        <v>2</v>
      </c>
      <c r="F369" s="13">
        <v>8</v>
      </c>
      <c r="G369" s="13">
        <v>0</v>
      </c>
      <c r="H369" s="13">
        <v>1</v>
      </c>
      <c r="I369" s="13">
        <v>6</v>
      </c>
      <c r="J369" s="13">
        <v>17</v>
      </c>
    </row>
    <row r="370" spans="1:11" ht="15.75" customHeight="1" x14ac:dyDescent="0.3">
      <c r="A370" s="7" t="s">
        <v>1965</v>
      </c>
      <c r="B370" s="8" t="s">
        <v>275</v>
      </c>
      <c r="C370" s="12">
        <v>4</v>
      </c>
      <c r="D370" s="13">
        <v>18</v>
      </c>
      <c r="E370" s="13">
        <v>2</v>
      </c>
      <c r="F370" s="13">
        <v>10</v>
      </c>
      <c r="G370" s="13">
        <v>0</v>
      </c>
      <c r="H370" s="13">
        <v>1</v>
      </c>
      <c r="I370" s="13">
        <v>4</v>
      </c>
      <c r="J370" s="13">
        <v>19</v>
      </c>
    </row>
    <row r="371" spans="1:11" ht="15.75" customHeight="1" x14ac:dyDescent="0.3">
      <c r="A371" s="7" t="s">
        <v>2031</v>
      </c>
      <c r="B371" s="8" t="s">
        <v>275</v>
      </c>
      <c r="C371" s="12">
        <v>5</v>
      </c>
      <c r="D371" s="13">
        <v>13</v>
      </c>
      <c r="E371" s="13">
        <v>2</v>
      </c>
      <c r="F371" s="13">
        <v>9</v>
      </c>
      <c r="G371" s="13">
        <v>0</v>
      </c>
      <c r="H371" s="13">
        <v>1</v>
      </c>
      <c r="I371" s="13">
        <v>5</v>
      </c>
      <c r="J371" s="13">
        <v>14</v>
      </c>
    </row>
    <row r="372" spans="1:11" ht="15.75" customHeight="1" x14ac:dyDescent="0.3">
      <c r="A372" s="7" t="s">
        <v>2043</v>
      </c>
      <c r="B372" s="8" t="s">
        <v>275</v>
      </c>
      <c r="C372" s="12">
        <v>11</v>
      </c>
      <c r="D372" s="13">
        <v>11</v>
      </c>
      <c r="E372" s="13">
        <v>5</v>
      </c>
      <c r="F372" s="13">
        <v>7</v>
      </c>
      <c r="G372" s="13">
        <v>0</v>
      </c>
      <c r="H372" s="13">
        <v>1</v>
      </c>
      <c r="I372" s="13">
        <v>11</v>
      </c>
      <c r="J372" s="13">
        <v>12</v>
      </c>
    </row>
    <row r="373" spans="1:11" ht="15.75" customHeight="1" x14ac:dyDescent="0.3">
      <c r="A373" s="7" t="s">
        <v>2066</v>
      </c>
      <c r="B373" s="8" t="s">
        <v>275</v>
      </c>
      <c r="C373" s="12">
        <v>16</v>
      </c>
      <c r="D373" s="13">
        <v>6</v>
      </c>
      <c r="E373" s="13">
        <v>8</v>
      </c>
      <c r="F373" s="13">
        <v>4</v>
      </c>
      <c r="G373" s="13">
        <v>0</v>
      </c>
      <c r="H373" s="13">
        <v>1</v>
      </c>
      <c r="I373" s="13">
        <v>16</v>
      </c>
      <c r="J373" s="13">
        <v>7</v>
      </c>
    </row>
    <row r="374" spans="1:11" ht="15.75" customHeight="1" x14ac:dyDescent="0.3">
      <c r="A374" s="7" t="s">
        <v>2081</v>
      </c>
      <c r="B374" s="8" t="s">
        <v>275</v>
      </c>
      <c r="C374" s="12">
        <v>17</v>
      </c>
      <c r="D374" s="13">
        <v>5</v>
      </c>
      <c r="E374" s="13">
        <v>5</v>
      </c>
      <c r="F374" s="13">
        <v>5</v>
      </c>
      <c r="G374" s="13">
        <v>0</v>
      </c>
      <c r="H374" s="13">
        <v>1</v>
      </c>
      <c r="I374" s="13">
        <v>17</v>
      </c>
      <c r="J374" s="13">
        <v>6</v>
      </c>
      <c r="K374" s="27"/>
    </row>
    <row r="375" spans="1:11" ht="15.75" customHeight="1" x14ac:dyDescent="0.3">
      <c r="A375" s="10" t="s">
        <v>12</v>
      </c>
      <c r="B375" s="11"/>
      <c r="C375" s="9">
        <f>SUM(C362:C374)</f>
        <v>126</v>
      </c>
      <c r="D375" s="9">
        <f t="shared" ref="D375:J375" si="29">SUM(D362:D374)</f>
        <v>153</v>
      </c>
      <c r="E375" s="9">
        <f t="shared" si="29"/>
        <v>66</v>
      </c>
      <c r="F375" s="9">
        <f t="shared" si="29"/>
        <v>91</v>
      </c>
      <c r="G375" s="9">
        <f t="shared" si="29"/>
        <v>2</v>
      </c>
      <c r="H375" s="9">
        <f t="shared" si="29"/>
        <v>13</v>
      </c>
      <c r="I375" s="9">
        <f t="shared" si="29"/>
        <v>128</v>
      </c>
      <c r="J375" s="9">
        <f t="shared" si="29"/>
        <v>166</v>
      </c>
      <c r="K375" s="29"/>
    </row>
    <row r="376" spans="1:11" ht="15.75" customHeight="1" x14ac:dyDescent="0.3">
      <c r="A376" s="1" t="s">
        <v>1283</v>
      </c>
    </row>
    <row r="377" spans="1:11" ht="15.75" customHeight="1" x14ac:dyDescent="0.3"/>
    <row r="378" spans="1:11" ht="15.75" customHeight="1" x14ac:dyDescent="0.3">
      <c r="A378" s="24" t="s">
        <v>787</v>
      </c>
      <c r="B378" s="25"/>
      <c r="C378" s="25"/>
      <c r="D378" s="25"/>
      <c r="E378" s="25"/>
      <c r="F378" s="25"/>
      <c r="G378" s="25"/>
      <c r="H378" s="25"/>
      <c r="I378" s="25"/>
      <c r="J378" s="26"/>
      <c r="K378" s="27"/>
    </row>
    <row r="379" spans="1:11" ht="15.75" customHeight="1" x14ac:dyDescent="0.3">
      <c r="A379" s="2"/>
      <c r="B379" s="3"/>
      <c r="C379" s="28" t="s">
        <v>1</v>
      </c>
      <c r="D379" s="26"/>
      <c r="E379" s="28" t="s">
        <v>2</v>
      </c>
      <c r="F379" s="26"/>
      <c r="G379" s="28" t="s">
        <v>3</v>
      </c>
      <c r="H379" s="26"/>
      <c r="I379" s="28" t="s">
        <v>4</v>
      </c>
      <c r="J379" s="26"/>
      <c r="K379" s="27"/>
    </row>
    <row r="380" spans="1:11" ht="15.75" customHeight="1" x14ac:dyDescent="0.3">
      <c r="A380" s="4" t="s">
        <v>5</v>
      </c>
      <c r="B380" s="5" t="s">
        <v>6</v>
      </c>
      <c r="C380" s="6" t="s">
        <v>7</v>
      </c>
      <c r="D380" s="6" t="s">
        <v>8</v>
      </c>
      <c r="E380" s="6" t="s">
        <v>7</v>
      </c>
      <c r="F380" s="6" t="s">
        <v>8</v>
      </c>
      <c r="G380" s="6" t="s">
        <v>7</v>
      </c>
      <c r="H380" s="6" t="s">
        <v>8</v>
      </c>
      <c r="I380" s="6" t="s">
        <v>7</v>
      </c>
      <c r="J380" s="6" t="s">
        <v>8</v>
      </c>
      <c r="K380" s="29"/>
    </row>
    <row r="381" spans="1:11" ht="15.75" customHeight="1" x14ac:dyDescent="0.3">
      <c r="A381" s="7" t="s">
        <v>155</v>
      </c>
      <c r="B381" s="8" t="s">
        <v>262</v>
      </c>
      <c r="C381" s="12">
        <v>4</v>
      </c>
      <c r="D381" s="13">
        <v>9</v>
      </c>
      <c r="E381" s="13">
        <v>1</v>
      </c>
      <c r="F381" s="13">
        <v>6</v>
      </c>
      <c r="G381" s="13">
        <v>0</v>
      </c>
      <c r="H381" s="13">
        <v>1</v>
      </c>
      <c r="I381" s="13">
        <v>4</v>
      </c>
      <c r="J381" s="13">
        <v>10</v>
      </c>
      <c r="K381" s="27"/>
    </row>
    <row r="382" spans="1:11" ht="15.75" customHeight="1" x14ac:dyDescent="0.3">
      <c r="A382" s="10" t="s">
        <v>12</v>
      </c>
      <c r="B382" s="11"/>
      <c r="C382" s="9">
        <f t="shared" ref="C382:J382" si="30">SUM(C381:C381)</f>
        <v>4</v>
      </c>
      <c r="D382" s="9">
        <f t="shared" si="30"/>
        <v>9</v>
      </c>
      <c r="E382" s="9">
        <f t="shared" si="30"/>
        <v>1</v>
      </c>
      <c r="F382" s="9">
        <f t="shared" si="30"/>
        <v>6</v>
      </c>
      <c r="G382" s="9">
        <f t="shared" si="30"/>
        <v>0</v>
      </c>
      <c r="H382" s="9">
        <f t="shared" si="30"/>
        <v>1</v>
      </c>
      <c r="I382" s="9">
        <f t="shared" si="30"/>
        <v>4</v>
      </c>
      <c r="J382" s="9">
        <f t="shared" si="30"/>
        <v>10</v>
      </c>
      <c r="K382" s="29"/>
    </row>
    <row r="383" spans="1:11" ht="15.7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</row>
    <row r="384" spans="1:11" ht="15.75" customHeight="1" x14ac:dyDescent="0.3"/>
    <row r="385" spans="1:11" ht="15.75" customHeight="1" x14ac:dyDescent="0.3">
      <c r="A385" s="24" t="s">
        <v>633</v>
      </c>
      <c r="B385" s="25"/>
      <c r="C385" s="25"/>
      <c r="D385" s="25"/>
      <c r="E385" s="25"/>
      <c r="F385" s="25"/>
      <c r="G385" s="25"/>
      <c r="H385" s="25"/>
      <c r="I385" s="25"/>
      <c r="J385" s="26"/>
      <c r="K385" s="27"/>
    </row>
    <row r="386" spans="1:11" ht="15.75" customHeight="1" x14ac:dyDescent="0.3">
      <c r="A386" s="2"/>
      <c r="B386" s="3"/>
      <c r="C386" s="28" t="s">
        <v>1</v>
      </c>
      <c r="D386" s="26"/>
      <c r="E386" s="28" t="s">
        <v>2</v>
      </c>
      <c r="F386" s="26"/>
      <c r="G386" s="28" t="s">
        <v>3</v>
      </c>
      <c r="H386" s="26"/>
      <c r="I386" s="28" t="s">
        <v>4</v>
      </c>
      <c r="J386" s="26"/>
      <c r="K386" s="27"/>
    </row>
    <row r="387" spans="1:11" ht="15.75" customHeight="1" x14ac:dyDescent="0.3">
      <c r="A387" s="4" t="s">
        <v>5</v>
      </c>
      <c r="B387" s="5" t="s">
        <v>6</v>
      </c>
      <c r="C387" s="6" t="s">
        <v>7</v>
      </c>
      <c r="D387" s="6" t="s">
        <v>8</v>
      </c>
      <c r="E387" s="6" t="s">
        <v>7</v>
      </c>
      <c r="F387" s="6" t="s">
        <v>8</v>
      </c>
      <c r="G387" s="6" t="s">
        <v>7</v>
      </c>
      <c r="H387" s="6" t="s">
        <v>8</v>
      </c>
      <c r="I387" s="6" t="s">
        <v>7</v>
      </c>
      <c r="J387" s="6" t="s">
        <v>8</v>
      </c>
      <c r="K387" s="29"/>
    </row>
    <row r="388" spans="1:11" ht="15.75" customHeight="1" x14ac:dyDescent="0.3">
      <c r="A388" s="7" t="s">
        <v>630</v>
      </c>
      <c r="B388" s="8" t="s">
        <v>245</v>
      </c>
      <c r="C388" s="12">
        <v>8</v>
      </c>
      <c r="D388" s="13">
        <v>12</v>
      </c>
      <c r="E388" s="13">
        <v>5</v>
      </c>
      <c r="F388" s="13">
        <v>9</v>
      </c>
      <c r="G388" s="13">
        <v>0</v>
      </c>
      <c r="H388" s="13">
        <v>1</v>
      </c>
      <c r="I388" s="13">
        <v>8</v>
      </c>
      <c r="J388" s="13">
        <v>13</v>
      </c>
      <c r="K388" s="27"/>
    </row>
    <row r="389" spans="1:11" ht="15.75" customHeight="1" x14ac:dyDescent="0.3">
      <c r="A389" s="7" t="s">
        <v>686</v>
      </c>
      <c r="B389" s="8" t="s">
        <v>245</v>
      </c>
      <c r="C389" s="12">
        <v>18</v>
      </c>
      <c r="D389" s="13">
        <v>2</v>
      </c>
      <c r="E389" s="13">
        <v>12</v>
      </c>
      <c r="F389" s="13">
        <v>2</v>
      </c>
      <c r="G389" s="13">
        <v>2</v>
      </c>
      <c r="H389" s="13">
        <v>1</v>
      </c>
      <c r="I389" s="13">
        <v>20</v>
      </c>
      <c r="J389" s="13">
        <v>3</v>
      </c>
      <c r="K389" s="27"/>
    </row>
    <row r="390" spans="1:11" ht="15.75" customHeight="1" x14ac:dyDescent="0.3">
      <c r="A390" s="7" t="s">
        <v>729</v>
      </c>
      <c r="B390" s="8" t="s">
        <v>245</v>
      </c>
      <c r="C390" s="12">
        <v>12</v>
      </c>
      <c r="D390" s="13">
        <v>8</v>
      </c>
      <c r="E390" s="13">
        <v>7</v>
      </c>
      <c r="F390" s="13">
        <v>7</v>
      </c>
      <c r="G390" s="13">
        <v>1</v>
      </c>
      <c r="H390" s="13">
        <v>1</v>
      </c>
      <c r="I390" s="13">
        <v>13</v>
      </c>
      <c r="J390" s="13">
        <v>9</v>
      </c>
      <c r="K390" s="27"/>
    </row>
    <row r="391" spans="1:11" ht="15.75" customHeight="1" x14ac:dyDescent="0.3">
      <c r="A391" s="7" t="s">
        <v>984</v>
      </c>
      <c r="B391" s="8" t="s">
        <v>245</v>
      </c>
      <c r="C391" s="12">
        <v>13</v>
      </c>
      <c r="D391" s="13">
        <v>7</v>
      </c>
      <c r="E391" s="13">
        <v>8</v>
      </c>
      <c r="F391" s="13">
        <v>6</v>
      </c>
      <c r="G391" s="13">
        <v>4</v>
      </c>
      <c r="H391" s="13">
        <v>1</v>
      </c>
      <c r="I391" s="13">
        <v>17</v>
      </c>
      <c r="J391" s="13">
        <v>8</v>
      </c>
      <c r="K391" s="27"/>
    </row>
    <row r="392" spans="1:11" ht="15.75" customHeight="1" x14ac:dyDescent="0.3">
      <c r="A392" s="7" t="s">
        <v>1189</v>
      </c>
      <c r="B392" s="8" t="s">
        <v>245</v>
      </c>
      <c r="C392" s="12">
        <v>9</v>
      </c>
      <c r="D392" s="13">
        <v>11</v>
      </c>
      <c r="E392" s="13">
        <v>6</v>
      </c>
      <c r="F392" s="13">
        <v>8</v>
      </c>
      <c r="G392" s="13">
        <v>0</v>
      </c>
      <c r="H392" s="13">
        <v>1</v>
      </c>
      <c r="I392" s="13">
        <v>9</v>
      </c>
      <c r="J392" s="13">
        <v>12</v>
      </c>
      <c r="K392" s="27"/>
    </row>
    <row r="393" spans="1:11" ht="15.75" customHeight="1" x14ac:dyDescent="0.3">
      <c r="A393" s="10" t="s">
        <v>12</v>
      </c>
      <c r="B393" s="11"/>
      <c r="C393" s="9">
        <f>SUM(C388:C392)</f>
        <v>60</v>
      </c>
      <c r="D393" s="9">
        <f t="shared" ref="D393:J393" si="31">SUM(D388:D392)</f>
        <v>40</v>
      </c>
      <c r="E393" s="9">
        <f t="shared" si="31"/>
        <v>38</v>
      </c>
      <c r="F393" s="9">
        <f t="shared" si="31"/>
        <v>32</v>
      </c>
      <c r="G393" s="9">
        <f t="shared" si="31"/>
        <v>7</v>
      </c>
      <c r="H393" s="9">
        <f t="shared" si="31"/>
        <v>5</v>
      </c>
      <c r="I393" s="9">
        <f t="shared" si="31"/>
        <v>67</v>
      </c>
      <c r="J393" s="9">
        <f t="shared" si="31"/>
        <v>45</v>
      </c>
      <c r="K393" s="29"/>
    </row>
    <row r="394" spans="1:11" ht="15.75" customHeight="1" x14ac:dyDescent="0.3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11" ht="15.75" customHeight="1" x14ac:dyDescent="0.3"/>
    <row r="396" spans="1:11" ht="15.75" customHeight="1" x14ac:dyDescent="0.3">
      <c r="A396" s="24" t="s">
        <v>1141</v>
      </c>
      <c r="B396" s="25"/>
      <c r="C396" s="25"/>
      <c r="D396" s="25"/>
      <c r="E396" s="25"/>
      <c r="F396" s="25"/>
      <c r="G396" s="25"/>
      <c r="H396" s="25"/>
      <c r="I396" s="25"/>
      <c r="J396" s="26"/>
      <c r="K396" s="27"/>
    </row>
    <row r="397" spans="1:11" ht="15.75" customHeight="1" x14ac:dyDescent="0.3">
      <c r="A397" s="2"/>
      <c r="B397" s="3"/>
      <c r="C397" s="28" t="s">
        <v>1</v>
      </c>
      <c r="D397" s="26"/>
      <c r="E397" s="28" t="s">
        <v>2</v>
      </c>
      <c r="F397" s="26"/>
      <c r="G397" s="28" t="s">
        <v>3</v>
      </c>
      <c r="H397" s="26"/>
      <c r="I397" s="28" t="s">
        <v>4</v>
      </c>
      <c r="J397" s="26"/>
      <c r="K397" s="27"/>
    </row>
    <row r="398" spans="1:11" ht="15.75" customHeight="1" x14ac:dyDescent="0.3">
      <c r="A398" s="4" t="s">
        <v>5</v>
      </c>
      <c r="B398" s="5" t="s">
        <v>6</v>
      </c>
      <c r="C398" s="6" t="s">
        <v>7</v>
      </c>
      <c r="D398" s="6" t="s">
        <v>8</v>
      </c>
      <c r="E398" s="6" t="s">
        <v>7</v>
      </c>
      <c r="F398" s="6" t="s">
        <v>8</v>
      </c>
      <c r="G398" s="6" t="s">
        <v>7</v>
      </c>
      <c r="H398" s="6" t="s">
        <v>8</v>
      </c>
      <c r="I398" s="6" t="s">
        <v>7</v>
      </c>
      <c r="J398" s="6" t="s">
        <v>8</v>
      </c>
      <c r="K398" s="29"/>
    </row>
    <row r="399" spans="1:11" ht="15.75" customHeight="1" x14ac:dyDescent="0.3">
      <c r="A399" s="7" t="s">
        <v>63</v>
      </c>
      <c r="B399" s="8" t="s">
        <v>120</v>
      </c>
      <c r="C399" s="12">
        <v>6</v>
      </c>
      <c r="D399" s="13">
        <v>12</v>
      </c>
      <c r="E399" s="13">
        <v>0</v>
      </c>
      <c r="F399" s="13">
        <v>0</v>
      </c>
      <c r="G399" s="13">
        <v>2</v>
      </c>
      <c r="H399" s="13">
        <v>1</v>
      </c>
      <c r="I399" s="13">
        <v>8</v>
      </c>
      <c r="J399" s="13">
        <v>13</v>
      </c>
      <c r="K399" s="27"/>
    </row>
    <row r="400" spans="1:11" ht="15.75" customHeight="1" x14ac:dyDescent="0.3">
      <c r="A400" s="7" t="s">
        <v>64</v>
      </c>
      <c r="B400" s="8" t="s">
        <v>120</v>
      </c>
      <c r="C400" s="22">
        <v>13</v>
      </c>
      <c r="D400" s="14">
        <v>5</v>
      </c>
      <c r="E400" s="14">
        <v>6</v>
      </c>
      <c r="F400" s="14">
        <v>1</v>
      </c>
      <c r="G400" s="14">
        <v>2</v>
      </c>
      <c r="H400" s="14">
        <v>1</v>
      </c>
      <c r="I400" s="14">
        <v>15</v>
      </c>
      <c r="J400" s="14">
        <v>6</v>
      </c>
      <c r="K400" s="27"/>
    </row>
    <row r="401" spans="1:11" ht="15.75" customHeight="1" x14ac:dyDescent="0.3">
      <c r="A401" s="7" t="s">
        <v>66</v>
      </c>
      <c r="B401" s="8" t="s">
        <v>120</v>
      </c>
      <c r="C401" s="22">
        <v>10</v>
      </c>
      <c r="D401" s="14">
        <v>8</v>
      </c>
      <c r="E401" s="14">
        <v>1</v>
      </c>
      <c r="F401" s="14">
        <v>6</v>
      </c>
      <c r="G401" s="14">
        <v>1</v>
      </c>
      <c r="H401" s="14">
        <v>1</v>
      </c>
      <c r="I401" s="14">
        <v>11</v>
      </c>
      <c r="J401" s="14">
        <v>9</v>
      </c>
      <c r="K401" s="27"/>
    </row>
    <row r="402" spans="1:11" ht="15.75" customHeight="1" x14ac:dyDescent="0.3">
      <c r="A402" s="7" t="s">
        <v>67</v>
      </c>
      <c r="B402" s="8" t="s">
        <v>120</v>
      </c>
      <c r="C402" s="22">
        <v>13</v>
      </c>
      <c r="D402" s="14">
        <v>5</v>
      </c>
      <c r="E402" s="14">
        <v>7</v>
      </c>
      <c r="F402" s="14">
        <v>2</v>
      </c>
      <c r="G402" s="14">
        <v>0</v>
      </c>
      <c r="H402" s="14">
        <v>1</v>
      </c>
      <c r="I402" s="14">
        <v>13</v>
      </c>
      <c r="J402" s="14">
        <v>6</v>
      </c>
      <c r="K402" s="27"/>
    </row>
    <row r="403" spans="1:11" ht="15.75" customHeight="1" x14ac:dyDescent="0.3">
      <c r="A403" s="10" t="s">
        <v>12</v>
      </c>
      <c r="B403" s="11"/>
      <c r="C403" s="9">
        <v>42</v>
      </c>
      <c r="D403" s="9">
        <v>30</v>
      </c>
      <c r="E403" s="9">
        <v>15</v>
      </c>
      <c r="F403" s="9">
        <v>13</v>
      </c>
      <c r="G403" s="9">
        <v>5</v>
      </c>
      <c r="H403" s="9">
        <v>4</v>
      </c>
      <c r="I403" s="9">
        <v>47</v>
      </c>
      <c r="J403" s="9">
        <v>34</v>
      </c>
      <c r="K403" s="29"/>
    </row>
    <row r="404" spans="1:11" ht="15.75" customHeight="1" x14ac:dyDescent="0.3">
      <c r="A404" s="1" t="s">
        <v>865</v>
      </c>
    </row>
    <row r="405" spans="1:11" ht="15.75" customHeight="1" x14ac:dyDescent="0.3"/>
    <row r="406" spans="1:11" ht="15.75" customHeight="1" x14ac:dyDescent="0.3">
      <c r="A406" s="24" t="s">
        <v>788</v>
      </c>
      <c r="B406" s="25"/>
      <c r="C406" s="25"/>
      <c r="D406" s="25"/>
      <c r="E406" s="25"/>
      <c r="F406" s="25"/>
      <c r="G406" s="25"/>
      <c r="H406" s="25"/>
      <c r="I406" s="25"/>
      <c r="J406" s="26"/>
      <c r="K406" s="27"/>
    </row>
    <row r="407" spans="1:11" ht="15.75" customHeight="1" x14ac:dyDescent="0.3">
      <c r="A407" s="2"/>
      <c r="B407" s="3"/>
      <c r="C407" s="28" t="s">
        <v>1</v>
      </c>
      <c r="D407" s="26"/>
      <c r="E407" s="28" t="s">
        <v>2</v>
      </c>
      <c r="F407" s="26"/>
      <c r="G407" s="28" t="s">
        <v>3</v>
      </c>
      <c r="H407" s="26"/>
      <c r="I407" s="28" t="s">
        <v>4</v>
      </c>
      <c r="J407" s="26"/>
      <c r="K407" s="27"/>
    </row>
    <row r="408" spans="1:11" ht="15.75" customHeight="1" x14ac:dyDescent="0.3">
      <c r="A408" s="4" t="s">
        <v>5</v>
      </c>
      <c r="B408" s="5" t="s">
        <v>6</v>
      </c>
      <c r="C408" s="6" t="s">
        <v>7</v>
      </c>
      <c r="D408" s="6" t="s">
        <v>8</v>
      </c>
      <c r="E408" s="6" t="s">
        <v>7</v>
      </c>
      <c r="F408" s="6" t="s">
        <v>8</v>
      </c>
      <c r="G408" s="6" t="s">
        <v>7</v>
      </c>
      <c r="H408" s="6" t="s">
        <v>8</v>
      </c>
      <c r="I408" s="6" t="s">
        <v>7</v>
      </c>
      <c r="J408" s="6" t="s">
        <v>8</v>
      </c>
      <c r="K408" s="29"/>
    </row>
    <row r="409" spans="1:11" ht="15.75" customHeight="1" x14ac:dyDescent="0.3">
      <c r="A409" s="7" t="s">
        <v>15</v>
      </c>
      <c r="B409" s="8" t="s">
        <v>262</v>
      </c>
      <c r="C409" s="12">
        <v>0</v>
      </c>
      <c r="D409" s="13">
        <v>16</v>
      </c>
      <c r="E409" s="13">
        <v>0</v>
      </c>
      <c r="F409" s="13">
        <v>7</v>
      </c>
      <c r="G409" s="13">
        <v>0</v>
      </c>
      <c r="H409" s="13">
        <v>1</v>
      </c>
      <c r="I409" s="13">
        <v>0</v>
      </c>
      <c r="J409" s="13">
        <v>17</v>
      </c>
      <c r="K409" s="27"/>
    </row>
    <row r="410" spans="1:11" ht="15.75" customHeight="1" x14ac:dyDescent="0.3">
      <c r="A410" s="10" t="s">
        <v>12</v>
      </c>
      <c r="B410" s="11"/>
      <c r="C410" s="9">
        <f t="shared" ref="C410:J410" si="32">SUM(C409:C409)</f>
        <v>0</v>
      </c>
      <c r="D410" s="9">
        <f t="shared" si="32"/>
        <v>16</v>
      </c>
      <c r="E410" s="9">
        <f t="shared" si="32"/>
        <v>0</v>
      </c>
      <c r="F410" s="9">
        <f t="shared" si="32"/>
        <v>7</v>
      </c>
      <c r="G410" s="9">
        <f t="shared" si="32"/>
        <v>0</v>
      </c>
      <c r="H410" s="9">
        <f t="shared" si="32"/>
        <v>1</v>
      </c>
      <c r="I410" s="9">
        <f t="shared" si="32"/>
        <v>0</v>
      </c>
      <c r="J410" s="9">
        <f t="shared" si="32"/>
        <v>17</v>
      </c>
      <c r="K410" s="29"/>
    </row>
    <row r="411" spans="1:11" ht="15.7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</row>
    <row r="412" spans="1:11" ht="15.75" customHeight="1" x14ac:dyDescent="0.3"/>
    <row r="413" spans="1:11" ht="15.75" customHeight="1" x14ac:dyDescent="0.3">
      <c r="A413" s="24" t="s">
        <v>2023</v>
      </c>
      <c r="B413" s="25"/>
      <c r="C413" s="25"/>
      <c r="D413" s="25"/>
      <c r="E413" s="25"/>
      <c r="F413" s="25"/>
      <c r="G413" s="25"/>
      <c r="H413" s="25"/>
      <c r="I413" s="25"/>
      <c r="J413" s="26"/>
      <c r="K413" s="27"/>
    </row>
    <row r="414" spans="1:11" ht="15.75" customHeight="1" x14ac:dyDescent="0.3">
      <c r="A414" s="2"/>
      <c r="B414" s="3"/>
      <c r="C414" s="28" t="s">
        <v>1</v>
      </c>
      <c r="D414" s="26"/>
      <c r="E414" s="28" t="s">
        <v>2</v>
      </c>
      <c r="F414" s="26"/>
      <c r="G414" s="28" t="s">
        <v>3</v>
      </c>
      <c r="H414" s="26"/>
      <c r="I414" s="28" t="s">
        <v>4</v>
      </c>
      <c r="J414" s="26"/>
      <c r="K414" s="27"/>
    </row>
    <row r="415" spans="1:11" ht="15.75" customHeight="1" x14ac:dyDescent="0.3">
      <c r="A415" s="4" t="s">
        <v>5</v>
      </c>
      <c r="B415" s="5" t="s">
        <v>6</v>
      </c>
      <c r="C415" s="6" t="s">
        <v>7</v>
      </c>
      <c r="D415" s="6" t="s">
        <v>8</v>
      </c>
      <c r="E415" s="6" t="s">
        <v>7</v>
      </c>
      <c r="F415" s="6" t="s">
        <v>8</v>
      </c>
      <c r="G415" s="6" t="s">
        <v>7</v>
      </c>
      <c r="H415" s="6" t="s">
        <v>8</v>
      </c>
      <c r="I415" s="6" t="s">
        <v>7</v>
      </c>
      <c r="J415" s="6" t="s">
        <v>8</v>
      </c>
      <c r="K415" s="29"/>
    </row>
    <row r="416" spans="1:11" ht="15.75" customHeight="1" x14ac:dyDescent="0.3">
      <c r="A416" s="7" t="s">
        <v>19</v>
      </c>
      <c r="B416" s="8" t="s">
        <v>2024</v>
      </c>
      <c r="C416" s="12"/>
      <c r="D416" s="13"/>
      <c r="E416" s="13"/>
      <c r="F416" s="13"/>
      <c r="G416" s="13"/>
      <c r="H416" s="13"/>
      <c r="I416" s="13">
        <v>17</v>
      </c>
      <c r="J416" s="13">
        <v>7</v>
      </c>
    </row>
    <row r="417" spans="1:11" ht="15.75" customHeight="1" x14ac:dyDescent="0.3">
      <c r="A417" s="7" t="s">
        <v>20</v>
      </c>
      <c r="B417" s="8" t="s">
        <v>2024</v>
      </c>
      <c r="C417" s="12"/>
      <c r="D417" s="13"/>
      <c r="E417" s="13"/>
      <c r="F417" s="13"/>
      <c r="G417" s="13"/>
      <c r="H417" s="13"/>
      <c r="I417" s="13">
        <v>26</v>
      </c>
      <c r="J417" s="13">
        <v>2</v>
      </c>
    </row>
    <row r="418" spans="1:11" ht="15.75" customHeight="1" x14ac:dyDescent="0.3">
      <c r="A418" s="7" t="s">
        <v>21</v>
      </c>
      <c r="B418" s="8" t="s">
        <v>931</v>
      </c>
      <c r="C418" s="12"/>
      <c r="D418" s="13"/>
      <c r="E418" s="13"/>
      <c r="F418" s="13"/>
      <c r="G418" s="13"/>
      <c r="H418" s="13"/>
      <c r="I418" s="13">
        <v>14</v>
      </c>
      <c r="J418" s="13">
        <v>6</v>
      </c>
    </row>
    <row r="419" spans="1:11" ht="15.75" customHeight="1" x14ac:dyDescent="0.3">
      <c r="A419" s="7" t="s">
        <v>22</v>
      </c>
      <c r="B419" s="8" t="s">
        <v>1757</v>
      </c>
      <c r="C419" s="12"/>
      <c r="D419" s="13"/>
      <c r="E419" s="13"/>
      <c r="F419" s="13"/>
      <c r="G419" s="13"/>
      <c r="H419" s="13"/>
      <c r="I419" s="47"/>
      <c r="J419" s="47"/>
    </row>
    <row r="420" spans="1:11" ht="15.75" customHeight="1" x14ac:dyDescent="0.3">
      <c r="A420" s="7" t="s">
        <v>23</v>
      </c>
      <c r="B420" s="8" t="s">
        <v>1757</v>
      </c>
      <c r="C420" s="12"/>
      <c r="D420" s="13"/>
      <c r="E420" s="13"/>
      <c r="F420" s="13"/>
      <c r="G420" s="13"/>
      <c r="H420" s="13"/>
      <c r="I420" s="47">
        <v>9</v>
      </c>
      <c r="J420" s="47">
        <v>31</v>
      </c>
    </row>
    <row r="421" spans="1:11" ht="15.75" customHeight="1" x14ac:dyDescent="0.3">
      <c r="A421" s="7" t="s">
        <v>42</v>
      </c>
      <c r="B421" s="8" t="s">
        <v>10</v>
      </c>
      <c r="C421" s="12">
        <v>10</v>
      </c>
      <c r="D421" s="13">
        <v>7</v>
      </c>
      <c r="E421" s="13">
        <v>6</v>
      </c>
      <c r="F421" s="13">
        <v>3</v>
      </c>
      <c r="G421" s="13">
        <v>3</v>
      </c>
      <c r="H421" s="13">
        <v>1</v>
      </c>
      <c r="I421" s="13">
        <v>13</v>
      </c>
      <c r="J421" s="13">
        <v>8</v>
      </c>
    </row>
    <row r="422" spans="1:11" ht="15.75" customHeight="1" x14ac:dyDescent="0.3">
      <c r="A422" s="7" t="s">
        <v>24</v>
      </c>
      <c r="B422" s="8" t="s">
        <v>10</v>
      </c>
      <c r="C422" s="12"/>
      <c r="D422" s="13"/>
      <c r="E422" s="13"/>
      <c r="F422" s="13"/>
      <c r="G422" s="13"/>
      <c r="H422" s="13"/>
      <c r="I422" s="13">
        <v>19</v>
      </c>
      <c r="J422" s="13">
        <v>6</v>
      </c>
    </row>
    <row r="423" spans="1:11" ht="15.75" customHeight="1" x14ac:dyDescent="0.3">
      <c r="A423" s="7" t="s">
        <v>46</v>
      </c>
      <c r="B423" s="8" t="s">
        <v>10</v>
      </c>
      <c r="C423" s="12">
        <v>13</v>
      </c>
      <c r="D423" s="13">
        <v>5</v>
      </c>
      <c r="E423" s="13">
        <v>6</v>
      </c>
      <c r="F423" s="13">
        <v>2</v>
      </c>
      <c r="G423" s="13">
        <v>2</v>
      </c>
      <c r="H423" s="13">
        <v>1</v>
      </c>
      <c r="I423" s="13">
        <v>14</v>
      </c>
      <c r="J423" s="13">
        <v>7</v>
      </c>
      <c r="K423" s="27"/>
    </row>
    <row r="424" spans="1:11" ht="15.75" customHeight="1" x14ac:dyDescent="0.3">
      <c r="A424" s="10" t="s">
        <v>12</v>
      </c>
      <c r="B424" s="11"/>
      <c r="C424" s="9">
        <f>SUM(C416:C423)</f>
        <v>23</v>
      </c>
      <c r="D424" s="9">
        <f t="shared" ref="D424:J424" si="33">SUM(D416:D423)</f>
        <v>12</v>
      </c>
      <c r="E424" s="9">
        <f t="shared" si="33"/>
        <v>12</v>
      </c>
      <c r="F424" s="9">
        <f t="shared" si="33"/>
        <v>5</v>
      </c>
      <c r="G424" s="9">
        <f t="shared" si="33"/>
        <v>5</v>
      </c>
      <c r="H424" s="9">
        <f t="shared" si="33"/>
        <v>2</v>
      </c>
      <c r="I424" s="9">
        <f t="shared" si="33"/>
        <v>112</v>
      </c>
      <c r="J424" s="9">
        <f t="shared" si="33"/>
        <v>67</v>
      </c>
      <c r="K424" s="29"/>
    </row>
    <row r="425" spans="1:11" ht="15.7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</row>
    <row r="426" spans="1:11" ht="15.75" customHeight="1" x14ac:dyDescent="0.3"/>
    <row r="427" spans="1:11" ht="15.75" customHeight="1" x14ac:dyDescent="0.3">
      <c r="A427" s="24" t="s">
        <v>971</v>
      </c>
      <c r="B427" s="25"/>
      <c r="C427" s="25"/>
      <c r="D427" s="25"/>
      <c r="E427" s="25"/>
      <c r="F427" s="25"/>
      <c r="G427" s="25"/>
      <c r="H427" s="25"/>
      <c r="I427" s="25"/>
      <c r="J427" s="26"/>
      <c r="K427" s="27"/>
    </row>
    <row r="428" spans="1:11" ht="15.75" customHeight="1" x14ac:dyDescent="0.3">
      <c r="A428" s="2"/>
      <c r="B428" s="3"/>
      <c r="C428" s="28" t="s">
        <v>1</v>
      </c>
      <c r="D428" s="26"/>
      <c r="E428" s="28" t="s">
        <v>2</v>
      </c>
      <c r="F428" s="26"/>
      <c r="G428" s="28" t="s">
        <v>3</v>
      </c>
      <c r="H428" s="26"/>
      <c r="I428" s="28" t="s">
        <v>4</v>
      </c>
      <c r="J428" s="26"/>
      <c r="K428" s="27"/>
    </row>
    <row r="429" spans="1:11" ht="15.75" customHeight="1" x14ac:dyDescent="0.3">
      <c r="A429" s="4" t="s">
        <v>5</v>
      </c>
      <c r="B429" s="5" t="s">
        <v>6</v>
      </c>
      <c r="C429" s="6" t="s">
        <v>7</v>
      </c>
      <c r="D429" s="6" t="s">
        <v>8</v>
      </c>
      <c r="E429" s="6" t="s">
        <v>7</v>
      </c>
      <c r="F429" s="6" t="s">
        <v>8</v>
      </c>
      <c r="G429" s="6" t="s">
        <v>7</v>
      </c>
      <c r="H429" s="6" t="s">
        <v>8</v>
      </c>
      <c r="I429" s="6" t="s">
        <v>7</v>
      </c>
      <c r="J429" s="6" t="s">
        <v>8</v>
      </c>
      <c r="K429" s="29"/>
    </row>
    <row r="430" spans="1:11" ht="15.75" customHeight="1" x14ac:dyDescent="0.3">
      <c r="A430" s="7" t="s">
        <v>30</v>
      </c>
      <c r="B430" s="8" t="s">
        <v>65</v>
      </c>
      <c r="C430" s="12">
        <v>10</v>
      </c>
      <c r="D430" s="13">
        <v>8</v>
      </c>
      <c r="E430" s="13">
        <v>9</v>
      </c>
      <c r="F430" s="13">
        <v>5</v>
      </c>
      <c r="G430" s="13">
        <v>0</v>
      </c>
      <c r="H430" s="13">
        <v>1</v>
      </c>
      <c r="I430" s="13">
        <v>10</v>
      </c>
      <c r="J430" s="13">
        <v>9</v>
      </c>
    </row>
    <row r="431" spans="1:11" ht="15.75" customHeight="1" x14ac:dyDescent="0.3">
      <c r="A431" s="7" t="s">
        <v>107</v>
      </c>
      <c r="B431" s="8" t="s">
        <v>65</v>
      </c>
      <c r="C431" s="12">
        <v>4</v>
      </c>
      <c r="D431" s="13">
        <v>14</v>
      </c>
      <c r="E431" s="13">
        <v>3</v>
      </c>
      <c r="F431" s="13">
        <v>11</v>
      </c>
      <c r="G431" s="13">
        <v>2</v>
      </c>
      <c r="H431" s="13">
        <v>1</v>
      </c>
      <c r="I431" s="13">
        <v>6</v>
      </c>
      <c r="J431" s="13">
        <v>15</v>
      </c>
    </row>
    <row r="432" spans="1:11" ht="15.75" customHeight="1" x14ac:dyDescent="0.3">
      <c r="A432" s="7" t="s">
        <v>109</v>
      </c>
      <c r="B432" s="8" t="s">
        <v>65</v>
      </c>
      <c r="C432" s="12">
        <v>10</v>
      </c>
      <c r="D432" s="13">
        <v>7</v>
      </c>
      <c r="E432" s="13">
        <v>7</v>
      </c>
      <c r="F432" s="13">
        <v>7</v>
      </c>
      <c r="G432" s="13">
        <v>0</v>
      </c>
      <c r="H432" s="13">
        <v>1</v>
      </c>
      <c r="I432" s="13">
        <v>10</v>
      </c>
      <c r="J432" s="13">
        <v>8</v>
      </c>
      <c r="K432" s="27"/>
    </row>
    <row r="433" spans="1:11" ht="15.75" customHeight="1" x14ac:dyDescent="0.3">
      <c r="A433" s="10" t="s">
        <v>12</v>
      </c>
      <c r="B433" s="11"/>
      <c r="C433" s="9">
        <f>SUM(C430:C432)</f>
        <v>24</v>
      </c>
      <c r="D433" s="9">
        <f t="shared" ref="D433:J433" si="34">SUM(D430:D432)</f>
        <v>29</v>
      </c>
      <c r="E433" s="9">
        <f t="shared" si="34"/>
        <v>19</v>
      </c>
      <c r="F433" s="9">
        <f t="shared" si="34"/>
        <v>23</v>
      </c>
      <c r="G433" s="9">
        <f t="shared" si="34"/>
        <v>2</v>
      </c>
      <c r="H433" s="9">
        <f t="shared" si="34"/>
        <v>3</v>
      </c>
      <c r="I433" s="9">
        <f t="shared" si="34"/>
        <v>26</v>
      </c>
      <c r="J433" s="9">
        <f t="shared" si="34"/>
        <v>32</v>
      </c>
      <c r="K433" s="29"/>
    </row>
    <row r="434" spans="1:11" ht="15.75" customHeight="1" x14ac:dyDescent="0.3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11" ht="15.75" customHeight="1" x14ac:dyDescent="0.3"/>
    <row r="436" spans="1:11" ht="15.75" customHeight="1" x14ac:dyDescent="0.3">
      <c r="A436" s="24" t="s">
        <v>1554</v>
      </c>
      <c r="B436" s="25"/>
      <c r="C436" s="25"/>
      <c r="D436" s="25"/>
      <c r="E436" s="25"/>
      <c r="F436" s="25"/>
      <c r="G436" s="25"/>
      <c r="H436" s="25"/>
      <c r="I436" s="25"/>
      <c r="J436" s="26"/>
      <c r="K436" s="27"/>
    </row>
    <row r="437" spans="1:11" ht="15.75" customHeight="1" x14ac:dyDescent="0.3">
      <c r="A437" s="2"/>
      <c r="B437" s="3"/>
      <c r="C437" s="28" t="s">
        <v>1</v>
      </c>
      <c r="D437" s="26"/>
      <c r="E437" s="28" t="s">
        <v>2</v>
      </c>
      <c r="F437" s="26"/>
      <c r="G437" s="28" t="s">
        <v>3</v>
      </c>
      <c r="H437" s="26"/>
      <c r="I437" s="28" t="s">
        <v>4</v>
      </c>
      <c r="J437" s="26"/>
      <c r="K437" s="27"/>
    </row>
    <row r="438" spans="1:11" ht="15.75" customHeight="1" x14ac:dyDescent="0.3">
      <c r="A438" s="4" t="s">
        <v>5</v>
      </c>
      <c r="B438" s="5" t="s">
        <v>6</v>
      </c>
      <c r="C438" s="6" t="s">
        <v>7</v>
      </c>
      <c r="D438" s="6" t="s">
        <v>8</v>
      </c>
      <c r="E438" s="6" t="s">
        <v>7</v>
      </c>
      <c r="F438" s="6" t="s">
        <v>8</v>
      </c>
      <c r="G438" s="6" t="s">
        <v>7</v>
      </c>
      <c r="H438" s="6" t="s">
        <v>8</v>
      </c>
      <c r="I438" s="6" t="s">
        <v>7</v>
      </c>
      <c r="J438" s="6" t="s">
        <v>8</v>
      </c>
      <c r="K438" s="29"/>
    </row>
    <row r="439" spans="1:11" ht="15.75" customHeight="1" x14ac:dyDescent="0.3">
      <c r="A439" s="7" t="s">
        <v>782</v>
      </c>
      <c r="B439" s="8" t="s">
        <v>242</v>
      </c>
      <c r="C439" s="12">
        <v>8</v>
      </c>
      <c r="D439" s="13">
        <v>6</v>
      </c>
      <c r="E439" s="13">
        <v>0</v>
      </c>
      <c r="F439" s="13">
        <v>0</v>
      </c>
      <c r="G439" s="13">
        <v>0</v>
      </c>
      <c r="H439" s="13">
        <v>1</v>
      </c>
      <c r="I439" s="13">
        <v>8</v>
      </c>
      <c r="J439" s="13">
        <v>7</v>
      </c>
    </row>
    <row r="440" spans="1:11" ht="15.75" customHeight="1" x14ac:dyDescent="0.3">
      <c r="A440" s="7" t="s">
        <v>783</v>
      </c>
      <c r="B440" s="8" t="s">
        <v>242</v>
      </c>
      <c r="C440" s="12">
        <v>9</v>
      </c>
      <c r="D440" s="13">
        <v>7</v>
      </c>
      <c r="E440" s="13">
        <v>0</v>
      </c>
      <c r="F440" s="13">
        <v>0</v>
      </c>
      <c r="G440" s="13">
        <v>4</v>
      </c>
      <c r="H440" s="13">
        <v>3</v>
      </c>
      <c r="I440" s="13">
        <v>13</v>
      </c>
      <c r="J440" s="13">
        <v>10</v>
      </c>
      <c r="K440" s="27"/>
    </row>
    <row r="441" spans="1:11" ht="15.75" customHeight="1" x14ac:dyDescent="0.3">
      <c r="A441" s="10" t="s">
        <v>12</v>
      </c>
      <c r="B441" s="11"/>
      <c r="C441" s="9">
        <f>SUM(C439:C440)</f>
        <v>17</v>
      </c>
      <c r="D441" s="9">
        <f t="shared" ref="D441:J441" si="35">SUM(D439:D440)</f>
        <v>13</v>
      </c>
      <c r="E441" s="9">
        <f t="shared" si="35"/>
        <v>0</v>
      </c>
      <c r="F441" s="9">
        <f t="shared" si="35"/>
        <v>0</v>
      </c>
      <c r="G441" s="9">
        <f t="shared" si="35"/>
        <v>4</v>
      </c>
      <c r="H441" s="9">
        <f t="shared" si="35"/>
        <v>4</v>
      </c>
      <c r="I441" s="9">
        <f t="shared" si="35"/>
        <v>21</v>
      </c>
      <c r="J441" s="9">
        <f t="shared" si="35"/>
        <v>17</v>
      </c>
      <c r="K441" s="29"/>
    </row>
    <row r="442" spans="1:11" ht="15.7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</row>
    <row r="443" spans="1:11" ht="15.75" customHeight="1" x14ac:dyDescent="0.3"/>
    <row r="444" spans="1:11" ht="15.75" customHeight="1" x14ac:dyDescent="0.3">
      <c r="A444" s="24" t="s">
        <v>1659</v>
      </c>
      <c r="B444" s="25"/>
      <c r="C444" s="25"/>
      <c r="D444" s="25"/>
      <c r="E444" s="25"/>
      <c r="F444" s="25"/>
      <c r="G444" s="25"/>
      <c r="H444" s="25"/>
      <c r="I444" s="25"/>
      <c r="J444" s="26"/>
      <c r="K444" s="27"/>
    </row>
    <row r="445" spans="1:11" ht="15.75" customHeight="1" x14ac:dyDescent="0.3">
      <c r="A445" s="2"/>
      <c r="B445" s="3"/>
      <c r="C445" s="28" t="s">
        <v>1</v>
      </c>
      <c r="D445" s="26"/>
      <c r="E445" s="28" t="s">
        <v>2</v>
      </c>
      <c r="F445" s="26"/>
      <c r="G445" s="28" t="s">
        <v>3</v>
      </c>
      <c r="H445" s="26"/>
      <c r="I445" s="28" t="s">
        <v>4</v>
      </c>
      <c r="J445" s="26"/>
      <c r="K445" s="27"/>
    </row>
    <row r="446" spans="1:11" ht="15.75" customHeight="1" x14ac:dyDescent="0.3">
      <c r="A446" s="4" t="s">
        <v>5</v>
      </c>
      <c r="B446" s="5" t="s">
        <v>6</v>
      </c>
      <c r="C446" s="6" t="s">
        <v>7</v>
      </c>
      <c r="D446" s="6" t="s">
        <v>8</v>
      </c>
      <c r="E446" s="6" t="s">
        <v>7</v>
      </c>
      <c r="F446" s="6" t="s">
        <v>8</v>
      </c>
      <c r="G446" s="6" t="s">
        <v>7</v>
      </c>
      <c r="H446" s="6" t="s">
        <v>8</v>
      </c>
      <c r="I446" s="6" t="s">
        <v>7</v>
      </c>
      <c r="J446" s="6" t="s">
        <v>8</v>
      </c>
      <c r="K446" s="29"/>
    </row>
    <row r="447" spans="1:11" ht="15.75" customHeight="1" x14ac:dyDescent="0.3">
      <c r="A447" s="7" t="s">
        <v>64</v>
      </c>
      <c r="B447" s="8" t="s">
        <v>354</v>
      </c>
      <c r="C447" s="12">
        <v>6</v>
      </c>
      <c r="D447" s="13">
        <v>11</v>
      </c>
      <c r="E447" s="13">
        <v>3</v>
      </c>
      <c r="F447" s="13">
        <v>8</v>
      </c>
      <c r="G447" s="13">
        <v>1</v>
      </c>
      <c r="H447" s="13">
        <v>2</v>
      </c>
      <c r="I447" s="13">
        <v>7</v>
      </c>
      <c r="J447" s="13">
        <v>13</v>
      </c>
      <c r="K447" s="45" t="s">
        <v>1215</v>
      </c>
    </row>
    <row r="448" spans="1:11" ht="15.75" customHeight="1" x14ac:dyDescent="0.3">
      <c r="A448" s="10" t="s">
        <v>12</v>
      </c>
      <c r="B448" s="11"/>
      <c r="C448" s="9">
        <f>SUM(C447)</f>
        <v>6</v>
      </c>
      <c r="D448" s="9">
        <f t="shared" ref="D448:J448" si="36">SUM(D447)</f>
        <v>11</v>
      </c>
      <c r="E448" s="9">
        <f t="shared" si="36"/>
        <v>3</v>
      </c>
      <c r="F448" s="9">
        <f t="shared" si="36"/>
        <v>8</v>
      </c>
      <c r="G448" s="9">
        <f t="shared" si="36"/>
        <v>1</v>
      </c>
      <c r="H448" s="9">
        <f t="shared" si="36"/>
        <v>2</v>
      </c>
      <c r="I448" s="9">
        <f t="shared" si="36"/>
        <v>7</v>
      </c>
      <c r="J448" s="9">
        <f t="shared" si="36"/>
        <v>13</v>
      </c>
      <c r="K448" s="29"/>
    </row>
    <row r="449" spans="1:11" ht="15.75" customHeight="1" x14ac:dyDescent="0.3">
      <c r="A449" s="30"/>
      <c r="B449" s="30"/>
      <c r="C449" s="30"/>
      <c r="D449" s="30"/>
    </row>
    <row r="450" spans="1:11" ht="15.75" customHeight="1" x14ac:dyDescent="0.3"/>
    <row r="451" spans="1:11" ht="15.75" customHeight="1" x14ac:dyDescent="0.3">
      <c r="A451" s="24" t="s">
        <v>1494</v>
      </c>
      <c r="B451" s="25"/>
      <c r="C451" s="25"/>
      <c r="D451" s="25"/>
      <c r="E451" s="25"/>
      <c r="F451" s="25"/>
      <c r="G451" s="25"/>
      <c r="H451" s="25"/>
      <c r="I451" s="25"/>
      <c r="J451" s="26"/>
      <c r="K451" s="27"/>
    </row>
    <row r="452" spans="1:11" ht="15.75" customHeight="1" x14ac:dyDescent="0.3">
      <c r="A452" s="2"/>
      <c r="B452" s="3"/>
      <c r="C452" s="28" t="s">
        <v>1</v>
      </c>
      <c r="D452" s="26"/>
      <c r="E452" s="28" t="s">
        <v>2</v>
      </c>
      <c r="F452" s="26"/>
      <c r="G452" s="28" t="s">
        <v>3</v>
      </c>
      <c r="H452" s="26"/>
      <c r="I452" s="28" t="s">
        <v>4</v>
      </c>
      <c r="J452" s="26"/>
      <c r="K452" s="27"/>
    </row>
    <row r="453" spans="1:11" ht="15.75" customHeight="1" x14ac:dyDescent="0.3">
      <c r="A453" s="4" t="s">
        <v>5</v>
      </c>
      <c r="B453" s="5" t="s">
        <v>6</v>
      </c>
      <c r="C453" s="6" t="s">
        <v>7</v>
      </c>
      <c r="D453" s="6" t="s">
        <v>8</v>
      </c>
      <c r="E453" s="6" t="s">
        <v>7</v>
      </c>
      <c r="F453" s="6" t="s">
        <v>8</v>
      </c>
      <c r="G453" s="6" t="s">
        <v>7</v>
      </c>
      <c r="H453" s="6" t="s">
        <v>8</v>
      </c>
      <c r="I453" s="6" t="s">
        <v>7</v>
      </c>
      <c r="J453" s="6" t="s">
        <v>8</v>
      </c>
      <c r="K453" s="29"/>
    </row>
    <row r="454" spans="1:11" ht="15.75" customHeight="1" x14ac:dyDescent="0.3">
      <c r="A454" s="7" t="s">
        <v>57</v>
      </c>
      <c r="B454" s="8" t="s">
        <v>179</v>
      </c>
      <c r="C454" s="12">
        <v>15</v>
      </c>
      <c r="D454" s="13">
        <v>3</v>
      </c>
      <c r="E454" s="13">
        <v>12</v>
      </c>
      <c r="F454" s="13">
        <v>2</v>
      </c>
      <c r="G454" s="13">
        <v>5</v>
      </c>
      <c r="H454" s="13">
        <v>1</v>
      </c>
      <c r="I454" s="13">
        <v>20</v>
      </c>
      <c r="J454" s="13">
        <v>4</v>
      </c>
      <c r="K454" s="45"/>
    </row>
    <row r="455" spans="1:11" ht="15.75" customHeight="1" x14ac:dyDescent="0.3">
      <c r="A455" s="7" t="s">
        <v>63</v>
      </c>
      <c r="B455" s="8" t="s">
        <v>179</v>
      </c>
      <c r="C455" s="12">
        <v>16</v>
      </c>
      <c r="D455" s="13">
        <v>2</v>
      </c>
      <c r="E455" s="13">
        <v>13</v>
      </c>
      <c r="F455" s="13">
        <v>1</v>
      </c>
      <c r="G455" s="13">
        <v>3</v>
      </c>
      <c r="H455" s="13">
        <v>1</v>
      </c>
      <c r="I455" s="13">
        <v>19</v>
      </c>
      <c r="J455" s="13">
        <v>3</v>
      </c>
      <c r="K455" s="45"/>
    </row>
    <row r="456" spans="1:11" ht="15.75" customHeight="1" x14ac:dyDescent="0.3">
      <c r="A456" s="10" t="s">
        <v>12</v>
      </c>
      <c r="B456" s="11"/>
      <c r="C456" s="9">
        <f>SUM(C454:C455)</f>
        <v>31</v>
      </c>
      <c r="D456" s="9">
        <f t="shared" ref="D456:J456" si="37">SUM(D454:D455)</f>
        <v>5</v>
      </c>
      <c r="E456" s="9">
        <f t="shared" si="37"/>
        <v>25</v>
      </c>
      <c r="F456" s="9">
        <f t="shared" si="37"/>
        <v>3</v>
      </c>
      <c r="G456" s="9">
        <f t="shared" si="37"/>
        <v>8</v>
      </c>
      <c r="H456" s="9">
        <f t="shared" si="37"/>
        <v>2</v>
      </c>
      <c r="I456" s="9">
        <f t="shared" si="37"/>
        <v>39</v>
      </c>
      <c r="J456" s="9">
        <f t="shared" si="37"/>
        <v>7</v>
      </c>
      <c r="K456" s="29"/>
    </row>
    <row r="457" spans="1:11" ht="15.75" customHeight="1" x14ac:dyDescent="0.3">
      <c r="A457" s="30" t="s">
        <v>1499</v>
      </c>
      <c r="B457" s="30"/>
      <c r="C457" s="30"/>
      <c r="D457" s="30"/>
    </row>
    <row r="458" spans="1:11" ht="15.75" customHeight="1" x14ac:dyDescent="0.3"/>
    <row r="459" spans="1:11" ht="15.75" customHeight="1" x14ac:dyDescent="0.3">
      <c r="A459" s="24" t="s">
        <v>514</v>
      </c>
      <c r="B459" s="25"/>
      <c r="C459" s="25"/>
      <c r="D459" s="25"/>
      <c r="E459" s="25"/>
      <c r="F459" s="25"/>
      <c r="G459" s="25"/>
      <c r="H459" s="25"/>
      <c r="I459" s="25"/>
      <c r="J459" s="26"/>
      <c r="K459" s="27"/>
    </row>
    <row r="460" spans="1:11" ht="15.75" customHeight="1" x14ac:dyDescent="0.3">
      <c r="A460" s="2"/>
      <c r="B460" s="3"/>
      <c r="C460" s="28" t="s">
        <v>1</v>
      </c>
      <c r="D460" s="26"/>
      <c r="E460" s="28" t="s">
        <v>2</v>
      </c>
      <c r="F460" s="26"/>
      <c r="G460" s="28" t="s">
        <v>3</v>
      </c>
      <c r="H460" s="26"/>
      <c r="I460" s="28" t="s">
        <v>4</v>
      </c>
      <c r="J460" s="26"/>
      <c r="K460" s="27"/>
    </row>
    <row r="461" spans="1:11" ht="15.75" customHeight="1" x14ac:dyDescent="0.3">
      <c r="A461" s="4" t="s">
        <v>5</v>
      </c>
      <c r="B461" s="5" t="s">
        <v>6</v>
      </c>
      <c r="C461" s="6" t="s">
        <v>7</v>
      </c>
      <c r="D461" s="6" t="s">
        <v>8</v>
      </c>
      <c r="E461" s="6" t="s">
        <v>7</v>
      </c>
      <c r="F461" s="6" t="s">
        <v>8</v>
      </c>
      <c r="G461" s="6" t="s">
        <v>7</v>
      </c>
      <c r="H461" s="6" t="s">
        <v>8</v>
      </c>
      <c r="I461" s="6" t="s">
        <v>7</v>
      </c>
      <c r="J461" s="6" t="s">
        <v>8</v>
      </c>
      <c r="K461" s="29"/>
    </row>
    <row r="462" spans="1:11" ht="15.75" customHeight="1" x14ac:dyDescent="0.3">
      <c r="A462" s="7" t="s">
        <v>15</v>
      </c>
      <c r="B462" s="8" t="s">
        <v>165</v>
      </c>
      <c r="C462" s="12">
        <v>4</v>
      </c>
      <c r="D462" s="13">
        <v>12</v>
      </c>
      <c r="E462" s="13">
        <v>2</v>
      </c>
      <c r="F462" s="13">
        <v>8</v>
      </c>
      <c r="G462" s="13">
        <v>0</v>
      </c>
      <c r="H462" s="13">
        <v>2</v>
      </c>
      <c r="I462" s="13">
        <v>4</v>
      </c>
      <c r="J462" s="13">
        <v>14</v>
      </c>
      <c r="K462" s="27"/>
    </row>
    <row r="463" spans="1:11" ht="15.75" customHeight="1" x14ac:dyDescent="0.3">
      <c r="A463" s="7" t="s">
        <v>17</v>
      </c>
      <c r="B463" s="8" t="s">
        <v>165</v>
      </c>
      <c r="C463" s="22">
        <v>1</v>
      </c>
      <c r="D463" s="14">
        <v>16</v>
      </c>
      <c r="E463" s="14">
        <v>0</v>
      </c>
      <c r="F463" s="14">
        <v>11</v>
      </c>
      <c r="G463" s="14">
        <v>0</v>
      </c>
      <c r="H463" s="14">
        <v>2</v>
      </c>
      <c r="I463" s="14">
        <v>1</v>
      </c>
      <c r="J463" s="14">
        <v>18</v>
      </c>
      <c r="K463" s="27"/>
    </row>
    <row r="464" spans="1:11" ht="15.75" customHeight="1" x14ac:dyDescent="0.3">
      <c r="A464" s="7" t="s">
        <v>57</v>
      </c>
      <c r="B464" s="8" t="s">
        <v>165</v>
      </c>
      <c r="C464" s="22">
        <v>2</v>
      </c>
      <c r="D464" s="14">
        <v>1</v>
      </c>
      <c r="E464" s="14">
        <v>1</v>
      </c>
      <c r="F464" s="14">
        <v>0</v>
      </c>
      <c r="G464" s="14">
        <v>0</v>
      </c>
      <c r="H464" s="14">
        <v>0</v>
      </c>
      <c r="I464" s="14">
        <v>2</v>
      </c>
      <c r="J464" s="14">
        <v>1</v>
      </c>
      <c r="K464" s="27"/>
    </row>
    <row r="465" spans="1:11" ht="15.75" customHeight="1" x14ac:dyDescent="0.3">
      <c r="A465" s="10" t="s">
        <v>12</v>
      </c>
      <c r="B465" s="11"/>
      <c r="C465" s="9">
        <v>7</v>
      </c>
      <c r="D465" s="9">
        <v>29</v>
      </c>
      <c r="E465" s="9">
        <v>3</v>
      </c>
      <c r="F465" s="9">
        <v>19</v>
      </c>
      <c r="G465" s="9">
        <v>0</v>
      </c>
      <c r="H465" s="9">
        <v>4</v>
      </c>
      <c r="I465" s="9">
        <v>7</v>
      </c>
      <c r="J465" s="9">
        <v>33</v>
      </c>
      <c r="K465" s="29"/>
    </row>
    <row r="466" spans="1:11" ht="15.75" customHeight="1" x14ac:dyDescent="0.3">
      <c r="A466" s="30" t="s">
        <v>515</v>
      </c>
      <c r="B466" s="30"/>
      <c r="C466" s="30"/>
      <c r="D466" s="30"/>
    </row>
    <row r="467" spans="1:11" ht="15.75" customHeight="1" x14ac:dyDescent="0.3"/>
    <row r="468" spans="1:11" ht="15.75" customHeight="1" x14ac:dyDescent="0.3">
      <c r="A468" s="24" t="s">
        <v>1863</v>
      </c>
      <c r="B468" s="25"/>
      <c r="C468" s="25"/>
      <c r="D468" s="25"/>
      <c r="E468" s="25"/>
      <c r="F468" s="25"/>
      <c r="G468" s="25"/>
      <c r="H468" s="25"/>
      <c r="I468" s="25"/>
      <c r="J468" s="26"/>
      <c r="K468" s="27"/>
    </row>
    <row r="469" spans="1:11" ht="15.75" customHeight="1" x14ac:dyDescent="0.3">
      <c r="A469" s="2"/>
      <c r="B469" s="3"/>
      <c r="C469" s="28" t="s">
        <v>1</v>
      </c>
      <c r="D469" s="26"/>
      <c r="E469" s="28" t="s">
        <v>2</v>
      </c>
      <c r="F469" s="26"/>
      <c r="G469" s="28" t="s">
        <v>3</v>
      </c>
      <c r="H469" s="26"/>
      <c r="I469" s="28" t="s">
        <v>4</v>
      </c>
      <c r="J469" s="26"/>
      <c r="K469" s="27"/>
    </row>
    <row r="470" spans="1:11" ht="15.75" customHeight="1" x14ac:dyDescent="0.3">
      <c r="A470" s="4" t="s">
        <v>5</v>
      </c>
      <c r="B470" s="5" t="s">
        <v>6</v>
      </c>
      <c r="C470" s="6" t="s">
        <v>7</v>
      </c>
      <c r="D470" s="6" t="s">
        <v>8</v>
      </c>
      <c r="E470" s="6" t="s">
        <v>7</v>
      </c>
      <c r="F470" s="6" t="s">
        <v>8</v>
      </c>
      <c r="G470" s="6" t="s">
        <v>7</v>
      </c>
      <c r="H470" s="6" t="s">
        <v>8</v>
      </c>
      <c r="I470" s="6" t="s">
        <v>7</v>
      </c>
      <c r="J470" s="6" t="s">
        <v>8</v>
      </c>
      <c r="K470" s="29"/>
    </row>
    <row r="471" spans="1:11" ht="15.75" customHeight="1" x14ac:dyDescent="0.3">
      <c r="A471" s="7" t="s">
        <v>1852</v>
      </c>
      <c r="B471" s="8" t="s">
        <v>271</v>
      </c>
      <c r="C471" s="12">
        <v>6</v>
      </c>
      <c r="D471" s="13">
        <v>16</v>
      </c>
      <c r="E471" s="13">
        <v>2</v>
      </c>
      <c r="F471" s="13">
        <v>10</v>
      </c>
      <c r="G471" s="13">
        <v>0</v>
      </c>
      <c r="H471" s="13">
        <v>1</v>
      </c>
      <c r="I471" s="13">
        <v>6</v>
      </c>
      <c r="J471" s="13">
        <v>17</v>
      </c>
      <c r="K471" s="27"/>
    </row>
    <row r="472" spans="1:11" ht="15.75" customHeight="1" x14ac:dyDescent="0.3">
      <c r="A472" s="10" t="s">
        <v>12</v>
      </c>
      <c r="B472" s="11"/>
      <c r="C472" s="9">
        <f>SUM(C471)</f>
        <v>6</v>
      </c>
      <c r="D472" s="9">
        <f t="shared" ref="D472:J472" si="38">SUM(D471)</f>
        <v>16</v>
      </c>
      <c r="E472" s="9">
        <f t="shared" si="38"/>
        <v>2</v>
      </c>
      <c r="F472" s="9">
        <f t="shared" si="38"/>
        <v>10</v>
      </c>
      <c r="G472" s="9">
        <f t="shared" si="38"/>
        <v>0</v>
      </c>
      <c r="H472" s="9">
        <f t="shared" si="38"/>
        <v>1</v>
      </c>
      <c r="I472" s="9">
        <f t="shared" si="38"/>
        <v>6</v>
      </c>
      <c r="J472" s="9">
        <f t="shared" si="38"/>
        <v>17</v>
      </c>
      <c r="K472" s="29"/>
    </row>
    <row r="473" spans="1:11" ht="15.75" customHeight="1" x14ac:dyDescent="0.3">
      <c r="A473" s="30" t="s">
        <v>1864</v>
      </c>
      <c r="B473" s="30"/>
      <c r="C473" s="30"/>
      <c r="D473" s="30"/>
    </row>
    <row r="474" spans="1:11" ht="15.75" customHeight="1" x14ac:dyDescent="0.3"/>
    <row r="475" spans="1:11" ht="15.75" customHeight="1" x14ac:dyDescent="0.3">
      <c r="A475" s="24" t="s">
        <v>1015</v>
      </c>
      <c r="B475" s="25"/>
      <c r="C475" s="25"/>
      <c r="D475" s="25"/>
      <c r="E475" s="25"/>
      <c r="F475" s="25"/>
      <c r="G475" s="25"/>
      <c r="H475" s="25"/>
      <c r="I475" s="25"/>
      <c r="J475" s="26"/>
      <c r="K475" s="27"/>
    </row>
    <row r="476" spans="1:11" ht="15.75" customHeight="1" x14ac:dyDescent="0.3">
      <c r="A476" s="2"/>
      <c r="B476" s="3"/>
      <c r="C476" s="28" t="s">
        <v>1</v>
      </c>
      <c r="D476" s="26"/>
      <c r="E476" s="28" t="s">
        <v>2</v>
      </c>
      <c r="F476" s="26"/>
      <c r="G476" s="28" t="s">
        <v>3</v>
      </c>
      <c r="H476" s="26"/>
      <c r="I476" s="28" t="s">
        <v>4</v>
      </c>
      <c r="J476" s="26"/>
      <c r="K476" s="27"/>
    </row>
    <row r="477" spans="1:11" ht="15.75" customHeight="1" x14ac:dyDescent="0.3">
      <c r="A477" s="4" t="s">
        <v>5</v>
      </c>
      <c r="B477" s="5" t="s">
        <v>6</v>
      </c>
      <c r="C477" s="6" t="s">
        <v>7</v>
      </c>
      <c r="D477" s="6" t="s">
        <v>8</v>
      </c>
      <c r="E477" s="6" t="s">
        <v>7</v>
      </c>
      <c r="F477" s="6" t="s">
        <v>8</v>
      </c>
      <c r="G477" s="6" t="s">
        <v>7</v>
      </c>
      <c r="H477" s="6" t="s">
        <v>8</v>
      </c>
      <c r="I477" s="6" t="s">
        <v>7</v>
      </c>
      <c r="J477" s="6" t="s">
        <v>8</v>
      </c>
      <c r="K477" s="29"/>
    </row>
    <row r="478" spans="1:11" ht="15.75" customHeight="1" x14ac:dyDescent="0.3">
      <c r="A478" s="7" t="s">
        <v>34</v>
      </c>
      <c r="B478" s="8" t="s">
        <v>162</v>
      </c>
      <c r="C478" s="12">
        <v>5</v>
      </c>
      <c r="D478" s="13">
        <v>15</v>
      </c>
      <c r="E478" s="13">
        <v>4</v>
      </c>
      <c r="F478" s="13">
        <v>10</v>
      </c>
      <c r="G478" s="13">
        <v>1</v>
      </c>
      <c r="H478" s="13">
        <v>1</v>
      </c>
      <c r="I478" s="13">
        <v>6</v>
      </c>
      <c r="J478" s="13">
        <v>16</v>
      </c>
      <c r="K478" s="27"/>
    </row>
    <row r="479" spans="1:11" ht="15.75" customHeight="1" x14ac:dyDescent="0.3">
      <c r="A479" s="10" t="s">
        <v>12</v>
      </c>
      <c r="B479" s="11"/>
      <c r="C479" s="9">
        <f>SUM(C478)</f>
        <v>5</v>
      </c>
      <c r="D479" s="9">
        <f t="shared" ref="D479:J479" si="39">SUM(D478)</f>
        <v>15</v>
      </c>
      <c r="E479" s="9">
        <f t="shared" si="39"/>
        <v>4</v>
      </c>
      <c r="F479" s="9">
        <f t="shared" si="39"/>
        <v>10</v>
      </c>
      <c r="G479" s="9">
        <f t="shared" si="39"/>
        <v>1</v>
      </c>
      <c r="H479" s="9">
        <f t="shared" si="39"/>
        <v>1</v>
      </c>
      <c r="I479" s="9">
        <f t="shared" si="39"/>
        <v>6</v>
      </c>
      <c r="J479" s="9">
        <f t="shared" si="39"/>
        <v>16</v>
      </c>
      <c r="K479" s="29"/>
    </row>
    <row r="480" spans="1:11" ht="15.75" customHeight="1" x14ac:dyDescent="0.3">
      <c r="A480" s="30"/>
      <c r="B480" s="30"/>
      <c r="C480" s="30"/>
      <c r="D480" s="30"/>
    </row>
    <row r="481" spans="1:11" ht="15.75" customHeight="1" x14ac:dyDescent="0.3"/>
    <row r="482" spans="1:11" ht="15.75" customHeight="1" x14ac:dyDescent="0.3">
      <c r="A482" s="24" t="s">
        <v>516</v>
      </c>
      <c r="B482" s="25"/>
      <c r="C482" s="25"/>
      <c r="D482" s="25"/>
      <c r="E482" s="25"/>
      <c r="F482" s="25"/>
      <c r="G482" s="25"/>
      <c r="H482" s="25"/>
      <c r="I482" s="25"/>
      <c r="J482" s="26"/>
      <c r="K482" s="27"/>
    </row>
    <row r="483" spans="1:11" ht="15.75" customHeight="1" x14ac:dyDescent="0.3">
      <c r="A483" s="2"/>
      <c r="B483" s="3"/>
      <c r="C483" s="28" t="s">
        <v>1</v>
      </c>
      <c r="D483" s="26"/>
      <c r="E483" s="28" t="s">
        <v>2</v>
      </c>
      <c r="F483" s="26"/>
      <c r="G483" s="28" t="s">
        <v>3</v>
      </c>
      <c r="H483" s="26"/>
      <c r="I483" s="28" t="s">
        <v>4</v>
      </c>
      <c r="J483" s="26"/>
      <c r="K483" s="27"/>
    </row>
    <row r="484" spans="1:11" ht="15.75" customHeight="1" x14ac:dyDescent="0.3">
      <c r="A484" s="4" t="s">
        <v>5</v>
      </c>
      <c r="B484" s="5" t="s">
        <v>6</v>
      </c>
      <c r="C484" s="6" t="s">
        <v>7</v>
      </c>
      <c r="D484" s="6" t="s">
        <v>8</v>
      </c>
      <c r="E484" s="6" t="s">
        <v>7</v>
      </c>
      <c r="F484" s="6" t="s">
        <v>8</v>
      </c>
      <c r="G484" s="6" t="s">
        <v>7</v>
      </c>
      <c r="H484" s="6" t="s">
        <v>8</v>
      </c>
      <c r="I484" s="6" t="s">
        <v>7</v>
      </c>
      <c r="J484" s="6" t="s">
        <v>8</v>
      </c>
      <c r="K484" s="29"/>
    </row>
    <row r="485" spans="1:11" ht="15.75" customHeight="1" x14ac:dyDescent="0.3">
      <c r="A485" s="7" t="s">
        <v>19</v>
      </c>
      <c r="B485" s="8" t="s">
        <v>287</v>
      </c>
      <c r="C485" s="12">
        <v>13</v>
      </c>
      <c r="D485" s="13">
        <v>7</v>
      </c>
      <c r="E485" s="13">
        <v>3</v>
      </c>
      <c r="F485" s="13">
        <v>2</v>
      </c>
      <c r="G485" s="13">
        <v>0</v>
      </c>
      <c r="H485" s="13">
        <v>1</v>
      </c>
      <c r="I485" s="13">
        <v>13</v>
      </c>
      <c r="J485" s="13">
        <v>8</v>
      </c>
      <c r="K485" s="27"/>
    </row>
    <row r="486" spans="1:11" ht="15.75" customHeight="1" x14ac:dyDescent="0.3">
      <c r="A486" s="7" t="s">
        <v>20</v>
      </c>
      <c r="B486" s="8" t="s">
        <v>287</v>
      </c>
      <c r="C486" s="22">
        <v>16</v>
      </c>
      <c r="D486" s="14">
        <v>4</v>
      </c>
      <c r="E486" s="14">
        <v>0</v>
      </c>
      <c r="F486" s="14">
        <v>0</v>
      </c>
      <c r="G486" s="14">
        <v>3</v>
      </c>
      <c r="H486" s="14">
        <v>1</v>
      </c>
      <c r="I486" s="14">
        <v>19</v>
      </c>
      <c r="J486" s="14">
        <v>5</v>
      </c>
      <c r="K486" s="27"/>
    </row>
    <row r="487" spans="1:11" ht="15.75" customHeight="1" x14ac:dyDescent="0.3">
      <c r="A487" s="7" t="s">
        <v>21</v>
      </c>
      <c r="B487" s="8" t="s">
        <v>287</v>
      </c>
      <c r="C487" s="22">
        <v>18</v>
      </c>
      <c r="D487" s="14">
        <v>1</v>
      </c>
      <c r="E487" s="14">
        <v>7</v>
      </c>
      <c r="F487" s="14">
        <v>0</v>
      </c>
      <c r="G487" s="14">
        <v>4</v>
      </c>
      <c r="H487" s="14">
        <v>1</v>
      </c>
      <c r="I487" s="14">
        <v>22</v>
      </c>
      <c r="J487" s="14">
        <v>2</v>
      </c>
      <c r="K487" s="27"/>
    </row>
    <row r="488" spans="1:11" ht="15.75" customHeight="1" x14ac:dyDescent="0.3">
      <c r="A488" s="7" t="s">
        <v>22</v>
      </c>
      <c r="B488" s="8" t="s">
        <v>287</v>
      </c>
      <c r="C488" s="22">
        <v>11</v>
      </c>
      <c r="D488" s="14">
        <v>9</v>
      </c>
      <c r="E488" s="14">
        <v>4</v>
      </c>
      <c r="F488" s="14">
        <v>3</v>
      </c>
      <c r="G488" s="14">
        <v>3</v>
      </c>
      <c r="H488" s="14">
        <v>1</v>
      </c>
      <c r="I488" s="14">
        <v>12</v>
      </c>
      <c r="J488" s="14">
        <v>10</v>
      </c>
      <c r="K488" s="27"/>
    </row>
    <row r="489" spans="1:11" ht="15.75" customHeight="1" x14ac:dyDescent="0.3">
      <c r="A489" s="7" t="s">
        <v>23</v>
      </c>
      <c r="B489" s="8" t="s">
        <v>287</v>
      </c>
      <c r="C489" s="22">
        <v>13</v>
      </c>
      <c r="D489" s="14">
        <v>7</v>
      </c>
      <c r="E489" s="14">
        <v>3</v>
      </c>
      <c r="F489" s="14">
        <v>1</v>
      </c>
      <c r="G489" s="14">
        <v>2</v>
      </c>
      <c r="H489" s="14">
        <v>1</v>
      </c>
      <c r="I489" s="14">
        <v>15</v>
      </c>
      <c r="J489" s="14">
        <v>8</v>
      </c>
      <c r="K489" s="27"/>
    </row>
    <row r="490" spans="1:11" ht="15.75" customHeight="1" x14ac:dyDescent="0.3">
      <c r="A490" s="7" t="s">
        <v>42</v>
      </c>
      <c r="B490" s="8" t="s">
        <v>287</v>
      </c>
      <c r="C490" s="22">
        <v>14</v>
      </c>
      <c r="D490" s="14">
        <v>6</v>
      </c>
      <c r="E490" s="14">
        <v>5</v>
      </c>
      <c r="F490" s="14">
        <v>1</v>
      </c>
      <c r="G490" s="14">
        <v>0</v>
      </c>
      <c r="H490" s="14">
        <v>1</v>
      </c>
      <c r="I490" s="14">
        <v>14</v>
      </c>
      <c r="J490" s="14">
        <v>7</v>
      </c>
      <c r="K490" s="27"/>
    </row>
    <row r="491" spans="1:11" ht="15.75" customHeight="1" x14ac:dyDescent="0.3">
      <c r="A491" s="7" t="s">
        <v>24</v>
      </c>
      <c r="B491" s="8" t="s">
        <v>287</v>
      </c>
      <c r="C491" s="22">
        <v>13</v>
      </c>
      <c r="D491" s="14">
        <v>5</v>
      </c>
      <c r="E491" s="14">
        <v>6</v>
      </c>
      <c r="F491" s="14">
        <v>0</v>
      </c>
      <c r="G491" s="14">
        <v>1</v>
      </c>
      <c r="H491" s="14">
        <v>1</v>
      </c>
      <c r="I491" s="14">
        <v>14</v>
      </c>
      <c r="J491" s="14">
        <v>6</v>
      </c>
      <c r="K491" s="27"/>
    </row>
    <row r="492" spans="1:11" ht="15.75" customHeight="1" x14ac:dyDescent="0.3">
      <c r="A492" s="7" t="s">
        <v>46</v>
      </c>
      <c r="B492" s="8" t="s">
        <v>287</v>
      </c>
      <c r="C492" s="22">
        <v>10</v>
      </c>
      <c r="D492" s="14">
        <v>7</v>
      </c>
      <c r="E492" s="14">
        <v>5</v>
      </c>
      <c r="F492" s="14">
        <v>2</v>
      </c>
      <c r="G492" s="14">
        <v>2</v>
      </c>
      <c r="H492" s="14">
        <v>1</v>
      </c>
      <c r="I492" s="14">
        <v>12</v>
      </c>
      <c r="J492" s="14">
        <v>8</v>
      </c>
      <c r="K492" s="27"/>
    </row>
    <row r="493" spans="1:11" ht="15.75" customHeight="1" x14ac:dyDescent="0.3">
      <c r="A493" s="7" t="s">
        <v>55</v>
      </c>
      <c r="B493" s="8" t="s">
        <v>162</v>
      </c>
      <c r="C493" s="22">
        <v>8</v>
      </c>
      <c r="D493" s="14">
        <v>10</v>
      </c>
      <c r="E493" s="14">
        <v>3</v>
      </c>
      <c r="F493" s="14">
        <v>4</v>
      </c>
      <c r="G493" s="14">
        <v>0</v>
      </c>
      <c r="H493" s="14">
        <v>1</v>
      </c>
      <c r="I493" s="14">
        <v>8</v>
      </c>
      <c r="J493" s="14">
        <v>11</v>
      </c>
      <c r="K493" s="27"/>
    </row>
    <row r="494" spans="1:11" ht="15.75" customHeight="1" x14ac:dyDescent="0.3">
      <c r="A494" s="7" t="s">
        <v>56</v>
      </c>
      <c r="B494" s="8" t="s">
        <v>162</v>
      </c>
      <c r="C494" s="22">
        <v>2</v>
      </c>
      <c r="D494" s="14">
        <v>16</v>
      </c>
      <c r="E494" s="14">
        <v>1</v>
      </c>
      <c r="F494" s="14">
        <v>6</v>
      </c>
      <c r="G494" s="14">
        <v>0</v>
      </c>
      <c r="H494" s="14">
        <v>1</v>
      </c>
      <c r="I494" s="14">
        <v>2</v>
      </c>
      <c r="J494" s="14">
        <v>17</v>
      </c>
      <c r="K494" s="27"/>
    </row>
    <row r="495" spans="1:11" ht="15.75" customHeight="1" x14ac:dyDescent="0.3">
      <c r="A495" s="7" t="s">
        <v>57</v>
      </c>
      <c r="B495" s="8" t="s">
        <v>162</v>
      </c>
      <c r="C495" s="22">
        <v>5</v>
      </c>
      <c r="D495" s="14">
        <v>13</v>
      </c>
      <c r="E495" s="14">
        <v>4</v>
      </c>
      <c r="F495" s="14">
        <v>3</v>
      </c>
      <c r="G495" s="14">
        <v>0</v>
      </c>
      <c r="H495" s="14">
        <v>1</v>
      </c>
      <c r="I495" s="14">
        <v>5</v>
      </c>
      <c r="J495" s="14">
        <v>14</v>
      </c>
      <c r="K495" s="27"/>
    </row>
    <row r="496" spans="1:11" ht="15.75" customHeight="1" x14ac:dyDescent="0.3">
      <c r="A496" s="10" t="s">
        <v>12</v>
      </c>
      <c r="B496" s="11"/>
      <c r="C496" s="9">
        <f t="shared" ref="C496:J496" si="40">SUM(C485:C495)</f>
        <v>123</v>
      </c>
      <c r="D496" s="9">
        <f t="shared" si="40"/>
        <v>85</v>
      </c>
      <c r="E496" s="9">
        <f t="shared" si="40"/>
        <v>41</v>
      </c>
      <c r="F496" s="9">
        <f t="shared" si="40"/>
        <v>22</v>
      </c>
      <c r="G496" s="9">
        <f t="shared" si="40"/>
        <v>15</v>
      </c>
      <c r="H496" s="9">
        <f t="shared" si="40"/>
        <v>11</v>
      </c>
      <c r="I496" s="9">
        <f t="shared" si="40"/>
        <v>136</v>
      </c>
      <c r="J496" s="9">
        <f t="shared" si="40"/>
        <v>96</v>
      </c>
      <c r="K496" s="29"/>
    </row>
    <row r="497" spans="1:11" ht="15.75" customHeight="1" x14ac:dyDescent="0.3"/>
    <row r="498" spans="1:11" ht="15.75" customHeight="1" x14ac:dyDescent="0.3"/>
    <row r="499" spans="1:11" ht="15.75" customHeight="1" x14ac:dyDescent="0.3">
      <c r="A499" s="24" t="s">
        <v>1031</v>
      </c>
      <c r="B499" s="25"/>
      <c r="C499" s="25"/>
      <c r="D499" s="25"/>
      <c r="E499" s="25"/>
      <c r="F499" s="25"/>
      <c r="G499" s="25"/>
      <c r="H499" s="25"/>
      <c r="I499" s="25"/>
      <c r="J499" s="26"/>
      <c r="K499" s="27"/>
    </row>
    <row r="500" spans="1:11" ht="15.75" customHeight="1" x14ac:dyDescent="0.3">
      <c r="A500" s="2"/>
      <c r="B500" s="3"/>
      <c r="C500" s="28" t="s">
        <v>1</v>
      </c>
      <c r="D500" s="26"/>
      <c r="E500" s="28" t="s">
        <v>2</v>
      </c>
      <c r="F500" s="26"/>
      <c r="G500" s="28" t="s">
        <v>3</v>
      </c>
      <c r="H500" s="26"/>
      <c r="I500" s="28" t="s">
        <v>4</v>
      </c>
      <c r="J500" s="26"/>
      <c r="K500" s="27"/>
    </row>
    <row r="501" spans="1:11" ht="15.75" customHeight="1" x14ac:dyDescent="0.3">
      <c r="A501" s="4" t="s">
        <v>5</v>
      </c>
      <c r="B501" s="5" t="s">
        <v>6</v>
      </c>
      <c r="C501" s="6" t="s">
        <v>7</v>
      </c>
      <c r="D501" s="6" t="s">
        <v>8</v>
      </c>
      <c r="E501" s="6" t="s">
        <v>7</v>
      </c>
      <c r="F501" s="6" t="s">
        <v>8</v>
      </c>
      <c r="G501" s="6" t="s">
        <v>7</v>
      </c>
      <c r="H501" s="6" t="s">
        <v>8</v>
      </c>
      <c r="I501" s="6" t="s">
        <v>7</v>
      </c>
      <c r="J501" s="6" t="s">
        <v>8</v>
      </c>
      <c r="K501" s="29"/>
    </row>
    <row r="502" spans="1:11" ht="15.75" customHeight="1" x14ac:dyDescent="0.3">
      <c r="A502" s="7" t="s">
        <v>18</v>
      </c>
      <c r="B502" s="8" t="s">
        <v>306</v>
      </c>
      <c r="C502" s="12">
        <v>9</v>
      </c>
      <c r="D502" s="13">
        <v>8</v>
      </c>
      <c r="E502" s="13">
        <v>5</v>
      </c>
      <c r="F502" s="13">
        <v>5</v>
      </c>
      <c r="G502" s="13">
        <v>6</v>
      </c>
      <c r="H502" s="13">
        <v>2</v>
      </c>
      <c r="I502" s="13">
        <v>15</v>
      </c>
      <c r="J502" s="13">
        <v>10</v>
      </c>
      <c r="K502" s="27"/>
    </row>
    <row r="503" spans="1:11" ht="15.75" customHeight="1" x14ac:dyDescent="0.3">
      <c r="A503" s="7" t="s">
        <v>19</v>
      </c>
      <c r="B503" s="8" t="s">
        <v>306</v>
      </c>
      <c r="C503" s="22">
        <v>21</v>
      </c>
      <c r="D503" s="14">
        <v>0</v>
      </c>
      <c r="E503" s="14">
        <v>11</v>
      </c>
      <c r="F503" s="14">
        <v>0</v>
      </c>
      <c r="G503" s="14">
        <v>4</v>
      </c>
      <c r="H503" s="14">
        <v>1</v>
      </c>
      <c r="I503" s="14">
        <v>25</v>
      </c>
      <c r="J503" s="14">
        <v>1</v>
      </c>
      <c r="K503" s="27"/>
    </row>
    <row r="504" spans="1:11" ht="15.75" customHeight="1" x14ac:dyDescent="0.3">
      <c r="A504" s="7" t="s">
        <v>20</v>
      </c>
      <c r="B504" s="8" t="s">
        <v>306</v>
      </c>
      <c r="C504" s="22">
        <v>15</v>
      </c>
      <c r="D504" s="14">
        <v>6</v>
      </c>
      <c r="E504" s="14">
        <v>6</v>
      </c>
      <c r="F504" s="14">
        <v>0</v>
      </c>
      <c r="G504" s="14">
        <v>3</v>
      </c>
      <c r="H504" s="14">
        <v>1</v>
      </c>
      <c r="I504" s="14">
        <v>18</v>
      </c>
      <c r="J504" s="14">
        <v>7</v>
      </c>
      <c r="K504" s="27"/>
    </row>
    <row r="505" spans="1:11" ht="15.75" customHeight="1" x14ac:dyDescent="0.3">
      <c r="A505" s="7" t="s">
        <v>21</v>
      </c>
      <c r="B505" s="8" t="s">
        <v>306</v>
      </c>
      <c r="C505" s="22">
        <v>18</v>
      </c>
      <c r="D505" s="14">
        <v>3</v>
      </c>
      <c r="E505" s="14">
        <v>11</v>
      </c>
      <c r="F505" s="14">
        <v>1</v>
      </c>
      <c r="G505" s="14">
        <v>6</v>
      </c>
      <c r="H505" s="14">
        <v>1</v>
      </c>
      <c r="I505" s="14">
        <v>24</v>
      </c>
      <c r="J505" s="14">
        <v>4</v>
      </c>
      <c r="K505" s="27"/>
    </row>
    <row r="506" spans="1:11" ht="15.75" customHeight="1" x14ac:dyDescent="0.3">
      <c r="A506" s="7" t="s">
        <v>22</v>
      </c>
      <c r="B506" s="8" t="s">
        <v>306</v>
      </c>
      <c r="C506" s="22">
        <v>19</v>
      </c>
      <c r="D506" s="14">
        <v>1</v>
      </c>
      <c r="E506" s="14">
        <v>11</v>
      </c>
      <c r="F506" s="14">
        <v>1</v>
      </c>
      <c r="G506" s="14">
        <v>6</v>
      </c>
      <c r="H506" s="14">
        <v>1</v>
      </c>
      <c r="I506" s="14">
        <v>25</v>
      </c>
      <c r="J506" s="14">
        <v>2</v>
      </c>
      <c r="K506" s="27"/>
    </row>
    <row r="507" spans="1:11" ht="15.75" customHeight="1" x14ac:dyDescent="0.3">
      <c r="A507" s="7" t="s">
        <v>23</v>
      </c>
      <c r="B507" s="8" t="s">
        <v>306</v>
      </c>
      <c r="C507" s="22">
        <v>22</v>
      </c>
      <c r="D507" s="14">
        <v>0</v>
      </c>
      <c r="E507" s="14">
        <v>12</v>
      </c>
      <c r="F507" s="14">
        <v>0</v>
      </c>
      <c r="G507" s="14">
        <v>5</v>
      </c>
      <c r="H507" s="14">
        <v>1</v>
      </c>
      <c r="I507" s="14">
        <v>27</v>
      </c>
      <c r="J507" s="14">
        <v>1</v>
      </c>
      <c r="K507" s="27"/>
    </row>
    <row r="508" spans="1:11" ht="15.75" customHeight="1" x14ac:dyDescent="0.3">
      <c r="A508" s="7" t="s">
        <v>42</v>
      </c>
      <c r="B508" s="8" t="s">
        <v>1032</v>
      </c>
      <c r="C508" s="22"/>
      <c r="D508" s="14"/>
      <c r="E508" s="14"/>
      <c r="F508" s="14"/>
      <c r="G508" s="14"/>
      <c r="H508" s="14"/>
      <c r="I508" s="14"/>
      <c r="J508" s="14"/>
      <c r="K508" s="27"/>
    </row>
    <row r="509" spans="1:11" ht="15.75" customHeight="1" x14ac:dyDescent="0.3">
      <c r="A509" s="7" t="s">
        <v>24</v>
      </c>
      <c r="B509" s="8" t="s">
        <v>1033</v>
      </c>
      <c r="C509" s="22">
        <v>5</v>
      </c>
      <c r="D509" s="14">
        <v>11</v>
      </c>
      <c r="E509" s="14">
        <v>4</v>
      </c>
      <c r="F509" s="14">
        <v>10</v>
      </c>
      <c r="G509" s="14">
        <v>1</v>
      </c>
      <c r="H509" s="14">
        <v>2</v>
      </c>
      <c r="I509" s="14">
        <v>6</v>
      </c>
      <c r="J509" s="14">
        <v>13</v>
      </c>
      <c r="K509" s="45" t="s">
        <v>1034</v>
      </c>
    </row>
    <row r="510" spans="1:11" ht="15.75" customHeight="1" x14ac:dyDescent="0.3">
      <c r="A510" s="7" t="s">
        <v>46</v>
      </c>
      <c r="B510" s="8" t="s">
        <v>1033</v>
      </c>
      <c r="C510" s="22">
        <v>11</v>
      </c>
      <c r="D510" s="14">
        <v>7</v>
      </c>
      <c r="E510" s="14">
        <v>8</v>
      </c>
      <c r="F510" s="14">
        <v>7</v>
      </c>
      <c r="G510" s="14">
        <v>4</v>
      </c>
      <c r="H510" s="14">
        <v>1</v>
      </c>
      <c r="I510" s="14">
        <v>15</v>
      </c>
      <c r="J510" s="14">
        <v>8</v>
      </c>
      <c r="K510" s="45" t="s">
        <v>1035</v>
      </c>
    </row>
    <row r="511" spans="1:11" ht="15.75" customHeight="1" x14ac:dyDescent="0.3">
      <c r="A511" s="7" t="s">
        <v>55</v>
      </c>
      <c r="B511" s="8" t="s">
        <v>1033</v>
      </c>
      <c r="C511" s="22">
        <v>13</v>
      </c>
      <c r="D511" s="14">
        <v>5</v>
      </c>
      <c r="E511" s="14">
        <v>10</v>
      </c>
      <c r="F511" s="14">
        <v>5</v>
      </c>
      <c r="G511" s="14">
        <v>3</v>
      </c>
      <c r="H511" s="14">
        <v>2</v>
      </c>
      <c r="I511" s="14">
        <v>16</v>
      </c>
      <c r="J511" s="14">
        <v>7</v>
      </c>
      <c r="K511" s="45" t="s">
        <v>1035</v>
      </c>
    </row>
    <row r="512" spans="1:11" ht="15.75" customHeight="1" x14ac:dyDescent="0.3">
      <c r="A512" s="7" t="s">
        <v>56</v>
      </c>
      <c r="B512" s="8" t="s">
        <v>1033</v>
      </c>
      <c r="C512" s="22">
        <v>11</v>
      </c>
      <c r="D512" s="14">
        <v>7</v>
      </c>
      <c r="E512" s="14">
        <v>11</v>
      </c>
      <c r="F512" s="14">
        <v>4</v>
      </c>
      <c r="G512" s="14">
        <v>1</v>
      </c>
      <c r="H512" s="14">
        <v>1</v>
      </c>
      <c r="I512" s="14">
        <v>12</v>
      </c>
      <c r="J512" s="14">
        <v>8</v>
      </c>
      <c r="K512" s="45" t="s">
        <v>1051</v>
      </c>
    </row>
    <row r="513" spans="1:11" ht="15.75" customHeight="1" x14ac:dyDescent="0.3">
      <c r="A513" s="7" t="s">
        <v>57</v>
      </c>
      <c r="B513" s="8" t="s">
        <v>1033</v>
      </c>
      <c r="C513" s="22">
        <v>11</v>
      </c>
      <c r="D513" s="14">
        <v>7</v>
      </c>
      <c r="E513" s="14">
        <v>8</v>
      </c>
      <c r="F513" s="14">
        <v>7</v>
      </c>
      <c r="G513" s="14">
        <v>1</v>
      </c>
      <c r="H513" s="14">
        <v>1</v>
      </c>
      <c r="I513" s="14">
        <v>12</v>
      </c>
      <c r="J513" s="14">
        <v>8</v>
      </c>
      <c r="K513" s="45" t="s">
        <v>1035</v>
      </c>
    </row>
    <row r="514" spans="1:11" ht="15.75" customHeight="1" x14ac:dyDescent="0.3">
      <c r="A514" s="7" t="s">
        <v>63</v>
      </c>
      <c r="B514" s="8" t="s">
        <v>1033</v>
      </c>
      <c r="C514" s="22">
        <v>8</v>
      </c>
      <c r="D514" s="14">
        <v>10</v>
      </c>
      <c r="E514" s="14">
        <v>9</v>
      </c>
      <c r="F514" s="14">
        <v>4</v>
      </c>
      <c r="G514" s="14">
        <v>1</v>
      </c>
      <c r="H514" s="14">
        <v>1</v>
      </c>
      <c r="I514" s="14">
        <v>9</v>
      </c>
      <c r="J514" s="14">
        <v>11</v>
      </c>
      <c r="K514" s="45" t="s">
        <v>1035</v>
      </c>
    </row>
    <row r="515" spans="1:11" ht="15.75" customHeight="1" x14ac:dyDescent="0.3">
      <c r="A515" s="7" t="s">
        <v>64</v>
      </c>
      <c r="B515" s="8" t="s">
        <v>1033</v>
      </c>
      <c r="C515" s="22">
        <v>7</v>
      </c>
      <c r="D515" s="14">
        <v>10</v>
      </c>
      <c r="E515" s="14">
        <v>7</v>
      </c>
      <c r="F515" s="14">
        <v>8</v>
      </c>
      <c r="G515" s="14">
        <v>1</v>
      </c>
      <c r="H515" s="14">
        <v>1</v>
      </c>
      <c r="I515" s="14">
        <v>8</v>
      </c>
      <c r="J515" s="14">
        <v>11</v>
      </c>
      <c r="K515" s="45" t="s">
        <v>1036</v>
      </c>
    </row>
    <row r="516" spans="1:11" ht="15.75" customHeight="1" x14ac:dyDescent="0.3">
      <c r="A516" s="7" t="s">
        <v>66</v>
      </c>
      <c r="B516" s="8" t="s">
        <v>1033</v>
      </c>
      <c r="C516" s="22">
        <v>10</v>
      </c>
      <c r="D516" s="14">
        <v>8</v>
      </c>
      <c r="E516" s="14">
        <v>6</v>
      </c>
      <c r="F516" s="14">
        <v>1</v>
      </c>
      <c r="G516" s="14">
        <v>1</v>
      </c>
      <c r="H516" s="14">
        <v>1</v>
      </c>
      <c r="I516" s="14">
        <v>11</v>
      </c>
      <c r="J516" s="14">
        <v>9</v>
      </c>
      <c r="K516" s="27"/>
    </row>
    <row r="517" spans="1:11" ht="15.75" customHeight="1" x14ac:dyDescent="0.3">
      <c r="A517" s="10" t="s">
        <v>12</v>
      </c>
      <c r="B517" s="11"/>
      <c r="C517" s="9">
        <f>SUM(C502:C516)</f>
        <v>180</v>
      </c>
      <c r="D517" s="9">
        <f t="shared" ref="D517:J517" si="41">SUM(D502:D516)</f>
        <v>83</v>
      </c>
      <c r="E517" s="9">
        <f t="shared" si="41"/>
        <v>119</v>
      </c>
      <c r="F517" s="9">
        <f t="shared" si="41"/>
        <v>53</v>
      </c>
      <c r="G517" s="9">
        <f t="shared" si="41"/>
        <v>43</v>
      </c>
      <c r="H517" s="9">
        <f t="shared" si="41"/>
        <v>17</v>
      </c>
      <c r="I517" s="9">
        <f t="shared" si="41"/>
        <v>223</v>
      </c>
      <c r="J517" s="9">
        <f t="shared" si="41"/>
        <v>100</v>
      </c>
      <c r="K517" s="29"/>
    </row>
    <row r="518" spans="1:11" ht="15.75" customHeight="1" x14ac:dyDescent="0.3">
      <c r="A518" s="30"/>
      <c r="B518" s="30"/>
      <c r="C518" s="30"/>
      <c r="D518" s="30"/>
    </row>
    <row r="519" spans="1:11" ht="15.75" customHeight="1" x14ac:dyDescent="0.3"/>
    <row r="520" spans="1:11" ht="15.75" customHeight="1" x14ac:dyDescent="0.3">
      <c r="A520" s="24" t="s">
        <v>1775</v>
      </c>
      <c r="B520" s="25"/>
      <c r="C520" s="25"/>
      <c r="D520" s="25"/>
      <c r="E520" s="25"/>
      <c r="F520" s="25"/>
      <c r="G520" s="25"/>
      <c r="H520" s="25"/>
      <c r="I520" s="25"/>
      <c r="J520" s="26"/>
      <c r="K520" s="27"/>
    </row>
    <row r="521" spans="1:11" ht="15.75" customHeight="1" x14ac:dyDescent="0.3">
      <c r="A521" s="2"/>
      <c r="B521" s="3"/>
      <c r="C521" s="28" t="s">
        <v>1</v>
      </c>
      <c r="D521" s="26"/>
      <c r="E521" s="28" t="s">
        <v>2</v>
      </c>
      <c r="F521" s="26"/>
      <c r="G521" s="28" t="s">
        <v>3</v>
      </c>
      <c r="H521" s="26"/>
      <c r="I521" s="28" t="s">
        <v>4</v>
      </c>
      <c r="J521" s="26"/>
      <c r="K521" s="27"/>
    </row>
    <row r="522" spans="1:11" ht="15.75" customHeight="1" x14ac:dyDescent="0.3">
      <c r="A522" s="4" t="s">
        <v>5</v>
      </c>
      <c r="B522" s="5" t="s">
        <v>6</v>
      </c>
      <c r="C522" s="6" t="s">
        <v>7</v>
      </c>
      <c r="D522" s="6" t="s">
        <v>8</v>
      </c>
      <c r="E522" s="6" t="s">
        <v>7</v>
      </c>
      <c r="F522" s="6" t="s">
        <v>8</v>
      </c>
      <c r="G522" s="6" t="s">
        <v>7</v>
      </c>
      <c r="H522" s="6" t="s">
        <v>8</v>
      </c>
      <c r="I522" s="6" t="s">
        <v>7</v>
      </c>
      <c r="J522" s="6" t="s">
        <v>8</v>
      </c>
      <c r="K522" s="29"/>
    </row>
    <row r="523" spans="1:11" ht="15.75" customHeight="1" x14ac:dyDescent="0.3">
      <c r="A523" s="7" t="s">
        <v>21</v>
      </c>
      <c r="B523" s="8" t="s">
        <v>1112</v>
      </c>
      <c r="C523" s="12">
        <v>2</v>
      </c>
      <c r="D523" s="13">
        <v>19</v>
      </c>
      <c r="E523" s="13">
        <v>1</v>
      </c>
      <c r="F523" s="13">
        <v>11</v>
      </c>
      <c r="G523" s="13">
        <v>1</v>
      </c>
      <c r="H523" s="13">
        <v>2</v>
      </c>
      <c r="I523" s="13">
        <v>3</v>
      </c>
      <c r="J523" s="13">
        <v>21</v>
      </c>
      <c r="K523" s="27"/>
    </row>
    <row r="524" spans="1:11" ht="15.75" customHeight="1" x14ac:dyDescent="0.3">
      <c r="A524" s="7" t="s">
        <v>22</v>
      </c>
      <c r="B524" s="8" t="s">
        <v>1112</v>
      </c>
      <c r="C524" s="12">
        <v>9</v>
      </c>
      <c r="D524" s="13">
        <v>9</v>
      </c>
      <c r="E524" s="13">
        <v>7</v>
      </c>
      <c r="F524" s="13">
        <v>5</v>
      </c>
      <c r="G524" s="13">
        <v>0</v>
      </c>
      <c r="H524" s="13">
        <v>2</v>
      </c>
      <c r="I524" s="13">
        <v>9</v>
      </c>
      <c r="J524" s="13">
        <v>11</v>
      </c>
      <c r="K524" s="27"/>
    </row>
    <row r="525" spans="1:11" ht="15.75" customHeight="1" x14ac:dyDescent="0.3">
      <c r="A525" s="7" t="s">
        <v>57</v>
      </c>
      <c r="B525" s="8" t="s">
        <v>39</v>
      </c>
      <c r="C525" s="12">
        <v>4</v>
      </c>
      <c r="D525" s="13">
        <v>14</v>
      </c>
      <c r="E525" s="13">
        <v>2</v>
      </c>
      <c r="F525" s="13">
        <v>9</v>
      </c>
      <c r="G525" s="13">
        <v>2</v>
      </c>
      <c r="H525" s="13">
        <v>2</v>
      </c>
      <c r="I525" s="13">
        <v>6</v>
      </c>
      <c r="J525" s="13">
        <v>16</v>
      </c>
      <c r="K525" s="45" t="s">
        <v>1205</v>
      </c>
    </row>
    <row r="526" spans="1:11" ht="15.75" customHeight="1" x14ac:dyDescent="0.3">
      <c r="A526" s="7" t="s">
        <v>68</v>
      </c>
      <c r="B526" s="8" t="s">
        <v>259</v>
      </c>
      <c r="C526" s="12">
        <v>3</v>
      </c>
      <c r="D526" s="13">
        <v>15</v>
      </c>
      <c r="E526" s="13">
        <v>2</v>
      </c>
      <c r="F526" s="13">
        <v>8</v>
      </c>
      <c r="G526" s="13">
        <v>0</v>
      </c>
      <c r="H526" s="13">
        <v>1</v>
      </c>
      <c r="I526" s="13">
        <v>3</v>
      </c>
      <c r="J526" s="13">
        <v>16</v>
      </c>
      <c r="K526" s="45"/>
    </row>
    <row r="527" spans="1:11" ht="15.75" customHeight="1" x14ac:dyDescent="0.3">
      <c r="A527" s="10" t="s">
        <v>12</v>
      </c>
      <c r="B527" s="11"/>
      <c r="C527" s="9">
        <f>SUM(C523:C526)</f>
        <v>18</v>
      </c>
      <c r="D527" s="9">
        <f t="shared" ref="D527:J527" si="42">SUM(D523:D526)</f>
        <v>57</v>
      </c>
      <c r="E527" s="9">
        <f t="shared" si="42"/>
        <v>12</v>
      </c>
      <c r="F527" s="9">
        <f t="shared" si="42"/>
        <v>33</v>
      </c>
      <c r="G527" s="9">
        <f t="shared" si="42"/>
        <v>3</v>
      </c>
      <c r="H527" s="9">
        <f t="shared" si="42"/>
        <v>7</v>
      </c>
      <c r="I527" s="9">
        <f t="shared" si="42"/>
        <v>21</v>
      </c>
      <c r="J527" s="9">
        <f t="shared" si="42"/>
        <v>64</v>
      </c>
      <c r="K527" s="29"/>
    </row>
    <row r="528" spans="1:11" ht="15.75" customHeight="1" x14ac:dyDescent="0.3"/>
    <row r="529" spans="1:11" ht="15.75" customHeight="1" x14ac:dyDescent="0.3"/>
    <row r="530" spans="1:11" ht="15.75" customHeight="1" x14ac:dyDescent="0.3">
      <c r="A530" s="24" t="s">
        <v>517</v>
      </c>
      <c r="B530" s="25"/>
      <c r="C530" s="25"/>
      <c r="D530" s="25"/>
      <c r="E530" s="25"/>
      <c r="F530" s="25"/>
      <c r="G530" s="25"/>
      <c r="H530" s="25"/>
      <c r="I530" s="25"/>
      <c r="J530" s="26"/>
      <c r="K530" s="27"/>
    </row>
    <row r="531" spans="1:11" ht="15.75" customHeight="1" x14ac:dyDescent="0.3">
      <c r="A531" s="2"/>
      <c r="B531" s="3"/>
      <c r="C531" s="28" t="s">
        <v>1</v>
      </c>
      <c r="D531" s="26"/>
      <c r="E531" s="28" t="s">
        <v>2</v>
      </c>
      <c r="F531" s="26"/>
      <c r="G531" s="28" t="s">
        <v>3</v>
      </c>
      <c r="H531" s="26"/>
      <c r="I531" s="28" t="s">
        <v>4</v>
      </c>
      <c r="J531" s="26"/>
      <c r="K531" s="27"/>
    </row>
    <row r="532" spans="1:11" ht="15.75" customHeight="1" x14ac:dyDescent="0.3">
      <c r="A532" s="4" t="s">
        <v>5</v>
      </c>
      <c r="B532" s="5" t="s">
        <v>6</v>
      </c>
      <c r="C532" s="6" t="s">
        <v>7</v>
      </c>
      <c r="D532" s="6" t="s">
        <v>8</v>
      </c>
      <c r="E532" s="6" t="s">
        <v>7</v>
      </c>
      <c r="F532" s="6" t="s">
        <v>8</v>
      </c>
      <c r="G532" s="6" t="s">
        <v>7</v>
      </c>
      <c r="H532" s="6" t="s">
        <v>8</v>
      </c>
      <c r="I532" s="6" t="s">
        <v>7</v>
      </c>
      <c r="J532" s="6" t="s">
        <v>8</v>
      </c>
      <c r="K532" s="29"/>
    </row>
    <row r="533" spans="1:11" ht="15.75" customHeight="1" x14ac:dyDescent="0.3">
      <c r="A533" s="7" t="s">
        <v>24</v>
      </c>
      <c r="B533" s="8" t="s">
        <v>222</v>
      </c>
      <c r="C533" s="12">
        <v>3</v>
      </c>
      <c r="D533" s="13">
        <v>15</v>
      </c>
      <c r="E533" s="13">
        <v>1</v>
      </c>
      <c r="F533" s="13">
        <v>8</v>
      </c>
      <c r="G533" s="13">
        <v>0</v>
      </c>
      <c r="H533" s="13">
        <v>2</v>
      </c>
      <c r="I533" s="13">
        <v>3</v>
      </c>
      <c r="J533" s="13">
        <v>17</v>
      </c>
      <c r="K533" s="27"/>
    </row>
    <row r="534" spans="1:11" ht="15.75" customHeight="1" x14ac:dyDescent="0.3">
      <c r="A534" s="10" t="s">
        <v>12</v>
      </c>
      <c r="B534" s="11"/>
      <c r="C534" s="9">
        <v>3</v>
      </c>
      <c r="D534" s="9">
        <v>15</v>
      </c>
      <c r="E534" s="9">
        <v>1</v>
      </c>
      <c r="F534" s="9">
        <v>8</v>
      </c>
      <c r="G534" s="9">
        <v>0</v>
      </c>
      <c r="H534" s="9">
        <v>2</v>
      </c>
      <c r="I534" s="9">
        <v>3</v>
      </c>
      <c r="J534" s="9">
        <v>17</v>
      </c>
      <c r="K534" s="29"/>
    </row>
    <row r="535" spans="1:11" ht="15.75" customHeight="1" x14ac:dyDescent="0.3"/>
    <row r="536" spans="1:11" ht="15.75" customHeight="1" x14ac:dyDescent="0.3"/>
    <row r="537" spans="1:11" ht="15.75" customHeight="1" x14ac:dyDescent="0.3">
      <c r="A537" s="24" t="s">
        <v>1638</v>
      </c>
      <c r="B537" s="25"/>
      <c r="C537" s="25"/>
      <c r="D537" s="25"/>
      <c r="E537" s="25"/>
      <c r="F537" s="25"/>
      <c r="G537" s="25"/>
      <c r="H537" s="25"/>
      <c r="I537" s="25"/>
      <c r="J537" s="26"/>
      <c r="K537" s="27"/>
    </row>
    <row r="538" spans="1:11" ht="15.75" customHeight="1" x14ac:dyDescent="0.3">
      <c r="A538" s="2"/>
      <c r="B538" s="3"/>
      <c r="C538" s="28" t="s">
        <v>1</v>
      </c>
      <c r="D538" s="26"/>
      <c r="E538" s="28" t="s">
        <v>2</v>
      </c>
      <c r="F538" s="26"/>
      <c r="G538" s="28" t="s">
        <v>3</v>
      </c>
      <c r="H538" s="26"/>
      <c r="I538" s="28" t="s">
        <v>4</v>
      </c>
      <c r="J538" s="26"/>
      <c r="K538" s="27"/>
    </row>
    <row r="539" spans="1:11" ht="15.75" customHeight="1" x14ac:dyDescent="0.3">
      <c r="A539" s="4" t="s">
        <v>5</v>
      </c>
      <c r="B539" s="5" t="s">
        <v>6</v>
      </c>
      <c r="C539" s="6" t="s">
        <v>7</v>
      </c>
      <c r="D539" s="6" t="s">
        <v>8</v>
      </c>
      <c r="E539" s="6" t="s">
        <v>7</v>
      </c>
      <c r="F539" s="6" t="s">
        <v>8</v>
      </c>
      <c r="G539" s="6" t="s">
        <v>7</v>
      </c>
      <c r="H539" s="6" t="s">
        <v>8</v>
      </c>
      <c r="I539" s="6" t="s">
        <v>7</v>
      </c>
      <c r="J539" s="6" t="s">
        <v>8</v>
      </c>
      <c r="K539" s="29"/>
    </row>
    <row r="540" spans="1:11" ht="15.75" customHeight="1" x14ac:dyDescent="0.3">
      <c r="A540" s="7" t="s">
        <v>21</v>
      </c>
      <c r="B540" s="8" t="s">
        <v>285</v>
      </c>
      <c r="C540" s="12">
        <v>15</v>
      </c>
      <c r="D540" s="13">
        <v>2</v>
      </c>
      <c r="E540" s="13">
        <v>13</v>
      </c>
      <c r="F540" s="13">
        <v>2</v>
      </c>
      <c r="G540" s="13">
        <v>1</v>
      </c>
      <c r="H540" s="13">
        <v>2</v>
      </c>
      <c r="I540" s="13">
        <v>16</v>
      </c>
      <c r="J540" s="13">
        <v>4</v>
      </c>
      <c r="K540" s="27"/>
    </row>
    <row r="541" spans="1:11" ht="15.75" customHeight="1" x14ac:dyDescent="0.3">
      <c r="A541" s="7" t="s">
        <v>22</v>
      </c>
      <c r="B541" s="8" t="s">
        <v>285</v>
      </c>
      <c r="C541" s="22">
        <v>8</v>
      </c>
      <c r="D541" s="14">
        <v>10</v>
      </c>
      <c r="E541" s="14">
        <v>8</v>
      </c>
      <c r="F541" s="14">
        <v>6</v>
      </c>
      <c r="G541" s="14">
        <v>0</v>
      </c>
      <c r="H541" s="14">
        <v>2</v>
      </c>
      <c r="I541" s="14">
        <v>8</v>
      </c>
      <c r="J541" s="14">
        <v>12</v>
      </c>
      <c r="K541" s="27"/>
    </row>
    <row r="542" spans="1:11" ht="15.75" customHeight="1" x14ac:dyDescent="0.3">
      <c r="A542" s="7" t="s">
        <v>23</v>
      </c>
      <c r="B542" s="8" t="s">
        <v>285</v>
      </c>
      <c r="C542" s="22">
        <v>14</v>
      </c>
      <c r="D542" s="14">
        <v>7</v>
      </c>
      <c r="E542" s="14">
        <v>13</v>
      </c>
      <c r="F542" s="14">
        <v>5</v>
      </c>
      <c r="G542" s="14">
        <v>1</v>
      </c>
      <c r="H542" s="14">
        <v>2</v>
      </c>
      <c r="I542" s="14">
        <v>15</v>
      </c>
      <c r="J542" s="14">
        <v>9</v>
      </c>
      <c r="K542" s="27"/>
    </row>
    <row r="543" spans="1:11" ht="15.75" customHeight="1" x14ac:dyDescent="0.3">
      <c r="A543" s="7" t="s">
        <v>42</v>
      </c>
      <c r="B543" s="8" t="s">
        <v>285</v>
      </c>
      <c r="C543" s="22">
        <v>21</v>
      </c>
      <c r="D543" s="14">
        <v>0</v>
      </c>
      <c r="E543" s="14">
        <v>9</v>
      </c>
      <c r="F543" s="14">
        <v>0</v>
      </c>
      <c r="G543" s="14">
        <v>1</v>
      </c>
      <c r="H543" s="14">
        <v>2</v>
      </c>
      <c r="I543" s="14">
        <v>22</v>
      </c>
      <c r="J543" s="14">
        <v>2</v>
      </c>
      <c r="K543" s="27"/>
    </row>
    <row r="544" spans="1:11" ht="15.75" customHeight="1" x14ac:dyDescent="0.3">
      <c r="A544" s="7" t="s">
        <v>24</v>
      </c>
      <c r="B544" s="8" t="s">
        <v>285</v>
      </c>
      <c r="C544" s="22">
        <v>12</v>
      </c>
      <c r="D544" s="14">
        <v>4</v>
      </c>
      <c r="E544" s="14">
        <v>6</v>
      </c>
      <c r="F544" s="14">
        <v>3</v>
      </c>
      <c r="G544" s="14">
        <v>2</v>
      </c>
      <c r="H544" s="14">
        <v>2</v>
      </c>
      <c r="I544" s="14">
        <v>14</v>
      </c>
      <c r="J544" s="14">
        <v>6</v>
      </c>
      <c r="K544" s="27"/>
    </row>
    <row r="545" spans="1:11" ht="15.75" customHeight="1" x14ac:dyDescent="0.3">
      <c r="A545" s="7" t="s">
        <v>46</v>
      </c>
      <c r="B545" s="8" t="s">
        <v>285</v>
      </c>
      <c r="C545" s="22">
        <v>9</v>
      </c>
      <c r="D545" s="14">
        <v>10</v>
      </c>
      <c r="E545" s="14">
        <v>7</v>
      </c>
      <c r="F545" s="14">
        <v>8</v>
      </c>
      <c r="G545" s="14">
        <v>5</v>
      </c>
      <c r="H545" s="14">
        <v>2</v>
      </c>
      <c r="I545" s="14">
        <v>14</v>
      </c>
      <c r="J545" s="14">
        <v>12</v>
      </c>
      <c r="K545" s="27"/>
    </row>
    <row r="546" spans="1:11" ht="15.75" customHeight="1" x14ac:dyDescent="0.3">
      <c r="A546" s="7" t="s">
        <v>55</v>
      </c>
      <c r="B546" s="8" t="s">
        <v>285</v>
      </c>
      <c r="C546" s="22">
        <v>9</v>
      </c>
      <c r="D546" s="14">
        <v>10</v>
      </c>
      <c r="E546" s="14">
        <v>7</v>
      </c>
      <c r="F546" s="14">
        <v>8</v>
      </c>
      <c r="G546" s="14">
        <v>1</v>
      </c>
      <c r="H546" s="14">
        <v>2</v>
      </c>
      <c r="I546" s="14">
        <v>10</v>
      </c>
      <c r="J546" s="14">
        <v>12</v>
      </c>
      <c r="K546" s="27"/>
    </row>
    <row r="547" spans="1:11" ht="15.75" customHeight="1" x14ac:dyDescent="0.3">
      <c r="A547" s="7" t="s">
        <v>56</v>
      </c>
      <c r="B547" s="8" t="s">
        <v>285</v>
      </c>
      <c r="C547" s="22">
        <v>5</v>
      </c>
      <c r="D547" s="14">
        <v>14</v>
      </c>
      <c r="E547" s="14">
        <v>5</v>
      </c>
      <c r="F547" s="14">
        <v>11</v>
      </c>
      <c r="G547" s="14">
        <v>0</v>
      </c>
      <c r="H547" s="14">
        <v>2</v>
      </c>
      <c r="I547" s="14">
        <v>5</v>
      </c>
      <c r="J547" s="14">
        <v>16</v>
      </c>
      <c r="K547" s="27"/>
    </row>
    <row r="548" spans="1:11" ht="15.75" customHeight="1" x14ac:dyDescent="0.3">
      <c r="A548" s="7" t="s">
        <v>57</v>
      </c>
      <c r="B548" s="8" t="s">
        <v>285</v>
      </c>
      <c r="C548" s="22">
        <v>6</v>
      </c>
      <c r="D548" s="14">
        <v>12</v>
      </c>
      <c r="E548" s="14">
        <v>6</v>
      </c>
      <c r="F548" s="14">
        <v>8</v>
      </c>
      <c r="G548" s="14">
        <v>1</v>
      </c>
      <c r="H548" s="14">
        <v>1</v>
      </c>
      <c r="I548" s="14">
        <v>7</v>
      </c>
      <c r="J548" s="14">
        <v>13</v>
      </c>
      <c r="K548" s="27"/>
    </row>
    <row r="549" spans="1:11" ht="15.75" customHeight="1" x14ac:dyDescent="0.3">
      <c r="A549" s="7" t="s">
        <v>63</v>
      </c>
      <c r="B549" s="8" t="s">
        <v>139</v>
      </c>
      <c r="C549" s="9"/>
      <c r="D549" s="9"/>
      <c r="E549" s="9"/>
      <c r="F549" s="9"/>
      <c r="G549" s="9"/>
      <c r="H549" s="9"/>
      <c r="I549" s="9"/>
      <c r="J549" s="9"/>
      <c r="K549" s="29"/>
    </row>
    <row r="550" spans="1:11" ht="15.75" customHeight="1" x14ac:dyDescent="0.3">
      <c r="A550" s="7" t="s">
        <v>64</v>
      </c>
      <c r="B550" s="8" t="s">
        <v>95</v>
      </c>
      <c r="C550" s="12">
        <v>13</v>
      </c>
      <c r="D550" s="13">
        <v>5</v>
      </c>
      <c r="E550" s="13">
        <v>6</v>
      </c>
      <c r="F550" s="13">
        <v>1</v>
      </c>
      <c r="G550" s="13">
        <v>1</v>
      </c>
      <c r="H550" s="13">
        <v>1</v>
      </c>
      <c r="I550" s="13">
        <v>14</v>
      </c>
      <c r="J550" s="13">
        <v>6</v>
      </c>
      <c r="K550" s="27"/>
    </row>
    <row r="551" spans="1:11" ht="15.75" customHeight="1" x14ac:dyDescent="0.3">
      <c r="A551" s="10" t="s">
        <v>12</v>
      </c>
      <c r="B551" s="11"/>
      <c r="C551" s="9">
        <v>112</v>
      </c>
      <c r="D551" s="9">
        <v>74</v>
      </c>
      <c r="E551" s="9">
        <v>80</v>
      </c>
      <c r="F551" s="9">
        <v>52</v>
      </c>
      <c r="G551" s="9">
        <v>13</v>
      </c>
      <c r="H551" s="9">
        <v>18</v>
      </c>
      <c r="I551" s="9">
        <v>125</v>
      </c>
      <c r="J551" s="9">
        <v>92</v>
      </c>
      <c r="K551" s="29"/>
    </row>
    <row r="552" spans="1:11" ht="15.75" customHeight="1" x14ac:dyDescent="0.3"/>
    <row r="553" spans="1:11" ht="15.75" customHeight="1" x14ac:dyDescent="0.3"/>
    <row r="554" spans="1:11" ht="15.75" customHeight="1" x14ac:dyDescent="0.3">
      <c r="A554" s="24" t="s">
        <v>1391</v>
      </c>
      <c r="B554" s="25"/>
      <c r="C554" s="25"/>
      <c r="D554" s="25"/>
      <c r="E554" s="25"/>
      <c r="F554" s="25"/>
      <c r="G554" s="25"/>
      <c r="H554" s="25"/>
      <c r="I554" s="25"/>
      <c r="J554" s="26"/>
      <c r="K554" s="27"/>
    </row>
    <row r="555" spans="1:11" ht="15.75" customHeight="1" x14ac:dyDescent="0.3">
      <c r="A555" s="2"/>
      <c r="B555" s="3"/>
      <c r="C555" s="28" t="s">
        <v>1</v>
      </c>
      <c r="D555" s="26"/>
      <c r="E555" s="28" t="s">
        <v>2</v>
      </c>
      <c r="F555" s="26"/>
      <c r="G555" s="28" t="s">
        <v>3</v>
      </c>
      <c r="H555" s="26"/>
      <c r="I555" s="28" t="s">
        <v>4</v>
      </c>
      <c r="J555" s="26"/>
      <c r="K555" s="27"/>
    </row>
    <row r="556" spans="1:11" ht="15.75" customHeight="1" x14ac:dyDescent="0.3">
      <c r="A556" s="4" t="s">
        <v>5</v>
      </c>
      <c r="B556" s="5" t="s">
        <v>6</v>
      </c>
      <c r="C556" s="6" t="s">
        <v>7</v>
      </c>
      <c r="D556" s="6" t="s">
        <v>8</v>
      </c>
      <c r="E556" s="6" t="s">
        <v>7</v>
      </c>
      <c r="F556" s="6" t="s">
        <v>8</v>
      </c>
      <c r="G556" s="6" t="s">
        <v>7</v>
      </c>
      <c r="H556" s="6" t="s">
        <v>8</v>
      </c>
      <c r="I556" s="6" t="s">
        <v>7</v>
      </c>
      <c r="J556" s="6" t="s">
        <v>8</v>
      </c>
      <c r="K556" s="29"/>
    </row>
    <row r="557" spans="1:11" ht="15.75" customHeight="1" x14ac:dyDescent="0.3">
      <c r="A557" s="7" t="s">
        <v>109</v>
      </c>
      <c r="B557" s="8" t="s">
        <v>259</v>
      </c>
      <c r="C557" s="12">
        <v>10</v>
      </c>
      <c r="D557" s="13">
        <v>8</v>
      </c>
      <c r="E557" s="13">
        <v>9</v>
      </c>
      <c r="F557" s="13">
        <v>5</v>
      </c>
      <c r="G557" s="13">
        <v>0</v>
      </c>
      <c r="H557" s="13">
        <v>1</v>
      </c>
      <c r="I557" s="13">
        <v>10</v>
      </c>
      <c r="J557" s="13">
        <v>9</v>
      </c>
      <c r="K557" s="27"/>
    </row>
    <row r="558" spans="1:11" ht="15.75" customHeight="1" x14ac:dyDescent="0.3">
      <c r="A558" s="7" t="s">
        <v>110</v>
      </c>
      <c r="B558" s="8" t="s">
        <v>259</v>
      </c>
      <c r="C558" s="22">
        <v>16</v>
      </c>
      <c r="D558" s="14">
        <v>2</v>
      </c>
      <c r="E558" s="14">
        <v>13</v>
      </c>
      <c r="F558" s="14">
        <v>1</v>
      </c>
      <c r="G558" s="14">
        <v>2</v>
      </c>
      <c r="H558" s="14">
        <v>1</v>
      </c>
      <c r="I558" s="14">
        <v>18</v>
      </c>
      <c r="J558" s="14">
        <v>3</v>
      </c>
      <c r="K558" s="27"/>
    </row>
    <row r="559" spans="1:11" ht="15.75" customHeight="1" x14ac:dyDescent="0.3">
      <c r="A559" s="7" t="s">
        <v>112</v>
      </c>
      <c r="B559" s="8" t="s">
        <v>259</v>
      </c>
      <c r="C559" s="22">
        <v>13</v>
      </c>
      <c r="D559" s="14">
        <v>5</v>
      </c>
      <c r="E559" s="14">
        <v>11</v>
      </c>
      <c r="F559" s="14">
        <v>3</v>
      </c>
      <c r="G559" s="14">
        <v>1</v>
      </c>
      <c r="H559" s="14">
        <v>1</v>
      </c>
      <c r="I559" s="14">
        <v>14</v>
      </c>
      <c r="J559" s="14">
        <v>6</v>
      </c>
      <c r="K559" s="27"/>
    </row>
    <row r="560" spans="1:11" ht="15.75" customHeight="1" x14ac:dyDescent="0.3">
      <c r="A560" s="7" t="s">
        <v>113</v>
      </c>
      <c r="B560" s="8" t="s">
        <v>259</v>
      </c>
      <c r="C560" s="22">
        <v>6</v>
      </c>
      <c r="D560" s="14">
        <v>14</v>
      </c>
      <c r="E560" s="14">
        <v>5</v>
      </c>
      <c r="F560" s="14">
        <v>9</v>
      </c>
      <c r="G560" s="14">
        <v>0</v>
      </c>
      <c r="H560" s="14">
        <v>1</v>
      </c>
      <c r="I560" s="14">
        <v>6</v>
      </c>
      <c r="J560" s="14">
        <v>15</v>
      </c>
      <c r="K560" s="27"/>
    </row>
    <row r="561" spans="1:11" ht="15.75" customHeight="1" x14ac:dyDescent="0.3">
      <c r="A561" s="7" t="s">
        <v>171</v>
      </c>
      <c r="B561" s="8" t="s">
        <v>259</v>
      </c>
      <c r="C561" s="22">
        <v>8</v>
      </c>
      <c r="D561" s="14">
        <v>12</v>
      </c>
      <c r="E561" s="14">
        <v>5</v>
      </c>
      <c r="F561" s="14">
        <v>9</v>
      </c>
      <c r="G561" s="14">
        <v>0</v>
      </c>
      <c r="H561" s="14">
        <v>1</v>
      </c>
      <c r="I561" s="14">
        <v>8</v>
      </c>
      <c r="J561" s="14">
        <v>13</v>
      </c>
      <c r="K561" s="27"/>
    </row>
    <row r="562" spans="1:11" ht="15.75" customHeight="1" x14ac:dyDescent="0.3">
      <c r="A562" s="7" t="s">
        <v>32</v>
      </c>
      <c r="B562" s="8" t="s">
        <v>259</v>
      </c>
      <c r="C562" s="22">
        <v>13</v>
      </c>
      <c r="D562" s="14">
        <v>7</v>
      </c>
      <c r="E562" s="14">
        <v>9</v>
      </c>
      <c r="F562" s="14">
        <v>5</v>
      </c>
      <c r="G562" s="14">
        <v>0</v>
      </c>
      <c r="H562" s="14">
        <v>1</v>
      </c>
      <c r="I562" s="14">
        <v>13</v>
      </c>
      <c r="J562" s="14">
        <v>8</v>
      </c>
      <c r="K562" s="27"/>
    </row>
    <row r="563" spans="1:11" ht="15.75" customHeight="1" x14ac:dyDescent="0.3">
      <c r="A563" s="7" t="s">
        <v>33</v>
      </c>
      <c r="B563" s="8" t="s">
        <v>259</v>
      </c>
      <c r="C563" s="22">
        <v>14</v>
      </c>
      <c r="D563" s="14">
        <v>6</v>
      </c>
      <c r="E563" s="14">
        <v>10</v>
      </c>
      <c r="F563" s="14">
        <v>3</v>
      </c>
      <c r="G563" s="14">
        <v>1</v>
      </c>
      <c r="H563" s="14">
        <v>1</v>
      </c>
      <c r="I563" s="14">
        <v>15</v>
      </c>
      <c r="J563" s="14">
        <v>7</v>
      </c>
      <c r="K563" s="27"/>
    </row>
    <row r="564" spans="1:11" ht="15.75" customHeight="1" x14ac:dyDescent="0.3">
      <c r="A564" s="7" t="s">
        <v>34</v>
      </c>
      <c r="B564" s="8" t="s">
        <v>259</v>
      </c>
      <c r="C564" s="22">
        <v>15</v>
      </c>
      <c r="D564" s="14">
        <v>5</v>
      </c>
      <c r="E564" s="14">
        <v>10</v>
      </c>
      <c r="F564" s="14">
        <v>3</v>
      </c>
      <c r="G564" s="14">
        <v>2</v>
      </c>
      <c r="H564" s="14">
        <v>1</v>
      </c>
      <c r="I564" s="14">
        <v>17</v>
      </c>
      <c r="J564" s="14">
        <v>6</v>
      </c>
      <c r="K564" s="27"/>
    </row>
    <row r="565" spans="1:11" ht="15.75" customHeight="1" x14ac:dyDescent="0.3">
      <c r="A565" s="7" t="s">
        <v>35</v>
      </c>
      <c r="B565" s="8" t="s">
        <v>259</v>
      </c>
      <c r="C565" s="22">
        <v>8</v>
      </c>
      <c r="D565" s="14">
        <v>12</v>
      </c>
      <c r="E565" s="14">
        <v>5</v>
      </c>
      <c r="F565" s="14">
        <v>8</v>
      </c>
      <c r="G565" s="14">
        <v>0</v>
      </c>
      <c r="H565" s="14">
        <v>1</v>
      </c>
      <c r="I565" s="14">
        <v>8</v>
      </c>
      <c r="J565" s="14">
        <v>13</v>
      </c>
      <c r="K565" s="27"/>
    </row>
    <row r="566" spans="1:11" ht="15.75" customHeight="1" x14ac:dyDescent="0.3">
      <c r="A566" s="7" t="s">
        <v>36</v>
      </c>
      <c r="B566" s="8" t="s">
        <v>259</v>
      </c>
      <c r="C566" s="9">
        <v>1</v>
      </c>
      <c r="D566" s="9">
        <v>19</v>
      </c>
      <c r="E566" s="9">
        <v>0</v>
      </c>
      <c r="F566" s="9">
        <v>13</v>
      </c>
      <c r="G566" s="9">
        <v>0</v>
      </c>
      <c r="H566" s="9">
        <v>1</v>
      </c>
      <c r="I566" s="9">
        <v>1</v>
      </c>
      <c r="J566" s="9">
        <v>20</v>
      </c>
      <c r="K566" s="29"/>
    </row>
    <row r="567" spans="1:11" ht="15.75" customHeight="1" x14ac:dyDescent="0.3">
      <c r="A567" s="7" t="s">
        <v>37</v>
      </c>
      <c r="B567" s="8" t="s">
        <v>259</v>
      </c>
      <c r="C567" s="12">
        <v>5</v>
      </c>
      <c r="D567" s="13">
        <v>15</v>
      </c>
      <c r="E567" s="13">
        <v>5</v>
      </c>
      <c r="F567" s="13">
        <v>11</v>
      </c>
      <c r="G567" s="13">
        <v>0</v>
      </c>
      <c r="H567" s="13">
        <v>1</v>
      </c>
      <c r="I567" s="13">
        <v>5</v>
      </c>
      <c r="J567" s="13">
        <v>16</v>
      </c>
      <c r="K567" s="27"/>
    </row>
    <row r="568" spans="1:11" ht="15.75" customHeight="1" x14ac:dyDescent="0.3">
      <c r="A568" s="10" t="s">
        <v>12</v>
      </c>
      <c r="B568" s="11"/>
      <c r="C568" s="9">
        <f t="shared" ref="C568:J568" si="43">SUM(C557:C567)</f>
        <v>109</v>
      </c>
      <c r="D568" s="9">
        <f t="shared" si="43"/>
        <v>105</v>
      </c>
      <c r="E568" s="9">
        <f t="shared" si="43"/>
        <v>82</v>
      </c>
      <c r="F568" s="9">
        <f t="shared" si="43"/>
        <v>70</v>
      </c>
      <c r="G568" s="9">
        <f t="shared" si="43"/>
        <v>6</v>
      </c>
      <c r="H568" s="9">
        <f t="shared" si="43"/>
        <v>11</v>
      </c>
      <c r="I568" s="9">
        <f t="shared" si="43"/>
        <v>115</v>
      </c>
      <c r="J568" s="9">
        <f t="shared" si="43"/>
        <v>116</v>
      </c>
      <c r="K568" s="29"/>
    </row>
    <row r="569" spans="1:11" ht="15.75" customHeight="1" x14ac:dyDescent="0.3"/>
    <row r="570" spans="1:11" ht="15.75" customHeight="1" x14ac:dyDescent="0.3"/>
    <row r="571" spans="1:11" ht="15.75" customHeight="1" x14ac:dyDescent="0.3">
      <c r="A571" s="24" t="s">
        <v>1017</v>
      </c>
      <c r="B571" s="25"/>
      <c r="C571" s="25"/>
      <c r="D571" s="25"/>
      <c r="E571" s="25"/>
      <c r="F571" s="25"/>
      <c r="G571" s="25"/>
      <c r="H571" s="25"/>
      <c r="I571" s="25"/>
      <c r="J571" s="26"/>
      <c r="K571" s="27"/>
    </row>
    <row r="572" spans="1:11" ht="15.75" customHeight="1" x14ac:dyDescent="0.3">
      <c r="A572" s="2"/>
      <c r="B572" s="3"/>
      <c r="C572" s="28" t="s">
        <v>1</v>
      </c>
      <c r="D572" s="26"/>
      <c r="E572" s="28" t="s">
        <v>2</v>
      </c>
      <c r="F572" s="26"/>
      <c r="G572" s="28" t="s">
        <v>3</v>
      </c>
      <c r="H572" s="26"/>
      <c r="I572" s="28" t="s">
        <v>4</v>
      </c>
      <c r="J572" s="26"/>
      <c r="K572" s="27"/>
    </row>
    <row r="573" spans="1:11" ht="15.75" customHeight="1" x14ac:dyDescent="0.3">
      <c r="A573" s="4" t="s">
        <v>5</v>
      </c>
      <c r="B573" s="5" t="s">
        <v>6</v>
      </c>
      <c r="C573" s="6" t="s">
        <v>7</v>
      </c>
      <c r="D573" s="6" t="s">
        <v>8</v>
      </c>
      <c r="E573" s="6" t="s">
        <v>7</v>
      </c>
      <c r="F573" s="6" t="s">
        <v>8</v>
      </c>
      <c r="G573" s="6" t="s">
        <v>7</v>
      </c>
      <c r="H573" s="6" t="s">
        <v>8</v>
      </c>
      <c r="I573" s="6" t="s">
        <v>7</v>
      </c>
      <c r="J573" s="6" t="s">
        <v>8</v>
      </c>
      <c r="K573" s="29"/>
    </row>
    <row r="574" spans="1:11" ht="15.75" customHeight="1" x14ac:dyDescent="0.3">
      <c r="A574" s="7" t="s">
        <v>86</v>
      </c>
      <c r="B574" s="8" t="s">
        <v>162</v>
      </c>
      <c r="C574" s="12">
        <v>3</v>
      </c>
      <c r="D574" s="13">
        <v>15</v>
      </c>
      <c r="E574" s="13">
        <v>0</v>
      </c>
      <c r="F574" s="13">
        <v>0</v>
      </c>
      <c r="G574" s="13">
        <v>0</v>
      </c>
      <c r="H574" s="13">
        <v>1</v>
      </c>
      <c r="I574" s="13">
        <v>3</v>
      </c>
      <c r="J574" s="13">
        <v>16</v>
      </c>
      <c r="K574" s="27"/>
    </row>
    <row r="575" spans="1:11" ht="15.75" customHeight="1" x14ac:dyDescent="0.3">
      <c r="A575" s="10" t="s">
        <v>12</v>
      </c>
      <c r="B575" s="11"/>
      <c r="C575" s="9">
        <f>SUM(C574)</f>
        <v>3</v>
      </c>
      <c r="D575" s="9">
        <f t="shared" ref="D575:J575" si="44">SUM(D574)</f>
        <v>15</v>
      </c>
      <c r="E575" s="9">
        <f t="shared" si="44"/>
        <v>0</v>
      </c>
      <c r="F575" s="9">
        <f t="shared" si="44"/>
        <v>0</v>
      </c>
      <c r="G575" s="9">
        <f t="shared" si="44"/>
        <v>0</v>
      </c>
      <c r="H575" s="9">
        <f t="shared" si="44"/>
        <v>1</v>
      </c>
      <c r="I575" s="9">
        <f t="shared" si="44"/>
        <v>3</v>
      </c>
      <c r="J575" s="9">
        <f t="shared" si="44"/>
        <v>16</v>
      </c>
      <c r="K575" s="29"/>
    </row>
    <row r="576" spans="1:11" ht="15.75" customHeight="1" x14ac:dyDescent="0.3">
      <c r="A576" s="30"/>
      <c r="B576" s="30"/>
      <c r="C576" s="30"/>
    </row>
    <row r="577" spans="1:11" ht="15.75" customHeight="1" x14ac:dyDescent="0.3"/>
    <row r="578" spans="1:11" ht="15.75" customHeight="1" x14ac:dyDescent="0.3">
      <c r="A578" s="24" t="s">
        <v>518</v>
      </c>
      <c r="B578" s="25"/>
      <c r="C578" s="25"/>
      <c r="D578" s="25"/>
      <c r="E578" s="25"/>
      <c r="F578" s="25"/>
      <c r="G578" s="25"/>
      <c r="H578" s="25"/>
      <c r="I578" s="25"/>
      <c r="J578" s="26"/>
      <c r="K578" s="27"/>
    </row>
    <row r="579" spans="1:11" ht="15.75" customHeight="1" x14ac:dyDescent="0.3">
      <c r="A579" s="2"/>
      <c r="B579" s="3"/>
      <c r="C579" s="28" t="s">
        <v>1</v>
      </c>
      <c r="D579" s="26"/>
      <c r="E579" s="28" t="s">
        <v>2</v>
      </c>
      <c r="F579" s="26"/>
      <c r="G579" s="28" t="s">
        <v>3</v>
      </c>
      <c r="H579" s="26"/>
      <c r="I579" s="28" t="s">
        <v>4</v>
      </c>
      <c r="J579" s="26"/>
      <c r="K579" s="27"/>
    </row>
    <row r="580" spans="1:11" ht="15.75" customHeight="1" x14ac:dyDescent="0.3">
      <c r="A580" s="4" t="s">
        <v>5</v>
      </c>
      <c r="B580" s="5" t="s">
        <v>6</v>
      </c>
      <c r="C580" s="6" t="s">
        <v>7</v>
      </c>
      <c r="D580" s="6" t="s">
        <v>8</v>
      </c>
      <c r="E580" s="6" t="s">
        <v>7</v>
      </c>
      <c r="F580" s="6" t="s">
        <v>8</v>
      </c>
      <c r="G580" s="6" t="s">
        <v>7</v>
      </c>
      <c r="H580" s="6" t="s">
        <v>8</v>
      </c>
      <c r="I580" s="6" t="s">
        <v>7</v>
      </c>
      <c r="J580" s="6" t="s">
        <v>8</v>
      </c>
      <c r="K580" s="29"/>
    </row>
    <row r="581" spans="1:11" ht="15.75" customHeight="1" x14ac:dyDescent="0.3">
      <c r="A581" s="7" t="s">
        <v>38</v>
      </c>
      <c r="B581" s="8" t="s">
        <v>93</v>
      </c>
      <c r="C581" s="12">
        <v>5</v>
      </c>
      <c r="D581" s="13">
        <v>15</v>
      </c>
      <c r="E581" s="13">
        <v>3</v>
      </c>
      <c r="F581" s="13">
        <v>11</v>
      </c>
      <c r="G581" s="13">
        <v>1</v>
      </c>
      <c r="H581" s="13">
        <v>1</v>
      </c>
      <c r="I581" s="13">
        <v>6</v>
      </c>
      <c r="J581" s="13">
        <v>16</v>
      </c>
      <c r="K581" s="27"/>
    </row>
    <row r="582" spans="1:11" ht="15.75" customHeight="1" x14ac:dyDescent="0.3">
      <c r="A582" s="10" t="s">
        <v>12</v>
      </c>
      <c r="B582" s="11"/>
      <c r="C582" s="9">
        <v>5</v>
      </c>
      <c r="D582" s="9">
        <v>15</v>
      </c>
      <c r="E582" s="9">
        <v>3</v>
      </c>
      <c r="F582" s="9">
        <v>11</v>
      </c>
      <c r="G582" s="9">
        <v>1</v>
      </c>
      <c r="H582" s="9">
        <v>1</v>
      </c>
      <c r="I582" s="9">
        <v>6</v>
      </c>
      <c r="J582" s="9">
        <v>16</v>
      </c>
      <c r="K582" s="29"/>
    </row>
    <row r="583" spans="1:11" ht="15.75" customHeight="1" x14ac:dyDescent="0.3">
      <c r="A583" s="30" t="s">
        <v>519</v>
      </c>
      <c r="B583" s="30"/>
      <c r="C583" s="30"/>
    </row>
    <row r="584" spans="1:11" ht="15.75" customHeight="1" x14ac:dyDescent="0.3"/>
    <row r="585" spans="1:11" ht="15.75" customHeight="1" x14ac:dyDescent="0.3">
      <c r="A585" s="24" t="s">
        <v>1967</v>
      </c>
      <c r="B585" s="25"/>
      <c r="C585" s="25"/>
      <c r="D585" s="25"/>
      <c r="E585" s="25"/>
      <c r="F585" s="25"/>
      <c r="G585" s="25"/>
      <c r="H585" s="25"/>
      <c r="I585" s="25"/>
      <c r="J585" s="26"/>
      <c r="K585" s="27"/>
    </row>
    <row r="586" spans="1:11" ht="15.75" customHeight="1" x14ac:dyDescent="0.3">
      <c r="A586" s="2"/>
      <c r="B586" s="3"/>
      <c r="C586" s="28" t="s">
        <v>1</v>
      </c>
      <c r="D586" s="26"/>
      <c r="E586" s="28" t="s">
        <v>2</v>
      </c>
      <c r="F586" s="26"/>
      <c r="G586" s="28" t="s">
        <v>3</v>
      </c>
      <c r="H586" s="26"/>
      <c r="I586" s="28" t="s">
        <v>4</v>
      </c>
      <c r="J586" s="26"/>
      <c r="K586" s="27"/>
    </row>
    <row r="587" spans="1:11" ht="15.75" customHeight="1" x14ac:dyDescent="0.3">
      <c r="A587" s="4" t="s">
        <v>5</v>
      </c>
      <c r="B587" s="5" t="s">
        <v>6</v>
      </c>
      <c r="C587" s="6" t="s">
        <v>7</v>
      </c>
      <c r="D587" s="6" t="s">
        <v>8</v>
      </c>
      <c r="E587" s="6" t="s">
        <v>7</v>
      </c>
      <c r="F587" s="6" t="s">
        <v>8</v>
      </c>
      <c r="G587" s="6" t="s">
        <v>7</v>
      </c>
      <c r="H587" s="6" t="s">
        <v>8</v>
      </c>
      <c r="I587" s="6" t="s">
        <v>7</v>
      </c>
      <c r="J587" s="6" t="s">
        <v>8</v>
      </c>
      <c r="K587" s="29"/>
    </row>
    <row r="588" spans="1:11" ht="15.75" customHeight="1" x14ac:dyDescent="0.3">
      <c r="A588" s="7" t="s">
        <v>1947</v>
      </c>
      <c r="B588" s="8" t="s">
        <v>268</v>
      </c>
      <c r="C588" s="9">
        <v>7</v>
      </c>
      <c r="D588" s="9">
        <v>15</v>
      </c>
      <c r="E588" s="9">
        <v>3</v>
      </c>
      <c r="F588" s="9">
        <v>11</v>
      </c>
      <c r="G588" s="9">
        <v>0</v>
      </c>
      <c r="H588" s="9">
        <v>1</v>
      </c>
      <c r="I588" s="9">
        <v>7</v>
      </c>
      <c r="J588" s="9">
        <v>16</v>
      </c>
      <c r="K588" s="29"/>
    </row>
    <row r="589" spans="1:11" ht="15.75" customHeight="1" x14ac:dyDescent="0.3">
      <c r="A589" s="7" t="s">
        <v>1965</v>
      </c>
      <c r="B589" s="8" t="s">
        <v>268</v>
      </c>
      <c r="C589" s="9">
        <v>13</v>
      </c>
      <c r="D589" s="9">
        <v>9</v>
      </c>
      <c r="E589" s="9">
        <v>7</v>
      </c>
      <c r="F589" s="9">
        <v>7</v>
      </c>
      <c r="G589" s="9">
        <v>0</v>
      </c>
      <c r="H589" s="9">
        <v>1</v>
      </c>
      <c r="I589" s="9">
        <v>13</v>
      </c>
      <c r="J589" s="9">
        <v>10</v>
      </c>
      <c r="K589" s="29"/>
    </row>
    <row r="590" spans="1:11" ht="15.75" customHeight="1" x14ac:dyDescent="0.3">
      <c r="A590" s="7" t="s">
        <v>2031</v>
      </c>
      <c r="B590" s="8" t="s">
        <v>268</v>
      </c>
      <c r="C590" s="9">
        <v>12</v>
      </c>
      <c r="D590" s="9">
        <v>9</v>
      </c>
      <c r="E590" s="9">
        <v>7</v>
      </c>
      <c r="F590" s="9">
        <v>7</v>
      </c>
      <c r="G590" s="9">
        <v>0</v>
      </c>
      <c r="H590" s="9">
        <v>1</v>
      </c>
      <c r="I590" s="9">
        <v>12</v>
      </c>
      <c r="J590" s="9">
        <v>10</v>
      </c>
      <c r="K590" s="29"/>
    </row>
    <row r="591" spans="1:11" ht="15.75" customHeight="1" x14ac:dyDescent="0.3">
      <c r="A591" s="7" t="s">
        <v>2043</v>
      </c>
      <c r="B591" s="8" t="s">
        <v>268</v>
      </c>
      <c r="C591" s="9">
        <v>17</v>
      </c>
      <c r="D591" s="9">
        <v>5</v>
      </c>
      <c r="E591" s="9">
        <v>11</v>
      </c>
      <c r="F591" s="9">
        <v>3</v>
      </c>
      <c r="G591" s="9">
        <v>1</v>
      </c>
      <c r="H591" s="9">
        <v>1</v>
      </c>
      <c r="I591" s="9">
        <v>18</v>
      </c>
      <c r="J591" s="9">
        <v>6</v>
      </c>
      <c r="K591" s="29"/>
    </row>
    <row r="592" spans="1:11" ht="15.75" customHeight="1" x14ac:dyDescent="0.3">
      <c r="A592" s="7" t="s">
        <v>2066</v>
      </c>
      <c r="B592" s="8" t="s">
        <v>268</v>
      </c>
      <c r="C592" s="9">
        <v>13</v>
      </c>
      <c r="D592" s="9">
        <v>9</v>
      </c>
      <c r="E592" s="9">
        <v>9</v>
      </c>
      <c r="F592" s="9">
        <v>5</v>
      </c>
      <c r="G592" s="9">
        <v>2</v>
      </c>
      <c r="H592" s="9">
        <v>1</v>
      </c>
      <c r="I592" s="9">
        <v>15</v>
      </c>
      <c r="J592" s="9">
        <v>10</v>
      </c>
      <c r="K592" s="29"/>
    </row>
    <row r="593" spans="1:11" ht="15.75" customHeight="1" x14ac:dyDescent="0.3">
      <c r="A593" s="7" t="s">
        <v>2081</v>
      </c>
      <c r="B593" s="8" t="s">
        <v>268</v>
      </c>
      <c r="C593" s="9">
        <v>7</v>
      </c>
      <c r="D593" s="9">
        <v>15</v>
      </c>
      <c r="E593" s="9">
        <v>5</v>
      </c>
      <c r="F593" s="9">
        <v>9</v>
      </c>
      <c r="G593" s="9">
        <v>1</v>
      </c>
      <c r="H593" s="9">
        <v>1</v>
      </c>
      <c r="I593" s="9">
        <v>8</v>
      </c>
      <c r="J593" s="9">
        <v>16</v>
      </c>
      <c r="K593" s="29"/>
    </row>
    <row r="594" spans="1:11" ht="15.75" customHeight="1" x14ac:dyDescent="0.3">
      <c r="A594" s="10" t="s">
        <v>12</v>
      </c>
      <c r="B594" s="11"/>
      <c r="C594" s="9">
        <f t="shared" ref="C594:J594" si="45">SUM(C588:C593)</f>
        <v>69</v>
      </c>
      <c r="D594" s="9">
        <f t="shared" si="45"/>
        <v>62</v>
      </c>
      <c r="E594" s="9">
        <f t="shared" si="45"/>
        <v>42</v>
      </c>
      <c r="F594" s="9">
        <f t="shared" si="45"/>
        <v>42</v>
      </c>
      <c r="G594" s="9">
        <f t="shared" si="45"/>
        <v>4</v>
      </c>
      <c r="H594" s="9">
        <f t="shared" si="45"/>
        <v>6</v>
      </c>
      <c r="I594" s="9">
        <f t="shared" si="45"/>
        <v>73</v>
      </c>
      <c r="J594" s="9">
        <f t="shared" si="45"/>
        <v>68</v>
      </c>
      <c r="K594" s="29"/>
    </row>
    <row r="595" spans="1:11" ht="15.75" customHeight="1" x14ac:dyDescent="0.3"/>
    <row r="596" spans="1:11" ht="15.75" customHeight="1" x14ac:dyDescent="0.3"/>
    <row r="597" spans="1:11" ht="15.75" customHeight="1" x14ac:dyDescent="0.3">
      <c r="A597" s="24" t="s">
        <v>520</v>
      </c>
      <c r="B597" s="25"/>
      <c r="C597" s="25"/>
      <c r="D597" s="25"/>
      <c r="E597" s="25"/>
      <c r="F597" s="25"/>
      <c r="G597" s="25"/>
      <c r="H597" s="25"/>
      <c r="I597" s="25"/>
      <c r="J597" s="26"/>
      <c r="K597" s="27"/>
    </row>
    <row r="598" spans="1:11" ht="15.75" customHeight="1" x14ac:dyDescent="0.3">
      <c r="A598" s="2"/>
      <c r="B598" s="3"/>
      <c r="C598" s="28" t="s">
        <v>1</v>
      </c>
      <c r="D598" s="26"/>
      <c r="E598" s="28" t="s">
        <v>2</v>
      </c>
      <c r="F598" s="26"/>
      <c r="G598" s="28" t="s">
        <v>3</v>
      </c>
      <c r="H598" s="26"/>
      <c r="I598" s="28" t="s">
        <v>4</v>
      </c>
      <c r="J598" s="26"/>
      <c r="K598" s="27"/>
    </row>
    <row r="599" spans="1:11" ht="15.75" customHeight="1" x14ac:dyDescent="0.3">
      <c r="A599" s="4" t="s">
        <v>5</v>
      </c>
      <c r="B599" s="5" t="s">
        <v>6</v>
      </c>
      <c r="C599" s="6" t="s">
        <v>7</v>
      </c>
      <c r="D599" s="6" t="s">
        <v>8</v>
      </c>
      <c r="E599" s="6" t="s">
        <v>7</v>
      </c>
      <c r="F599" s="6" t="s">
        <v>8</v>
      </c>
      <c r="G599" s="6" t="s">
        <v>7</v>
      </c>
      <c r="H599" s="6" t="s">
        <v>8</v>
      </c>
      <c r="I599" s="6" t="s">
        <v>7</v>
      </c>
      <c r="J599" s="6" t="s">
        <v>8</v>
      </c>
      <c r="K599" s="29"/>
    </row>
    <row r="600" spans="1:11" ht="15.75" customHeight="1" x14ac:dyDescent="0.3">
      <c r="A600" s="7" t="s">
        <v>279</v>
      </c>
      <c r="B600" s="8" t="s">
        <v>398</v>
      </c>
      <c r="C600" s="9"/>
      <c r="D600" s="9"/>
      <c r="E600" s="9"/>
      <c r="F600" s="9"/>
      <c r="G600" s="9"/>
      <c r="H600" s="9"/>
      <c r="I600" s="9"/>
      <c r="J600" s="9"/>
      <c r="K600" s="29"/>
    </row>
    <row r="601" spans="1:11" ht="15.75" customHeight="1" x14ac:dyDescent="0.3">
      <c r="A601" s="7" t="s">
        <v>155</v>
      </c>
      <c r="B601" s="8" t="s">
        <v>398</v>
      </c>
      <c r="C601" s="9"/>
      <c r="D601" s="9"/>
      <c r="E601" s="9">
        <v>2</v>
      </c>
      <c r="F601" s="9">
        <v>9</v>
      </c>
      <c r="G601" s="9"/>
      <c r="H601" s="9"/>
      <c r="I601" s="9"/>
      <c r="J601" s="9"/>
      <c r="K601" s="29"/>
    </row>
    <row r="602" spans="1:11" ht="15.75" customHeight="1" x14ac:dyDescent="0.3">
      <c r="A602" s="7" t="s">
        <v>15</v>
      </c>
      <c r="B602" s="8" t="s">
        <v>398</v>
      </c>
      <c r="C602" s="9">
        <v>13</v>
      </c>
      <c r="D602" s="9">
        <v>3</v>
      </c>
      <c r="E602" s="9">
        <v>8</v>
      </c>
      <c r="F602" s="9">
        <v>3</v>
      </c>
      <c r="G602" s="9">
        <v>2</v>
      </c>
      <c r="H602" s="9">
        <v>2</v>
      </c>
      <c r="I602" s="9">
        <v>15</v>
      </c>
      <c r="J602" s="9">
        <v>5</v>
      </c>
      <c r="K602" s="29"/>
    </row>
    <row r="603" spans="1:11" ht="15.75" customHeight="1" x14ac:dyDescent="0.3">
      <c r="A603" s="7" t="s">
        <v>17</v>
      </c>
      <c r="B603" s="8" t="s">
        <v>398</v>
      </c>
      <c r="C603" s="9">
        <v>1</v>
      </c>
      <c r="D603" s="9">
        <v>14</v>
      </c>
      <c r="E603" s="9">
        <v>1</v>
      </c>
      <c r="F603" s="9">
        <v>10</v>
      </c>
      <c r="G603" s="9">
        <v>0</v>
      </c>
      <c r="H603" s="9">
        <v>2</v>
      </c>
      <c r="I603" s="9">
        <v>1</v>
      </c>
      <c r="J603" s="9">
        <v>16</v>
      </c>
      <c r="K603" s="29"/>
    </row>
    <row r="604" spans="1:11" ht="15.75" customHeight="1" x14ac:dyDescent="0.3">
      <c r="A604" s="10" t="s">
        <v>12</v>
      </c>
      <c r="B604" s="11"/>
      <c r="C604" s="9">
        <f>SUM(C600:C603)</f>
        <v>14</v>
      </c>
      <c r="D604" s="9">
        <f t="shared" ref="D604:J604" si="46">SUM(D600:D603)</f>
        <v>17</v>
      </c>
      <c r="E604" s="9">
        <f t="shared" si="46"/>
        <v>11</v>
      </c>
      <c r="F604" s="9">
        <f t="shared" si="46"/>
        <v>22</v>
      </c>
      <c r="G604" s="9">
        <f t="shared" si="46"/>
        <v>2</v>
      </c>
      <c r="H604" s="9">
        <f t="shared" si="46"/>
        <v>4</v>
      </c>
      <c r="I604" s="9">
        <f t="shared" si="46"/>
        <v>16</v>
      </c>
      <c r="J604" s="9">
        <f t="shared" si="46"/>
        <v>21</v>
      </c>
      <c r="K604" s="29"/>
    </row>
    <row r="605" spans="1:11" ht="15.75" customHeight="1" x14ac:dyDescent="0.3"/>
    <row r="606" spans="1:11" ht="15.75" customHeight="1" x14ac:dyDescent="0.3"/>
    <row r="607" spans="1:11" ht="15.75" customHeight="1" x14ac:dyDescent="0.3">
      <c r="A607" s="24" t="s">
        <v>1592</v>
      </c>
      <c r="B607" s="25"/>
      <c r="C607" s="25"/>
      <c r="D607" s="25"/>
      <c r="E607" s="25"/>
      <c r="F607" s="25"/>
      <c r="G607" s="25"/>
      <c r="H607" s="25"/>
      <c r="I607" s="25"/>
      <c r="J607" s="26"/>
      <c r="K607" s="27"/>
    </row>
    <row r="608" spans="1:11" ht="15.75" customHeight="1" x14ac:dyDescent="0.3">
      <c r="A608" s="2"/>
      <c r="B608" s="3"/>
      <c r="C608" s="28" t="s">
        <v>1</v>
      </c>
      <c r="D608" s="26"/>
      <c r="E608" s="28" t="s">
        <v>2</v>
      </c>
      <c r="F608" s="26"/>
      <c r="G608" s="28" t="s">
        <v>3</v>
      </c>
      <c r="H608" s="26"/>
      <c r="I608" s="28" t="s">
        <v>4</v>
      </c>
      <c r="J608" s="26"/>
      <c r="K608" s="27"/>
    </row>
    <row r="609" spans="1:11" ht="15.75" customHeight="1" x14ac:dyDescent="0.3">
      <c r="A609" s="4" t="s">
        <v>5</v>
      </c>
      <c r="B609" s="5" t="s">
        <v>6</v>
      </c>
      <c r="C609" s="6" t="s">
        <v>7</v>
      </c>
      <c r="D609" s="6" t="s">
        <v>8</v>
      </c>
      <c r="E609" s="6" t="s">
        <v>7</v>
      </c>
      <c r="F609" s="6" t="s">
        <v>8</v>
      </c>
      <c r="G609" s="6" t="s">
        <v>7</v>
      </c>
      <c r="H609" s="6" t="s">
        <v>8</v>
      </c>
      <c r="I609" s="6" t="s">
        <v>7</v>
      </c>
      <c r="J609" s="6" t="s">
        <v>8</v>
      </c>
      <c r="K609" s="29"/>
    </row>
    <row r="610" spans="1:11" ht="15.75" customHeight="1" x14ac:dyDescent="0.3">
      <c r="A610" s="7" t="s">
        <v>160</v>
      </c>
      <c r="B610" s="8" t="s">
        <v>242</v>
      </c>
      <c r="C610" s="9">
        <v>3</v>
      </c>
      <c r="D610" s="9">
        <v>12</v>
      </c>
      <c r="E610" s="9">
        <v>0</v>
      </c>
      <c r="F610" s="9">
        <v>0</v>
      </c>
      <c r="G610" s="9">
        <v>1</v>
      </c>
      <c r="H610" s="9">
        <v>1</v>
      </c>
      <c r="I610" s="9">
        <v>4</v>
      </c>
      <c r="J610" s="9">
        <v>13</v>
      </c>
      <c r="K610" s="29"/>
    </row>
    <row r="611" spans="1:11" ht="15.75" customHeight="1" x14ac:dyDescent="0.3">
      <c r="A611" s="7" t="s">
        <v>147</v>
      </c>
      <c r="B611" s="8" t="s">
        <v>242</v>
      </c>
      <c r="C611" s="9">
        <v>11</v>
      </c>
      <c r="D611" s="9">
        <v>5</v>
      </c>
      <c r="E611" s="9">
        <v>0</v>
      </c>
      <c r="F611" s="9">
        <v>0</v>
      </c>
      <c r="G611" s="9">
        <v>1</v>
      </c>
      <c r="H611" s="9">
        <v>1</v>
      </c>
      <c r="I611" s="9">
        <v>12</v>
      </c>
      <c r="J611" s="9">
        <v>6</v>
      </c>
      <c r="K611" s="29"/>
    </row>
    <row r="612" spans="1:11" ht="15.75" customHeight="1" x14ac:dyDescent="0.3">
      <c r="A612" s="7" t="s">
        <v>150</v>
      </c>
      <c r="B612" s="8" t="s">
        <v>242</v>
      </c>
      <c r="C612" s="9">
        <v>7</v>
      </c>
      <c r="D612" s="9">
        <v>9</v>
      </c>
      <c r="E612" s="9">
        <v>0</v>
      </c>
      <c r="F612" s="9">
        <v>0</v>
      </c>
      <c r="G612" s="9">
        <v>3</v>
      </c>
      <c r="H612" s="9">
        <v>1</v>
      </c>
      <c r="I612" s="9">
        <v>10</v>
      </c>
      <c r="J612" s="9">
        <v>10</v>
      </c>
      <c r="K612" s="29"/>
    </row>
    <row r="613" spans="1:11" ht="15.75" customHeight="1" x14ac:dyDescent="0.3">
      <c r="A613" s="7" t="s">
        <v>151</v>
      </c>
      <c r="B613" s="8" t="s">
        <v>242</v>
      </c>
      <c r="C613" s="9">
        <v>5</v>
      </c>
      <c r="D613" s="9">
        <v>13</v>
      </c>
      <c r="E613" s="9">
        <v>4</v>
      </c>
      <c r="F613" s="9">
        <v>6</v>
      </c>
      <c r="G613" s="9">
        <v>2</v>
      </c>
      <c r="H613" s="9">
        <v>1</v>
      </c>
      <c r="I613" s="9">
        <v>7</v>
      </c>
      <c r="J613" s="9">
        <v>14</v>
      </c>
      <c r="K613" s="29"/>
    </row>
    <row r="614" spans="1:11" ht="15.75" customHeight="1" x14ac:dyDescent="0.3">
      <c r="A614" s="7" t="s">
        <v>152</v>
      </c>
      <c r="B614" s="8" t="s">
        <v>242</v>
      </c>
      <c r="C614" s="9">
        <v>4</v>
      </c>
      <c r="D614" s="9">
        <v>14</v>
      </c>
      <c r="E614" s="9">
        <v>0</v>
      </c>
      <c r="F614" s="9">
        <v>8</v>
      </c>
      <c r="G614" s="9">
        <v>0</v>
      </c>
      <c r="H614" s="9">
        <v>1</v>
      </c>
      <c r="I614" s="9">
        <v>4</v>
      </c>
      <c r="J614" s="9">
        <v>15</v>
      </c>
      <c r="K614" s="29"/>
    </row>
    <row r="615" spans="1:11" ht="15.75" customHeight="1" x14ac:dyDescent="0.3">
      <c r="A615" s="7" t="s">
        <v>153</v>
      </c>
      <c r="B615" s="8" t="s">
        <v>242</v>
      </c>
      <c r="C615" s="9">
        <v>5</v>
      </c>
      <c r="D615" s="9">
        <v>14</v>
      </c>
      <c r="E615" s="9">
        <v>1</v>
      </c>
      <c r="F615" s="9">
        <v>7</v>
      </c>
      <c r="G615" s="9">
        <v>0</v>
      </c>
      <c r="H615" s="9">
        <v>1</v>
      </c>
      <c r="I615" s="9">
        <v>5</v>
      </c>
      <c r="J615" s="9">
        <v>15</v>
      </c>
      <c r="K615" s="29"/>
    </row>
    <row r="616" spans="1:11" ht="15.75" customHeight="1" x14ac:dyDescent="0.3">
      <c r="A616" s="10" t="s">
        <v>12</v>
      </c>
      <c r="B616" s="11"/>
      <c r="C616" s="9">
        <f>SUM(C610:C615)</f>
        <v>35</v>
      </c>
      <c r="D616" s="9">
        <f t="shared" ref="D616:J616" si="47">SUM(D610:D615)</f>
        <v>67</v>
      </c>
      <c r="E616" s="9">
        <f t="shared" si="47"/>
        <v>5</v>
      </c>
      <c r="F616" s="9">
        <f t="shared" si="47"/>
        <v>21</v>
      </c>
      <c r="G616" s="9">
        <f t="shared" si="47"/>
        <v>7</v>
      </c>
      <c r="H616" s="9">
        <f t="shared" si="47"/>
        <v>6</v>
      </c>
      <c r="I616" s="9">
        <f t="shared" si="47"/>
        <v>42</v>
      </c>
      <c r="J616" s="9">
        <f t="shared" si="47"/>
        <v>73</v>
      </c>
      <c r="K616" s="29"/>
    </row>
    <row r="617" spans="1:11" ht="15.75" customHeight="1" x14ac:dyDescent="0.3"/>
    <row r="618" spans="1:11" ht="15.75" customHeight="1" x14ac:dyDescent="0.3"/>
    <row r="619" spans="1:11" ht="15.75" customHeight="1" x14ac:dyDescent="0.3">
      <c r="A619" s="24" t="s">
        <v>2064</v>
      </c>
      <c r="B619" s="25"/>
      <c r="C619" s="25"/>
      <c r="D619" s="25"/>
      <c r="E619" s="25"/>
      <c r="F619" s="25"/>
      <c r="G619" s="25"/>
      <c r="H619" s="25"/>
      <c r="I619" s="25"/>
      <c r="J619" s="26"/>
      <c r="K619" s="27"/>
    </row>
    <row r="620" spans="1:11" ht="15.75" customHeight="1" x14ac:dyDescent="0.3">
      <c r="A620" s="2"/>
      <c r="B620" s="3"/>
      <c r="C620" s="28" t="s">
        <v>1</v>
      </c>
      <c r="D620" s="26"/>
      <c r="E620" s="28" t="s">
        <v>2</v>
      </c>
      <c r="F620" s="26"/>
      <c r="G620" s="28" t="s">
        <v>3</v>
      </c>
      <c r="H620" s="26"/>
      <c r="I620" s="28" t="s">
        <v>4</v>
      </c>
      <c r="J620" s="26"/>
      <c r="K620" s="27"/>
    </row>
    <row r="621" spans="1:11" ht="15.75" customHeight="1" x14ac:dyDescent="0.3">
      <c r="A621" s="4" t="s">
        <v>5</v>
      </c>
      <c r="B621" s="5" t="s">
        <v>6</v>
      </c>
      <c r="C621" s="6" t="s">
        <v>7</v>
      </c>
      <c r="D621" s="6" t="s">
        <v>8</v>
      </c>
      <c r="E621" s="6" t="s">
        <v>7</v>
      </c>
      <c r="F621" s="6" t="s">
        <v>8</v>
      </c>
      <c r="G621" s="6" t="s">
        <v>7</v>
      </c>
      <c r="H621" s="6" t="s">
        <v>8</v>
      </c>
      <c r="I621" s="6" t="s">
        <v>7</v>
      </c>
      <c r="J621" s="6" t="s">
        <v>8</v>
      </c>
      <c r="K621" s="29"/>
    </row>
    <row r="622" spans="1:11" ht="15.75" customHeight="1" x14ac:dyDescent="0.3">
      <c r="A622" s="7" t="s">
        <v>155</v>
      </c>
      <c r="B622" s="8" t="s">
        <v>239</v>
      </c>
      <c r="C622" s="9">
        <v>8</v>
      </c>
      <c r="D622" s="9">
        <v>7</v>
      </c>
      <c r="E622" s="9">
        <v>4</v>
      </c>
      <c r="F622" s="9">
        <v>4</v>
      </c>
      <c r="G622" s="9">
        <v>0</v>
      </c>
      <c r="H622" s="9">
        <v>1</v>
      </c>
      <c r="I622" s="9">
        <v>8</v>
      </c>
      <c r="J622" s="9">
        <v>8</v>
      </c>
      <c r="K622" s="29"/>
    </row>
    <row r="623" spans="1:11" ht="15.75" customHeight="1" x14ac:dyDescent="0.3">
      <c r="A623" s="10" t="s">
        <v>12</v>
      </c>
      <c r="B623" s="11"/>
      <c r="C623" s="9">
        <f t="shared" ref="C623:J623" si="48">SUM(C622:C622)</f>
        <v>8</v>
      </c>
      <c r="D623" s="9">
        <f t="shared" si="48"/>
        <v>7</v>
      </c>
      <c r="E623" s="9">
        <f t="shared" si="48"/>
        <v>4</v>
      </c>
      <c r="F623" s="9">
        <f t="shared" si="48"/>
        <v>4</v>
      </c>
      <c r="G623" s="9">
        <f t="shared" si="48"/>
        <v>0</v>
      </c>
      <c r="H623" s="9">
        <f t="shared" si="48"/>
        <v>1</v>
      </c>
      <c r="I623" s="9">
        <f t="shared" si="48"/>
        <v>8</v>
      </c>
      <c r="J623" s="9">
        <f t="shared" si="48"/>
        <v>8</v>
      </c>
      <c r="K623" s="29"/>
    </row>
    <row r="624" spans="1:11" ht="15.75" customHeight="1" x14ac:dyDescent="0.3"/>
    <row r="625" spans="1:11" ht="15.75" customHeight="1" x14ac:dyDescent="0.3"/>
    <row r="626" spans="1:11" ht="15.75" customHeight="1" x14ac:dyDescent="0.3">
      <c r="A626" s="24" t="s">
        <v>521</v>
      </c>
      <c r="B626" s="25"/>
      <c r="C626" s="25"/>
      <c r="D626" s="25"/>
      <c r="E626" s="25"/>
      <c r="F626" s="25"/>
      <c r="G626" s="25"/>
      <c r="H626" s="25"/>
      <c r="I626" s="25"/>
      <c r="J626" s="26"/>
      <c r="K626" s="27"/>
    </row>
    <row r="627" spans="1:11" ht="15.75" customHeight="1" x14ac:dyDescent="0.3">
      <c r="A627" s="2"/>
      <c r="B627" s="3"/>
      <c r="C627" s="28" t="s">
        <v>1</v>
      </c>
      <c r="D627" s="26"/>
      <c r="E627" s="28" t="s">
        <v>2</v>
      </c>
      <c r="F627" s="26"/>
      <c r="G627" s="28" t="s">
        <v>3</v>
      </c>
      <c r="H627" s="26"/>
      <c r="I627" s="28" t="s">
        <v>4</v>
      </c>
      <c r="J627" s="26"/>
      <c r="K627" s="27"/>
    </row>
    <row r="628" spans="1:11" ht="15.75" customHeight="1" x14ac:dyDescent="0.3">
      <c r="A628" s="4" t="s">
        <v>5</v>
      </c>
      <c r="B628" s="5" t="s">
        <v>6</v>
      </c>
      <c r="C628" s="6" t="s">
        <v>7</v>
      </c>
      <c r="D628" s="6" t="s">
        <v>8</v>
      </c>
      <c r="E628" s="6" t="s">
        <v>7</v>
      </c>
      <c r="F628" s="6" t="s">
        <v>8</v>
      </c>
      <c r="G628" s="6" t="s">
        <v>7</v>
      </c>
      <c r="H628" s="6" t="s">
        <v>8</v>
      </c>
      <c r="I628" s="6" t="s">
        <v>7</v>
      </c>
      <c r="J628" s="6" t="s">
        <v>8</v>
      </c>
      <c r="K628" s="29"/>
    </row>
    <row r="629" spans="1:11" ht="15.75" customHeight="1" x14ac:dyDescent="0.3">
      <c r="A629" s="7" t="s">
        <v>110</v>
      </c>
      <c r="B629" s="8" t="s">
        <v>26</v>
      </c>
      <c r="C629" s="9">
        <v>5</v>
      </c>
      <c r="D629" s="9">
        <v>13</v>
      </c>
      <c r="E629" s="9">
        <v>5</v>
      </c>
      <c r="F629" s="9">
        <v>9</v>
      </c>
      <c r="G629" s="9">
        <v>0</v>
      </c>
      <c r="H629" s="9">
        <v>1</v>
      </c>
      <c r="I629" s="9">
        <v>5</v>
      </c>
      <c r="J629" s="9">
        <v>14</v>
      </c>
      <c r="K629" s="29"/>
    </row>
    <row r="630" spans="1:11" ht="15.75" customHeight="1" x14ac:dyDescent="0.3">
      <c r="A630" s="7" t="s">
        <v>112</v>
      </c>
      <c r="B630" s="8" t="s">
        <v>26</v>
      </c>
      <c r="C630" s="9">
        <v>3</v>
      </c>
      <c r="D630" s="9">
        <v>15</v>
      </c>
      <c r="E630" s="9">
        <v>2</v>
      </c>
      <c r="F630" s="9">
        <v>12</v>
      </c>
      <c r="G630" s="9">
        <v>0</v>
      </c>
      <c r="H630" s="9">
        <v>1</v>
      </c>
      <c r="I630" s="9">
        <v>3</v>
      </c>
      <c r="J630" s="9">
        <v>16</v>
      </c>
      <c r="K630" s="29"/>
    </row>
    <row r="631" spans="1:11" ht="15.75" customHeight="1" x14ac:dyDescent="0.3">
      <c r="A631" s="7" t="s">
        <v>113</v>
      </c>
      <c r="B631" s="8" t="s">
        <v>26</v>
      </c>
      <c r="C631" s="9">
        <v>8</v>
      </c>
      <c r="D631" s="9">
        <v>12</v>
      </c>
      <c r="E631" s="9">
        <v>4</v>
      </c>
      <c r="F631" s="9">
        <v>10</v>
      </c>
      <c r="G631" s="9">
        <v>0</v>
      </c>
      <c r="H631" s="9">
        <v>1</v>
      </c>
      <c r="I631" s="9">
        <v>8</v>
      </c>
      <c r="J631" s="9">
        <v>13</v>
      </c>
      <c r="K631" s="29"/>
    </row>
    <row r="632" spans="1:11" ht="15.75" customHeight="1" x14ac:dyDescent="0.3">
      <c r="A632" s="7" t="s">
        <v>171</v>
      </c>
      <c r="B632" s="8" t="s">
        <v>177</v>
      </c>
      <c r="C632" s="9">
        <v>2</v>
      </c>
      <c r="D632" s="9">
        <v>16</v>
      </c>
      <c r="E632" s="9">
        <v>1</v>
      </c>
      <c r="F632" s="9">
        <v>8</v>
      </c>
      <c r="G632" s="9">
        <v>0</v>
      </c>
      <c r="H632" s="9">
        <v>1</v>
      </c>
      <c r="I632" s="9">
        <v>2</v>
      </c>
      <c r="J632" s="9">
        <v>17</v>
      </c>
      <c r="K632" s="29"/>
    </row>
    <row r="633" spans="1:11" ht="15.75" customHeight="1" x14ac:dyDescent="0.3">
      <c r="A633" s="7" t="s">
        <v>32</v>
      </c>
      <c r="B633" s="8" t="s">
        <v>177</v>
      </c>
      <c r="C633" s="9">
        <v>4</v>
      </c>
      <c r="D633" s="9">
        <v>14</v>
      </c>
      <c r="E633" s="9">
        <v>1</v>
      </c>
      <c r="F633" s="9">
        <v>8</v>
      </c>
      <c r="G633" s="9">
        <v>0</v>
      </c>
      <c r="H633" s="9">
        <v>1</v>
      </c>
      <c r="I633" s="9">
        <v>4</v>
      </c>
      <c r="J633" s="9">
        <v>15</v>
      </c>
      <c r="K633" s="29"/>
    </row>
    <row r="634" spans="1:11" ht="15.75" customHeight="1" x14ac:dyDescent="0.3">
      <c r="A634" s="7" t="s">
        <v>33</v>
      </c>
      <c r="B634" s="8" t="s">
        <v>177</v>
      </c>
      <c r="C634" s="9">
        <v>1</v>
      </c>
      <c r="D634" s="9">
        <v>19</v>
      </c>
      <c r="E634" s="9">
        <v>1</v>
      </c>
      <c r="F634" s="9">
        <v>8</v>
      </c>
      <c r="G634" s="9">
        <v>0</v>
      </c>
      <c r="H634" s="9">
        <v>1</v>
      </c>
      <c r="I634" s="9">
        <v>1</v>
      </c>
      <c r="J634" s="9">
        <v>20</v>
      </c>
      <c r="K634" s="29"/>
    </row>
    <row r="635" spans="1:11" ht="15.75" customHeight="1" x14ac:dyDescent="0.3">
      <c r="A635" s="10" t="s">
        <v>12</v>
      </c>
      <c r="B635" s="11"/>
      <c r="C635" s="9">
        <v>23</v>
      </c>
      <c r="D635" s="9">
        <v>89</v>
      </c>
      <c r="E635" s="9">
        <v>14</v>
      </c>
      <c r="F635" s="9">
        <v>55</v>
      </c>
      <c r="G635" s="9">
        <v>0</v>
      </c>
      <c r="H635" s="9">
        <v>6</v>
      </c>
      <c r="I635" s="9">
        <v>23</v>
      </c>
      <c r="J635" s="9">
        <v>95</v>
      </c>
      <c r="K635" s="29"/>
    </row>
    <row r="636" spans="1:11" ht="15.75" customHeight="1" x14ac:dyDescent="0.3"/>
    <row r="637" spans="1:11" ht="15.75" customHeight="1" x14ac:dyDescent="0.3"/>
    <row r="638" spans="1:11" ht="15.75" customHeight="1" x14ac:dyDescent="0.3">
      <c r="A638" s="24" t="s">
        <v>1510</v>
      </c>
      <c r="B638" s="25"/>
      <c r="C638" s="25"/>
      <c r="D638" s="25"/>
      <c r="E638" s="25"/>
      <c r="F638" s="25"/>
      <c r="G638" s="25"/>
      <c r="H638" s="25"/>
      <c r="I638" s="25"/>
      <c r="J638" s="26"/>
      <c r="K638" s="27"/>
    </row>
    <row r="639" spans="1:11" ht="15.75" customHeight="1" x14ac:dyDescent="0.3">
      <c r="A639" s="2"/>
      <c r="B639" s="3"/>
      <c r="C639" s="28" t="s">
        <v>1</v>
      </c>
      <c r="D639" s="26"/>
      <c r="E639" s="28" t="s">
        <v>2</v>
      </c>
      <c r="F639" s="26"/>
      <c r="G639" s="28" t="s">
        <v>3</v>
      </c>
      <c r="H639" s="26"/>
      <c r="I639" s="28" t="s">
        <v>4</v>
      </c>
      <c r="J639" s="26"/>
      <c r="K639" s="27"/>
    </row>
    <row r="640" spans="1:11" ht="15.75" customHeight="1" x14ac:dyDescent="0.3">
      <c r="A640" s="4" t="s">
        <v>5</v>
      </c>
      <c r="B640" s="5" t="s">
        <v>6</v>
      </c>
      <c r="C640" s="6" t="s">
        <v>7</v>
      </c>
      <c r="D640" s="6" t="s">
        <v>8</v>
      </c>
      <c r="E640" s="6" t="s">
        <v>7</v>
      </c>
      <c r="F640" s="6" t="s">
        <v>8</v>
      </c>
      <c r="G640" s="6" t="s">
        <v>7</v>
      </c>
      <c r="H640" s="6" t="s">
        <v>8</v>
      </c>
      <c r="I640" s="6" t="s">
        <v>7</v>
      </c>
      <c r="J640" s="6" t="s">
        <v>8</v>
      </c>
      <c r="K640" s="29"/>
    </row>
    <row r="641" spans="1:11" ht="15.75" customHeight="1" x14ac:dyDescent="0.3">
      <c r="A641" s="7" t="s">
        <v>67</v>
      </c>
      <c r="B641" s="8" t="s">
        <v>234</v>
      </c>
      <c r="C641" s="9">
        <v>14</v>
      </c>
      <c r="D641" s="9">
        <v>4</v>
      </c>
      <c r="E641" s="9">
        <v>10</v>
      </c>
      <c r="F641" s="9">
        <v>4</v>
      </c>
      <c r="G641" s="9">
        <v>0</v>
      </c>
      <c r="H641" s="9">
        <v>1</v>
      </c>
      <c r="I641" s="9">
        <v>14</v>
      </c>
      <c r="J641" s="9">
        <v>5</v>
      </c>
      <c r="K641" s="29"/>
    </row>
    <row r="642" spans="1:11" ht="15.75" customHeight="1" x14ac:dyDescent="0.3">
      <c r="A642" s="7" t="s">
        <v>68</v>
      </c>
      <c r="B642" s="8" t="s">
        <v>234</v>
      </c>
      <c r="C642" s="9">
        <v>12</v>
      </c>
      <c r="D642" s="9">
        <v>6</v>
      </c>
      <c r="E642" s="9">
        <v>9</v>
      </c>
      <c r="F642" s="9">
        <v>5</v>
      </c>
      <c r="G642" s="9">
        <v>1</v>
      </c>
      <c r="H642" s="9">
        <v>1</v>
      </c>
      <c r="I642" s="9">
        <v>13</v>
      </c>
      <c r="J642" s="9">
        <v>7</v>
      </c>
      <c r="K642" s="29"/>
    </row>
    <row r="643" spans="1:11" ht="15.75" customHeight="1" x14ac:dyDescent="0.3">
      <c r="A643" s="10" t="s">
        <v>12</v>
      </c>
      <c r="B643" s="11"/>
      <c r="C643" s="9">
        <f>SUM(C641:C642)</f>
        <v>26</v>
      </c>
      <c r="D643" s="9">
        <f t="shared" ref="D643:J643" si="49">SUM(D641:D642)</f>
        <v>10</v>
      </c>
      <c r="E643" s="9">
        <f t="shared" si="49"/>
        <v>19</v>
      </c>
      <c r="F643" s="9">
        <f t="shared" si="49"/>
        <v>9</v>
      </c>
      <c r="G643" s="9">
        <f t="shared" si="49"/>
        <v>1</v>
      </c>
      <c r="H643" s="9">
        <f t="shared" si="49"/>
        <v>2</v>
      </c>
      <c r="I643" s="9">
        <f t="shared" si="49"/>
        <v>27</v>
      </c>
      <c r="J643" s="9">
        <f t="shared" si="49"/>
        <v>12</v>
      </c>
      <c r="K643" s="29"/>
    </row>
    <row r="644" spans="1:11" ht="15.75" customHeight="1" x14ac:dyDescent="0.3"/>
    <row r="645" spans="1:11" ht="15.75" customHeight="1" x14ac:dyDescent="0.3"/>
    <row r="646" spans="1:11" ht="15.75" customHeight="1" x14ac:dyDescent="0.3">
      <c r="A646" s="24" t="s">
        <v>1407</v>
      </c>
      <c r="B646" s="25"/>
      <c r="C646" s="25"/>
      <c r="D646" s="25"/>
      <c r="E646" s="25"/>
      <c r="F646" s="25"/>
      <c r="G646" s="25"/>
      <c r="H646" s="25"/>
      <c r="I646" s="25"/>
      <c r="J646" s="26"/>
      <c r="K646" s="27"/>
    </row>
    <row r="647" spans="1:11" ht="15.75" customHeight="1" x14ac:dyDescent="0.3">
      <c r="A647" s="2"/>
      <c r="B647" s="3"/>
      <c r="C647" s="28" t="s">
        <v>1</v>
      </c>
      <c r="D647" s="26"/>
      <c r="E647" s="28" t="s">
        <v>2</v>
      </c>
      <c r="F647" s="26"/>
      <c r="G647" s="28" t="s">
        <v>3</v>
      </c>
      <c r="H647" s="26"/>
      <c r="I647" s="28" t="s">
        <v>4</v>
      </c>
      <c r="J647" s="26"/>
      <c r="K647" s="27"/>
    </row>
    <row r="648" spans="1:11" ht="15.75" customHeight="1" x14ac:dyDescent="0.3">
      <c r="A648" s="4" t="s">
        <v>5</v>
      </c>
      <c r="B648" s="5" t="s">
        <v>6</v>
      </c>
      <c r="C648" s="6" t="s">
        <v>7</v>
      </c>
      <c r="D648" s="6" t="s">
        <v>8</v>
      </c>
      <c r="E648" s="6" t="s">
        <v>7</v>
      </c>
      <c r="F648" s="6" t="s">
        <v>8</v>
      </c>
      <c r="G648" s="6" t="s">
        <v>7</v>
      </c>
      <c r="H648" s="6" t="s">
        <v>8</v>
      </c>
      <c r="I648" s="6" t="s">
        <v>7</v>
      </c>
      <c r="J648" s="6" t="s">
        <v>8</v>
      </c>
      <c r="K648" s="29"/>
    </row>
    <row r="649" spans="1:11" ht="15.75" customHeight="1" x14ac:dyDescent="0.3">
      <c r="A649" s="7" t="s">
        <v>36</v>
      </c>
      <c r="B649" s="8" t="s">
        <v>1860</v>
      </c>
      <c r="C649" s="9">
        <v>15</v>
      </c>
      <c r="D649" s="9">
        <v>5</v>
      </c>
      <c r="E649" s="9"/>
      <c r="F649" s="9"/>
      <c r="G649" s="9">
        <v>0</v>
      </c>
      <c r="H649" s="9">
        <v>0</v>
      </c>
      <c r="I649" s="9">
        <v>15</v>
      </c>
      <c r="J649" s="9">
        <v>5</v>
      </c>
      <c r="K649" s="29"/>
    </row>
    <row r="650" spans="1:11" ht="15.75" customHeight="1" x14ac:dyDescent="0.3">
      <c r="A650" s="7" t="s">
        <v>37</v>
      </c>
      <c r="B650" s="8" t="s">
        <v>1400</v>
      </c>
      <c r="C650" s="9">
        <v>4</v>
      </c>
      <c r="D650" s="9">
        <v>15</v>
      </c>
      <c r="E650" s="9">
        <v>4</v>
      </c>
      <c r="F650" s="9">
        <v>10</v>
      </c>
      <c r="G650" s="9">
        <v>0</v>
      </c>
      <c r="H650" s="9">
        <v>1</v>
      </c>
      <c r="I650" s="9">
        <v>4</v>
      </c>
      <c r="J650" s="9">
        <v>16</v>
      </c>
      <c r="K650" s="29"/>
    </row>
    <row r="651" spans="1:11" ht="15.75" customHeight="1" x14ac:dyDescent="0.3">
      <c r="A651" s="7" t="s">
        <v>38</v>
      </c>
      <c r="B651" s="8" t="s">
        <v>1400</v>
      </c>
      <c r="C651" s="9">
        <v>0</v>
      </c>
      <c r="D651" s="9">
        <v>20</v>
      </c>
      <c r="E651" s="9">
        <v>0</v>
      </c>
      <c r="F651" s="9">
        <v>14</v>
      </c>
      <c r="G651" s="9">
        <v>0</v>
      </c>
      <c r="H651" s="9">
        <v>1</v>
      </c>
      <c r="I651" s="9">
        <v>0</v>
      </c>
      <c r="J651" s="9">
        <v>21</v>
      </c>
      <c r="K651" s="29"/>
    </row>
    <row r="652" spans="1:11" ht="15.75" customHeight="1" x14ac:dyDescent="0.3">
      <c r="A652" s="7" t="s">
        <v>81</v>
      </c>
      <c r="B652" s="8" t="s">
        <v>1401</v>
      </c>
      <c r="C652" s="9">
        <v>12</v>
      </c>
      <c r="D652" s="9">
        <v>8</v>
      </c>
      <c r="E652" s="9">
        <v>8</v>
      </c>
      <c r="F652" s="9">
        <v>3</v>
      </c>
      <c r="G652" s="9">
        <v>1</v>
      </c>
      <c r="H652" s="9">
        <v>1</v>
      </c>
      <c r="I652" s="9">
        <v>13</v>
      </c>
      <c r="J652" s="9">
        <v>9</v>
      </c>
      <c r="K652" s="29"/>
    </row>
    <row r="653" spans="1:11" ht="15.75" customHeight="1" x14ac:dyDescent="0.3">
      <c r="A653" s="7" t="s">
        <v>82</v>
      </c>
      <c r="B653" s="8" t="s">
        <v>1401</v>
      </c>
      <c r="C653" s="9">
        <v>15</v>
      </c>
      <c r="D653" s="9">
        <v>5</v>
      </c>
      <c r="E653" s="9">
        <v>9</v>
      </c>
      <c r="F653" s="9">
        <v>2</v>
      </c>
      <c r="G653" s="9">
        <v>2</v>
      </c>
      <c r="H653" s="9">
        <v>1</v>
      </c>
      <c r="I653" s="9">
        <v>17</v>
      </c>
      <c r="J653" s="9">
        <v>6</v>
      </c>
      <c r="K653" s="29"/>
    </row>
    <row r="654" spans="1:11" ht="15.75" customHeight="1" x14ac:dyDescent="0.3">
      <c r="A654" s="7" t="s">
        <v>83</v>
      </c>
      <c r="B654" s="8" t="s">
        <v>1401</v>
      </c>
      <c r="C654" s="9">
        <v>11</v>
      </c>
      <c r="D654" s="9">
        <v>9</v>
      </c>
      <c r="E654" s="9">
        <v>6</v>
      </c>
      <c r="F654" s="9">
        <v>5</v>
      </c>
      <c r="G654" s="9">
        <v>0</v>
      </c>
      <c r="H654" s="9">
        <v>1</v>
      </c>
      <c r="I654" s="9">
        <v>11</v>
      </c>
      <c r="J654" s="9">
        <v>10</v>
      </c>
      <c r="K654" s="29"/>
    </row>
    <row r="655" spans="1:11" ht="15.75" customHeight="1" x14ac:dyDescent="0.3">
      <c r="A655" s="7" t="s">
        <v>86</v>
      </c>
      <c r="B655" s="8" t="s">
        <v>1402</v>
      </c>
      <c r="C655" s="9">
        <v>3</v>
      </c>
      <c r="D655" s="9">
        <v>15</v>
      </c>
      <c r="E655" s="9">
        <v>1</v>
      </c>
      <c r="F655" s="9">
        <v>10</v>
      </c>
      <c r="G655" s="9">
        <v>0</v>
      </c>
      <c r="H655" s="9">
        <v>1</v>
      </c>
      <c r="I655" s="9">
        <v>3</v>
      </c>
      <c r="J655" s="9">
        <v>16</v>
      </c>
      <c r="K655" s="29"/>
    </row>
    <row r="656" spans="1:11" ht="15.75" customHeight="1" x14ac:dyDescent="0.3">
      <c r="A656" s="7" t="s">
        <v>71</v>
      </c>
      <c r="B656" s="8" t="s">
        <v>1402</v>
      </c>
      <c r="C656" s="9">
        <v>5</v>
      </c>
      <c r="D656" s="9">
        <v>15</v>
      </c>
      <c r="E656" s="9">
        <v>2</v>
      </c>
      <c r="F656" s="9">
        <v>9</v>
      </c>
      <c r="G656" s="9">
        <v>1</v>
      </c>
      <c r="H656" s="9">
        <v>1</v>
      </c>
      <c r="I656" s="9">
        <v>6</v>
      </c>
      <c r="J656" s="9">
        <v>16</v>
      </c>
      <c r="K656" s="29"/>
    </row>
    <row r="657" spans="1:11" ht="15.75" customHeight="1" x14ac:dyDescent="0.3">
      <c r="A657" s="7" t="s">
        <v>87</v>
      </c>
      <c r="B657" s="8" t="s">
        <v>1402</v>
      </c>
      <c r="C657" s="9">
        <v>4</v>
      </c>
      <c r="D657" s="9">
        <v>15</v>
      </c>
      <c r="E657" s="9">
        <v>4</v>
      </c>
      <c r="F657" s="9">
        <v>6</v>
      </c>
      <c r="G657" s="9">
        <v>1</v>
      </c>
      <c r="H657" s="9">
        <v>1</v>
      </c>
      <c r="I657" s="9">
        <v>5</v>
      </c>
      <c r="J657" s="9">
        <v>16</v>
      </c>
      <c r="K657" s="29"/>
    </row>
    <row r="658" spans="1:11" ht="15.75" customHeight="1" x14ac:dyDescent="0.3">
      <c r="A658" s="7" t="s">
        <v>88</v>
      </c>
      <c r="B658" s="8" t="s">
        <v>1402</v>
      </c>
      <c r="C658" s="9">
        <v>5</v>
      </c>
      <c r="D658" s="9">
        <v>15</v>
      </c>
      <c r="E658" s="9">
        <v>4</v>
      </c>
      <c r="F658" s="9">
        <v>11</v>
      </c>
      <c r="G658" s="9">
        <v>1</v>
      </c>
      <c r="H658" s="9">
        <v>1</v>
      </c>
      <c r="I658" s="9">
        <v>6</v>
      </c>
      <c r="J658" s="9">
        <v>16</v>
      </c>
      <c r="K658" s="29"/>
    </row>
    <row r="659" spans="1:11" ht="15.75" customHeight="1" x14ac:dyDescent="0.3">
      <c r="A659" s="7" t="s">
        <v>89</v>
      </c>
      <c r="B659" s="8" t="s">
        <v>383</v>
      </c>
      <c r="C659" s="9">
        <v>11</v>
      </c>
      <c r="D659" s="9">
        <v>9</v>
      </c>
      <c r="E659" s="9">
        <v>11</v>
      </c>
      <c r="F659" s="9">
        <v>7</v>
      </c>
      <c r="G659" s="9">
        <v>1</v>
      </c>
      <c r="H659" s="9">
        <v>1</v>
      </c>
      <c r="I659" s="9">
        <v>12</v>
      </c>
      <c r="J659" s="9">
        <v>10</v>
      </c>
      <c r="K659" s="29"/>
    </row>
    <row r="660" spans="1:11" ht="15.75" customHeight="1" x14ac:dyDescent="0.3">
      <c r="A660" s="7" t="s">
        <v>76</v>
      </c>
      <c r="B660" s="8" t="s">
        <v>1404</v>
      </c>
      <c r="C660" s="9">
        <v>9</v>
      </c>
      <c r="D660" s="9">
        <v>11</v>
      </c>
      <c r="E660" s="9"/>
      <c r="F660" s="9"/>
      <c r="G660" s="9">
        <v>0</v>
      </c>
      <c r="H660" s="9">
        <v>0</v>
      </c>
      <c r="I660" s="9">
        <v>9</v>
      </c>
      <c r="J660" s="9">
        <v>11</v>
      </c>
      <c r="K660" s="29"/>
    </row>
    <row r="661" spans="1:11" ht="15.75" customHeight="1" x14ac:dyDescent="0.3">
      <c r="A661" s="7" t="s">
        <v>79</v>
      </c>
      <c r="B661" s="8" t="s">
        <v>1403</v>
      </c>
      <c r="C661" s="9">
        <v>6</v>
      </c>
      <c r="D661" s="9">
        <v>14</v>
      </c>
      <c r="E661" s="9">
        <v>4</v>
      </c>
      <c r="F661" s="9">
        <v>9</v>
      </c>
      <c r="G661" s="9">
        <v>0</v>
      </c>
      <c r="H661" s="9">
        <v>1</v>
      </c>
      <c r="I661" s="9">
        <v>6</v>
      </c>
      <c r="J661" s="9">
        <v>15</v>
      </c>
      <c r="K661" s="29"/>
    </row>
    <row r="662" spans="1:11" ht="15.75" customHeight="1" x14ac:dyDescent="0.3">
      <c r="A662" s="7" t="s">
        <v>9</v>
      </c>
      <c r="B662" s="8" t="s">
        <v>1403</v>
      </c>
      <c r="C662" s="9">
        <v>7</v>
      </c>
      <c r="D662" s="9">
        <v>13</v>
      </c>
      <c r="E662" s="9">
        <v>4</v>
      </c>
      <c r="F662" s="9">
        <v>9</v>
      </c>
      <c r="G662" s="9">
        <v>0</v>
      </c>
      <c r="H662" s="9">
        <v>1</v>
      </c>
      <c r="I662" s="9">
        <v>7</v>
      </c>
      <c r="J662" s="9">
        <v>14</v>
      </c>
      <c r="K662" s="29"/>
    </row>
    <row r="663" spans="1:11" ht="15.75" customHeight="1" x14ac:dyDescent="0.3">
      <c r="A663" s="7" t="s">
        <v>11</v>
      </c>
      <c r="B663" s="8" t="s">
        <v>1403</v>
      </c>
      <c r="C663" s="9">
        <v>12</v>
      </c>
      <c r="D663" s="9">
        <v>8</v>
      </c>
      <c r="E663" s="9">
        <v>7</v>
      </c>
      <c r="F663" s="9">
        <v>6</v>
      </c>
      <c r="G663" s="9">
        <v>0</v>
      </c>
      <c r="H663" s="9">
        <v>1</v>
      </c>
      <c r="I663" s="9">
        <v>12</v>
      </c>
      <c r="J663" s="9">
        <v>9</v>
      </c>
      <c r="K663" s="29"/>
    </row>
    <row r="664" spans="1:11" ht="15.75" customHeight="1" x14ac:dyDescent="0.3">
      <c r="A664" s="7" t="s">
        <v>630</v>
      </c>
      <c r="B664" s="8" t="s">
        <v>1403</v>
      </c>
      <c r="C664" s="9">
        <v>17</v>
      </c>
      <c r="D664" s="9">
        <v>3</v>
      </c>
      <c r="E664" s="9">
        <v>11</v>
      </c>
      <c r="F664" s="9">
        <v>2</v>
      </c>
      <c r="G664" s="9">
        <v>1</v>
      </c>
      <c r="H664" s="9">
        <v>1</v>
      </c>
      <c r="I664" s="9">
        <v>18</v>
      </c>
      <c r="J664" s="9">
        <v>4</v>
      </c>
      <c r="K664" s="29"/>
    </row>
    <row r="665" spans="1:11" ht="15.75" customHeight="1" x14ac:dyDescent="0.3">
      <c r="A665" s="7" t="s">
        <v>686</v>
      </c>
      <c r="B665" s="8" t="s">
        <v>1403</v>
      </c>
      <c r="C665" s="9">
        <v>9</v>
      </c>
      <c r="D665" s="9">
        <v>11</v>
      </c>
      <c r="E665" s="9">
        <v>6</v>
      </c>
      <c r="F665" s="9">
        <v>7</v>
      </c>
      <c r="G665" s="9">
        <v>0</v>
      </c>
      <c r="H665" s="9">
        <v>1</v>
      </c>
      <c r="I665" s="9">
        <v>9</v>
      </c>
      <c r="J665" s="9">
        <v>12</v>
      </c>
      <c r="K665" s="29"/>
    </row>
    <row r="666" spans="1:11" ht="15.75" customHeight="1" x14ac:dyDescent="0.3">
      <c r="A666" s="7" t="s">
        <v>1374</v>
      </c>
      <c r="B666" s="8" t="s">
        <v>111</v>
      </c>
      <c r="C666" s="9">
        <v>12</v>
      </c>
      <c r="D666" s="9">
        <v>10</v>
      </c>
      <c r="E666" s="9">
        <v>6</v>
      </c>
      <c r="F666" s="9">
        <v>8</v>
      </c>
      <c r="G666" s="9">
        <v>0</v>
      </c>
      <c r="H666" s="9">
        <v>1</v>
      </c>
      <c r="I666" s="9">
        <v>12</v>
      </c>
      <c r="J666" s="9">
        <v>11</v>
      </c>
      <c r="K666" s="29"/>
    </row>
    <row r="667" spans="1:11" ht="15.75" customHeight="1" x14ac:dyDescent="0.3">
      <c r="A667" s="7" t="s">
        <v>1475</v>
      </c>
      <c r="B667" s="8" t="s">
        <v>111</v>
      </c>
      <c r="C667" s="9">
        <v>11</v>
      </c>
      <c r="D667" s="9">
        <v>11</v>
      </c>
      <c r="E667" s="9">
        <v>9</v>
      </c>
      <c r="F667" s="9">
        <v>9</v>
      </c>
      <c r="G667" s="9">
        <v>1</v>
      </c>
      <c r="H667" s="9">
        <v>1</v>
      </c>
      <c r="I667" s="9">
        <v>12</v>
      </c>
      <c r="J667" s="9">
        <v>12</v>
      </c>
      <c r="K667" s="29"/>
    </row>
    <row r="668" spans="1:11" ht="15.75" customHeight="1" x14ac:dyDescent="0.3">
      <c r="A668" s="7" t="s">
        <v>1614</v>
      </c>
      <c r="B668" s="8" t="s">
        <v>111</v>
      </c>
      <c r="C668" s="9">
        <v>1</v>
      </c>
      <c r="D668" s="9">
        <v>21</v>
      </c>
      <c r="E668" s="9">
        <v>1</v>
      </c>
      <c r="F668" s="9">
        <v>15</v>
      </c>
      <c r="G668" s="9">
        <v>0</v>
      </c>
      <c r="H668" s="9">
        <v>1</v>
      </c>
      <c r="I668" s="9">
        <v>1</v>
      </c>
      <c r="J668" s="9">
        <v>22</v>
      </c>
      <c r="K668" s="29"/>
    </row>
    <row r="669" spans="1:11" ht="15.75" customHeight="1" x14ac:dyDescent="0.3">
      <c r="A669" s="7" t="s">
        <v>1852</v>
      </c>
      <c r="B669" s="8" t="s">
        <v>111</v>
      </c>
      <c r="C669" s="9">
        <v>3</v>
      </c>
      <c r="D669" s="9">
        <v>19</v>
      </c>
      <c r="E669" s="9">
        <v>3</v>
      </c>
      <c r="F669" s="9">
        <v>13</v>
      </c>
      <c r="G669" s="9">
        <v>0</v>
      </c>
      <c r="H669" s="9">
        <v>1</v>
      </c>
      <c r="I669" s="9">
        <v>3</v>
      </c>
      <c r="J669" s="9">
        <v>20</v>
      </c>
      <c r="K669" s="29"/>
    </row>
    <row r="670" spans="1:11" ht="15.75" customHeight="1" x14ac:dyDescent="0.3">
      <c r="A670" s="10" t="s">
        <v>12</v>
      </c>
      <c r="B670" s="11"/>
      <c r="C670" s="9">
        <f>SUM(C649:C669)</f>
        <v>172</v>
      </c>
      <c r="D670" s="9">
        <f t="shared" ref="D670:J670" si="50">SUM(D649:D669)</f>
        <v>252</v>
      </c>
      <c r="E670" s="9">
        <f t="shared" si="50"/>
        <v>100</v>
      </c>
      <c r="F670" s="9">
        <f t="shared" si="50"/>
        <v>155</v>
      </c>
      <c r="G670" s="9">
        <f t="shared" si="50"/>
        <v>9</v>
      </c>
      <c r="H670" s="9">
        <f t="shared" si="50"/>
        <v>19</v>
      </c>
      <c r="I670" s="9">
        <f t="shared" si="50"/>
        <v>181</v>
      </c>
      <c r="J670" s="9">
        <f t="shared" si="50"/>
        <v>271</v>
      </c>
      <c r="K670" s="29"/>
    </row>
    <row r="671" spans="1:11" ht="15.75" customHeight="1" x14ac:dyDescent="0.3"/>
    <row r="672" spans="1:11" ht="15.75" customHeight="1" x14ac:dyDescent="0.3"/>
    <row r="673" spans="1:11" ht="15.75" customHeight="1" x14ac:dyDescent="0.3">
      <c r="A673" s="24" t="s">
        <v>875</v>
      </c>
      <c r="B673" s="25"/>
      <c r="C673" s="25"/>
      <c r="D673" s="25"/>
      <c r="E673" s="25"/>
      <c r="F673" s="25"/>
      <c r="G673" s="25"/>
      <c r="H673" s="25"/>
      <c r="I673" s="25"/>
      <c r="J673" s="26"/>
      <c r="K673" s="27"/>
    </row>
    <row r="674" spans="1:11" ht="15.75" customHeight="1" x14ac:dyDescent="0.3">
      <c r="A674" s="2"/>
      <c r="B674" s="3"/>
      <c r="C674" s="28" t="s">
        <v>1</v>
      </c>
      <c r="D674" s="26"/>
      <c r="E674" s="28" t="s">
        <v>2</v>
      </c>
      <c r="F674" s="26"/>
      <c r="G674" s="28" t="s">
        <v>3</v>
      </c>
      <c r="H674" s="26"/>
      <c r="I674" s="28" t="s">
        <v>4</v>
      </c>
      <c r="J674" s="26"/>
      <c r="K674" s="27"/>
    </row>
    <row r="675" spans="1:11" ht="15.75" customHeight="1" x14ac:dyDescent="0.3">
      <c r="A675" s="4" t="s">
        <v>5</v>
      </c>
      <c r="B675" s="5" t="s">
        <v>6</v>
      </c>
      <c r="C675" s="6" t="s">
        <v>7</v>
      </c>
      <c r="D675" s="6" t="s">
        <v>8</v>
      </c>
      <c r="E675" s="6" t="s">
        <v>7</v>
      </c>
      <c r="F675" s="6" t="s">
        <v>8</v>
      </c>
      <c r="G675" s="6" t="s">
        <v>7</v>
      </c>
      <c r="H675" s="6" t="s">
        <v>8</v>
      </c>
      <c r="I675" s="6" t="s">
        <v>7</v>
      </c>
      <c r="J675" s="6" t="s">
        <v>8</v>
      </c>
      <c r="K675" s="29"/>
    </row>
    <row r="676" spans="1:11" ht="15.75" customHeight="1" x14ac:dyDescent="0.3">
      <c r="A676" s="7" t="s">
        <v>27</v>
      </c>
      <c r="B676" s="8" t="s">
        <v>663</v>
      </c>
      <c r="C676" s="9"/>
      <c r="D676" s="9"/>
      <c r="E676" s="9"/>
      <c r="F676" s="9"/>
      <c r="G676" s="9"/>
      <c r="H676" s="9"/>
      <c r="I676" s="9"/>
      <c r="J676" s="9"/>
      <c r="K676" s="29"/>
    </row>
    <row r="677" spans="1:11" ht="15.75" customHeight="1" x14ac:dyDescent="0.3">
      <c r="A677" s="7" t="s">
        <v>28</v>
      </c>
      <c r="B677" s="8" t="s">
        <v>210</v>
      </c>
      <c r="C677" s="9">
        <v>14</v>
      </c>
      <c r="D677" s="9">
        <v>4</v>
      </c>
      <c r="E677" s="9">
        <v>10</v>
      </c>
      <c r="F677" s="9">
        <v>4</v>
      </c>
      <c r="G677" s="9">
        <v>2</v>
      </c>
      <c r="H677" s="9">
        <v>1</v>
      </c>
      <c r="I677" s="9">
        <v>16</v>
      </c>
      <c r="J677" s="9">
        <v>5</v>
      </c>
      <c r="K677" s="29"/>
    </row>
    <row r="678" spans="1:11" ht="15.75" customHeight="1" x14ac:dyDescent="0.3">
      <c r="A678" s="7" t="s">
        <v>106</v>
      </c>
      <c r="B678" s="8" t="s">
        <v>210</v>
      </c>
      <c r="C678" s="9">
        <v>15</v>
      </c>
      <c r="D678" s="9">
        <v>3</v>
      </c>
      <c r="E678" s="9">
        <v>13</v>
      </c>
      <c r="F678" s="9">
        <v>1</v>
      </c>
      <c r="G678" s="9">
        <v>3</v>
      </c>
      <c r="H678" s="9">
        <v>1</v>
      </c>
      <c r="I678" s="9">
        <v>18</v>
      </c>
      <c r="J678" s="9">
        <v>4</v>
      </c>
      <c r="K678" s="29"/>
    </row>
    <row r="679" spans="1:11" ht="15.75" customHeight="1" x14ac:dyDescent="0.3">
      <c r="A679" s="7" t="s">
        <v>30</v>
      </c>
      <c r="B679" s="8" t="s">
        <v>210</v>
      </c>
      <c r="C679" s="9">
        <v>13</v>
      </c>
      <c r="D679" s="9">
        <v>5</v>
      </c>
      <c r="E679" s="9">
        <v>11</v>
      </c>
      <c r="F679" s="9">
        <v>3</v>
      </c>
      <c r="G679" s="9">
        <v>2</v>
      </c>
      <c r="H679" s="9">
        <v>1</v>
      </c>
      <c r="I679" s="9">
        <v>15</v>
      </c>
      <c r="J679" s="9">
        <v>6</v>
      </c>
      <c r="K679" s="29"/>
    </row>
    <row r="680" spans="1:11" ht="15.75" customHeight="1" x14ac:dyDescent="0.3">
      <c r="A680" s="7" t="s">
        <v>107</v>
      </c>
      <c r="B680" s="8" t="s">
        <v>210</v>
      </c>
      <c r="C680" s="9">
        <v>14</v>
      </c>
      <c r="D680" s="9">
        <v>4</v>
      </c>
      <c r="E680" s="9">
        <v>12</v>
      </c>
      <c r="F680" s="9">
        <v>2</v>
      </c>
      <c r="G680" s="9">
        <v>1</v>
      </c>
      <c r="H680" s="9">
        <v>1</v>
      </c>
      <c r="I680" s="9">
        <v>15</v>
      </c>
      <c r="J680" s="9">
        <v>5</v>
      </c>
      <c r="K680" s="29"/>
    </row>
    <row r="681" spans="1:11" ht="15.75" customHeight="1" x14ac:dyDescent="0.3">
      <c r="A681" s="7" t="s">
        <v>109</v>
      </c>
      <c r="B681" s="8" t="s">
        <v>181</v>
      </c>
      <c r="C681" s="9">
        <v>15</v>
      </c>
      <c r="D681" s="9">
        <v>3</v>
      </c>
      <c r="E681" s="9">
        <v>13</v>
      </c>
      <c r="F681" s="9">
        <v>1</v>
      </c>
      <c r="G681" s="9">
        <v>2</v>
      </c>
      <c r="H681" s="9">
        <v>1</v>
      </c>
      <c r="I681" s="9">
        <v>17</v>
      </c>
      <c r="J681" s="9">
        <v>4</v>
      </c>
      <c r="K681" s="29"/>
    </row>
    <row r="682" spans="1:11" ht="15.75" customHeight="1" x14ac:dyDescent="0.3">
      <c r="A682" s="7" t="s">
        <v>110</v>
      </c>
      <c r="B682" s="8" t="s">
        <v>181</v>
      </c>
      <c r="C682" s="9">
        <v>10</v>
      </c>
      <c r="D682" s="9">
        <v>8</v>
      </c>
      <c r="E682" s="9"/>
      <c r="F682" s="9"/>
      <c r="G682" s="9">
        <v>0</v>
      </c>
      <c r="H682" s="9">
        <v>1</v>
      </c>
      <c r="I682" s="9">
        <v>10</v>
      </c>
      <c r="J682" s="9">
        <v>9</v>
      </c>
      <c r="K682" s="29"/>
    </row>
    <row r="683" spans="1:11" ht="15.75" customHeight="1" x14ac:dyDescent="0.3">
      <c r="A683" s="7" t="s">
        <v>112</v>
      </c>
      <c r="B683" s="8" t="s">
        <v>2078</v>
      </c>
      <c r="C683" s="9"/>
      <c r="D683" s="9"/>
      <c r="E683" s="9"/>
      <c r="F683" s="9"/>
      <c r="G683" s="9"/>
      <c r="H683" s="9"/>
      <c r="I683" s="9"/>
      <c r="J683" s="9"/>
      <c r="K683" s="29"/>
    </row>
    <row r="684" spans="1:11" ht="15.75" customHeight="1" x14ac:dyDescent="0.3">
      <c r="A684" s="7" t="s">
        <v>113</v>
      </c>
      <c r="B684" s="8" t="s">
        <v>2078</v>
      </c>
      <c r="C684" s="9"/>
      <c r="D684" s="9"/>
      <c r="E684" s="9"/>
      <c r="F684" s="9"/>
      <c r="G684" s="9"/>
      <c r="H684" s="9"/>
      <c r="I684" s="9"/>
      <c r="J684" s="9"/>
      <c r="K684" s="29"/>
    </row>
    <row r="685" spans="1:11" ht="15.75" customHeight="1" x14ac:dyDescent="0.3">
      <c r="A685" s="7" t="s">
        <v>171</v>
      </c>
      <c r="B685" s="8" t="s">
        <v>2078</v>
      </c>
      <c r="C685" s="9"/>
      <c r="D685" s="9"/>
      <c r="E685" s="9"/>
      <c r="F685" s="9"/>
      <c r="G685" s="9"/>
      <c r="H685" s="9"/>
      <c r="I685" s="9"/>
      <c r="J685" s="9"/>
      <c r="K685" s="29"/>
    </row>
    <row r="686" spans="1:11" ht="15.75" customHeight="1" x14ac:dyDescent="0.3">
      <c r="A686" s="7" t="s">
        <v>32</v>
      </c>
      <c r="B686" s="8" t="s">
        <v>2078</v>
      </c>
      <c r="C686" s="9"/>
      <c r="D686" s="9"/>
      <c r="E686" s="9"/>
      <c r="F686" s="9"/>
      <c r="G686" s="9"/>
      <c r="H686" s="9"/>
      <c r="I686" s="9"/>
      <c r="J686" s="9"/>
      <c r="K686" s="29"/>
    </row>
    <row r="687" spans="1:11" ht="15.75" customHeight="1" x14ac:dyDescent="0.3">
      <c r="A687" s="7" t="s">
        <v>33</v>
      </c>
      <c r="B687" s="8" t="s">
        <v>1360</v>
      </c>
      <c r="C687" s="9">
        <v>9</v>
      </c>
      <c r="D687" s="9">
        <v>11</v>
      </c>
      <c r="E687" s="9">
        <v>5</v>
      </c>
      <c r="F687" s="9">
        <v>5</v>
      </c>
      <c r="G687" s="9">
        <v>0</v>
      </c>
      <c r="H687" s="9">
        <v>1</v>
      </c>
      <c r="I687" s="9">
        <v>9</v>
      </c>
      <c r="J687" s="9">
        <v>12</v>
      </c>
      <c r="K687" s="29"/>
    </row>
    <row r="688" spans="1:11" ht="15.75" customHeight="1" x14ac:dyDescent="0.3">
      <c r="A688" s="7" t="s">
        <v>34</v>
      </c>
      <c r="B688" s="8" t="s">
        <v>1360</v>
      </c>
      <c r="C688" s="9">
        <v>6</v>
      </c>
      <c r="D688" s="9">
        <v>14</v>
      </c>
      <c r="E688" s="9">
        <v>3</v>
      </c>
      <c r="F688" s="9">
        <v>5</v>
      </c>
      <c r="G688" s="9">
        <v>0</v>
      </c>
      <c r="H688" s="9">
        <v>1</v>
      </c>
      <c r="I688" s="9">
        <v>6</v>
      </c>
      <c r="J688" s="9">
        <v>15</v>
      </c>
      <c r="K688" s="29"/>
    </row>
    <row r="689" spans="1:11" ht="15.75" customHeight="1" x14ac:dyDescent="0.3">
      <c r="A689" s="7" t="s">
        <v>35</v>
      </c>
      <c r="B689" s="8" t="s">
        <v>1360</v>
      </c>
      <c r="C689" s="9">
        <v>11</v>
      </c>
      <c r="D689" s="9">
        <v>9</v>
      </c>
      <c r="E689" s="9">
        <v>2</v>
      </c>
      <c r="F689" s="9">
        <v>6</v>
      </c>
      <c r="G689" s="9">
        <v>0</v>
      </c>
      <c r="H689" s="9">
        <v>1</v>
      </c>
      <c r="I689" s="9">
        <v>11</v>
      </c>
      <c r="J689" s="9">
        <v>10</v>
      </c>
      <c r="K689" s="29"/>
    </row>
    <row r="690" spans="1:11" ht="15.75" customHeight="1" x14ac:dyDescent="0.3">
      <c r="A690" s="7" t="s">
        <v>36</v>
      </c>
      <c r="B690" s="8" t="s">
        <v>1360</v>
      </c>
      <c r="C690" s="9">
        <v>9</v>
      </c>
      <c r="D690" s="9">
        <v>11</v>
      </c>
      <c r="E690" s="9">
        <v>4</v>
      </c>
      <c r="F690" s="9">
        <v>4</v>
      </c>
      <c r="G690" s="9">
        <v>0</v>
      </c>
      <c r="H690" s="9">
        <v>1</v>
      </c>
      <c r="I690" s="9">
        <v>9</v>
      </c>
      <c r="J690" s="9">
        <v>12</v>
      </c>
      <c r="K690" s="29"/>
    </row>
    <row r="691" spans="1:11" ht="15.75" customHeight="1" x14ac:dyDescent="0.3">
      <c r="A691" s="7" t="s">
        <v>37</v>
      </c>
      <c r="B691" s="8" t="s">
        <v>1360</v>
      </c>
      <c r="C691" s="9">
        <v>11</v>
      </c>
      <c r="D691" s="9">
        <v>9</v>
      </c>
      <c r="E691" s="9">
        <v>3</v>
      </c>
      <c r="F691" s="9">
        <v>5</v>
      </c>
      <c r="G691" s="9">
        <v>1</v>
      </c>
      <c r="H691" s="9">
        <v>1</v>
      </c>
      <c r="I691" s="9">
        <v>12</v>
      </c>
      <c r="J691" s="9">
        <v>10</v>
      </c>
      <c r="K691" s="29"/>
    </row>
    <row r="692" spans="1:11" ht="15.75" customHeight="1" x14ac:dyDescent="0.3">
      <c r="A692" s="10" t="s">
        <v>12</v>
      </c>
      <c r="B692" s="11"/>
      <c r="C692" s="9">
        <f>SUM(C676:C691)</f>
        <v>127</v>
      </c>
      <c r="D692" s="9">
        <f t="shared" ref="D692:J692" si="51">SUM(D676:D691)</f>
        <v>81</v>
      </c>
      <c r="E692" s="9">
        <f t="shared" si="51"/>
        <v>76</v>
      </c>
      <c r="F692" s="9">
        <f t="shared" si="51"/>
        <v>36</v>
      </c>
      <c r="G692" s="9">
        <f t="shared" si="51"/>
        <v>11</v>
      </c>
      <c r="H692" s="9">
        <f t="shared" si="51"/>
        <v>11</v>
      </c>
      <c r="I692" s="9">
        <f t="shared" si="51"/>
        <v>138</v>
      </c>
      <c r="J692" s="9">
        <f t="shared" si="51"/>
        <v>92</v>
      </c>
      <c r="K692" s="29"/>
    </row>
    <row r="693" spans="1:11" ht="15.75" customHeight="1" x14ac:dyDescent="0.3">
      <c r="A693" s="30" t="s">
        <v>2079</v>
      </c>
      <c r="B693" s="30"/>
      <c r="C693" s="30"/>
      <c r="D693" s="30"/>
    </row>
    <row r="694" spans="1:11" ht="15.75" customHeight="1" x14ac:dyDescent="0.3"/>
    <row r="695" spans="1:11" ht="15.75" customHeight="1" x14ac:dyDescent="0.3">
      <c r="A695" s="24" t="s">
        <v>1656</v>
      </c>
      <c r="B695" s="25"/>
      <c r="C695" s="25"/>
      <c r="D695" s="25"/>
      <c r="E695" s="25"/>
      <c r="F695" s="25"/>
      <c r="G695" s="25"/>
      <c r="H695" s="25"/>
      <c r="I695" s="25"/>
      <c r="J695" s="26"/>
      <c r="K695" s="27"/>
    </row>
    <row r="696" spans="1:11" ht="15.75" customHeight="1" x14ac:dyDescent="0.3">
      <c r="A696" s="2"/>
      <c r="B696" s="3"/>
      <c r="C696" s="28" t="s">
        <v>1</v>
      </c>
      <c r="D696" s="26"/>
      <c r="E696" s="28" t="s">
        <v>2</v>
      </c>
      <c r="F696" s="26"/>
      <c r="G696" s="28" t="s">
        <v>3</v>
      </c>
      <c r="H696" s="26"/>
      <c r="I696" s="28" t="s">
        <v>4</v>
      </c>
      <c r="J696" s="26"/>
      <c r="K696" s="27"/>
    </row>
    <row r="697" spans="1:11" ht="15.75" customHeight="1" x14ac:dyDescent="0.3">
      <c r="A697" s="4" t="s">
        <v>5</v>
      </c>
      <c r="B697" s="5" t="s">
        <v>6</v>
      </c>
      <c r="C697" s="6" t="s">
        <v>7</v>
      </c>
      <c r="D697" s="6" t="s">
        <v>8</v>
      </c>
      <c r="E697" s="6" t="s">
        <v>7</v>
      </c>
      <c r="F697" s="6" t="s">
        <v>8</v>
      </c>
      <c r="G697" s="6" t="s">
        <v>7</v>
      </c>
      <c r="H697" s="6" t="s">
        <v>8</v>
      </c>
      <c r="I697" s="6" t="s">
        <v>7</v>
      </c>
      <c r="J697" s="6" t="s">
        <v>8</v>
      </c>
      <c r="K697" s="29"/>
    </row>
    <row r="698" spans="1:11" ht="15.75" customHeight="1" x14ac:dyDescent="0.3">
      <c r="A698" s="7" t="s">
        <v>46</v>
      </c>
      <c r="B698" s="8" t="s">
        <v>354</v>
      </c>
      <c r="C698" s="9">
        <v>13</v>
      </c>
      <c r="D698" s="9">
        <v>4</v>
      </c>
      <c r="E698" s="9">
        <v>11</v>
      </c>
      <c r="F698" s="9">
        <v>2</v>
      </c>
      <c r="G698" s="9">
        <v>3</v>
      </c>
      <c r="H698" s="9">
        <v>2</v>
      </c>
      <c r="I698" s="9">
        <v>16</v>
      </c>
      <c r="J698" s="9">
        <v>6</v>
      </c>
      <c r="K698" s="46" t="s">
        <v>1183</v>
      </c>
    </row>
    <row r="699" spans="1:11" ht="15.75" customHeight="1" x14ac:dyDescent="0.3">
      <c r="A699" s="7" t="s">
        <v>55</v>
      </c>
      <c r="B699" s="8" t="s">
        <v>354</v>
      </c>
      <c r="C699" s="9">
        <v>9</v>
      </c>
      <c r="D699" s="9">
        <v>9</v>
      </c>
      <c r="E699" s="9">
        <v>9</v>
      </c>
      <c r="F699" s="9">
        <v>4</v>
      </c>
      <c r="G699" s="9">
        <v>1</v>
      </c>
      <c r="H699" s="9">
        <v>2</v>
      </c>
      <c r="I699" s="9">
        <v>10</v>
      </c>
      <c r="J699" s="9">
        <v>11</v>
      </c>
      <c r="K699" s="46" t="s">
        <v>1182</v>
      </c>
    </row>
    <row r="700" spans="1:11" ht="15.75" customHeight="1" x14ac:dyDescent="0.3">
      <c r="A700" s="7" t="s">
        <v>56</v>
      </c>
      <c r="B700" s="8" t="s">
        <v>193</v>
      </c>
      <c r="C700" s="9">
        <v>1</v>
      </c>
      <c r="D700" s="9">
        <v>16</v>
      </c>
      <c r="E700" s="9">
        <v>1</v>
      </c>
      <c r="F700" s="9">
        <v>8</v>
      </c>
      <c r="G700" s="9">
        <v>1</v>
      </c>
      <c r="H700" s="9">
        <v>2</v>
      </c>
      <c r="I700" s="9">
        <v>2</v>
      </c>
      <c r="J700" s="9">
        <v>18</v>
      </c>
      <c r="K700" s="29"/>
    </row>
    <row r="701" spans="1:11" ht="15.75" customHeight="1" x14ac:dyDescent="0.3">
      <c r="A701" s="7" t="s">
        <v>57</v>
      </c>
      <c r="B701" s="8" t="s">
        <v>193</v>
      </c>
      <c r="C701" s="9">
        <v>2</v>
      </c>
      <c r="D701" s="9">
        <v>12</v>
      </c>
      <c r="E701" s="9">
        <v>1</v>
      </c>
      <c r="F701" s="9">
        <v>8</v>
      </c>
      <c r="G701" s="9">
        <v>1</v>
      </c>
      <c r="H701" s="9">
        <v>2</v>
      </c>
      <c r="I701" s="9">
        <v>3</v>
      </c>
      <c r="J701" s="9">
        <v>14</v>
      </c>
      <c r="K701" s="29"/>
    </row>
    <row r="702" spans="1:11" ht="15.75" customHeight="1" x14ac:dyDescent="0.3">
      <c r="A702" s="7" t="s">
        <v>63</v>
      </c>
      <c r="B702" s="8" t="s">
        <v>193</v>
      </c>
      <c r="C702" s="9">
        <v>8</v>
      </c>
      <c r="D702" s="9">
        <v>8</v>
      </c>
      <c r="E702" s="9">
        <v>3</v>
      </c>
      <c r="F702" s="9">
        <v>5</v>
      </c>
      <c r="G702" s="9">
        <v>0</v>
      </c>
      <c r="H702" s="9">
        <v>2</v>
      </c>
      <c r="I702" s="9">
        <v>8</v>
      </c>
      <c r="J702" s="9">
        <v>10</v>
      </c>
      <c r="K702" s="29"/>
    </row>
    <row r="703" spans="1:11" ht="15.75" customHeight="1" x14ac:dyDescent="0.3">
      <c r="A703" s="7" t="s">
        <v>64</v>
      </c>
      <c r="B703" s="8"/>
      <c r="C703" s="9"/>
      <c r="D703" s="9"/>
      <c r="E703" s="9"/>
      <c r="F703" s="9"/>
      <c r="G703" s="9"/>
      <c r="H703" s="9"/>
      <c r="I703" s="9"/>
      <c r="J703" s="9"/>
      <c r="K703" s="29"/>
    </row>
    <row r="704" spans="1:11" ht="15.75" customHeight="1" x14ac:dyDescent="0.3">
      <c r="A704" s="7" t="s">
        <v>66</v>
      </c>
      <c r="B704" s="8"/>
      <c r="C704" s="9"/>
      <c r="D704" s="9"/>
      <c r="E704" s="9"/>
      <c r="F704" s="9"/>
      <c r="G704" s="9"/>
      <c r="H704" s="9"/>
      <c r="I704" s="9"/>
      <c r="J704" s="9"/>
      <c r="K704" s="29"/>
    </row>
    <row r="705" spans="1:11" ht="15.75" customHeight="1" x14ac:dyDescent="0.3">
      <c r="A705" s="7" t="s">
        <v>67</v>
      </c>
      <c r="B705" s="8" t="s">
        <v>208</v>
      </c>
      <c r="C705" s="9"/>
      <c r="D705" s="9"/>
      <c r="E705" s="9"/>
      <c r="F705" s="9"/>
      <c r="G705" s="9"/>
      <c r="H705" s="9"/>
      <c r="I705" s="9"/>
      <c r="J705" s="9"/>
      <c r="K705" s="29"/>
    </row>
    <row r="706" spans="1:11" ht="15.75" customHeight="1" x14ac:dyDescent="0.3">
      <c r="A706" s="7" t="s">
        <v>68</v>
      </c>
      <c r="B706" s="8" t="s">
        <v>208</v>
      </c>
      <c r="C706" s="9"/>
      <c r="D706" s="9"/>
      <c r="E706" s="9"/>
      <c r="F706" s="9"/>
      <c r="G706" s="9"/>
      <c r="H706" s="9"/>
      <c r="I706" s="9"/>
      <c r="J706" s="9"/>
      <c r="K706" s="29"/>
    </row>
    <row r="707" spans="1:11" ht="15.75" customHeight="1" x14ac:dyDescent="0.3">
      <c r="A707" s="7" t="s">
        <v>69</v>
      </c>
      <c r="B707" s="8"/>
      <c r="C707" s="9"/>
      <c r="D707" s="9"/>
      <c r="E707" s="9"/>
      <c r="F707" s="9"/>
      <c r="G707" s="9"/>
      <c r="H707" s="9"/>
      <c r="I707" s="9"/>
      <c r="J707" s="9"/>
      <c r="K707" s="29"/>
    </row>
    <row r="708" spans="1:11" ht="15.75" customHeight="1" x14ac:dyDescent="0.3">
      <c r="A708" s="7" t="s">
        <v>102</v>
      </c>
      <c r="B708" s="8" t="s">
        <v>619</v>
      </c>
      <c r="C708" s="9">
        <v>11</v>
      </c>
      <c r="D708" s="9">
        <v>6</v>
      </c>
      <c r="E708" s="9">
        <v>5</v>
      </c>
      <c r="F708" s="9">
        <v>2</v>
      </c>
      <c r="G708" s="9">
        <v>2</v>
      </c>
      <c r="H708" s="9">
        <v>1</v>
      </c>
      <c r="I708" s="9">
        <v>13</v>
      </c>
      <c r="J708" s="9">
        <v>7</v>
      </c>
      <c r="K708" s="29"/>
    </row>
    <row r="709" spans="1:11" ht="15.75" customHeight="1" x14ac:dyDescent="0.3">
      <c r="A709" s="10" t="s">
        <v>12</v>
      </c>
      <c r="B709" s="11"/>
      <c r="C709" s="9">
        <f>SUM(C698:C708)</f>
        <v>44</v>
      </c>
      <c r="D709" s="9">
        <f t="shared" ref="D709:J709" si="52">SUM(D698:D708)</f>
        <v>55</v>
      </c>
      <c r="E709" s="9">
        <f t="shared" si="52"/>
        <v>30</v>
      </c>
      <c r="F709" s="9">
        <f t="shared" si="52"/>
        <v>29</v>
      </c>
      <c r="G709" s="9">
        <f t="shared" si="52"/>
        <v>8</v>
      </c>
      <c r="H709" s="9">
        <f t="shared" si="52"/>
        <v>11</v>
      </c>
      <c r="I709" s="9">
        <f t="shared" si="52"/>
        <v>52</v>
      </c>
      <c r="J709" s="9">
        <f t="shared" si="52"/>
        <v>66</v>
      </c>
      <c r="K709" s="29"/>
    </row>
    <row r="710" spans="1:11" ht="15.75" customHeight="1" x14ac:dyDescent="0.3"/>
    <row r="711" spans="1:11" ht="15.75" customHeight="1" x14ac:dyDescent="0.3"/>
    <row r="712" spans="1:11" ht="15.75" customHeight="1" x14ac:dyDescent="0.3">
      <c r="A712" s="24" t="s">
        <v>667</v>
      </c>
      <c r="B712" s="25"/>
      <c r="C712" s="25"/>
      <c r="D712" s="25"/>
      <c r="E712" s="25"/>
      <c r="F712" s="25"/>
      <c r="G712" s="25"/>
      <c r="H712" s="25"/>
      <c r="I712" s="25"/>
      <c r="J712" s="26"/>
      <c r="K712" s="27"/>
    </row>
    <row r="713" spans="1:11" ht="15.75" customHeight="1" x14ac:dyDescent="0.3">
      <c r="A713" s="2"/>
      <c r="B713" s="3"/>
      <c r="C713" s="28" t="s">
        <v>1</v>
      </c>
      <c r="D713" s="26"/>
      <c r="E713" s="28" t="s">
        <v>2</v>
      </c>
      <c r="F713" s="26"/>
      <c r="G713" s="28" t="s">
        <v>3</v>
      </c>
      <c r="H713" s="26"/>
      <c r="I713" s="28" t="s">
        <v>4</v>
      </c>
      <c r="J713" s="26"/>
      <c r="K713" s="27"/>
    </row>
    <row r="714" spans="1:11" ht="15.75" customHeight="1" x14ac:dyDescent="0.3">
      <c r="A714" s="4" t="s">
        <v>5</v>
      </c>
      <c r="B714" s="5" t="s">
        <v>6</v>
      </c>
      <c r="C714" s="6" t="s">
        <v>7</v>
      </c>
      <c r="D714" s="6" t="s">
        <v>8</v>
      </c>
      <c r="E714" s="6" t="s">
        <v>7</v>
      </c>
      <c r="F714" s="6" t="s">
        <v>8</v>
      </c>
      <c r="G714" s="6" t="s">
        <v>7</v>
      </c>
      <c r="H714" s="6" t="s">
        <v>8</v>
      </c>
      <c r="I714" s="6" t="s">
        <v>7</v>
      </c>
      <c r="J714" s="6" t="s">
        <v>8</v>
      </c>
      <c r="K714" s="29"/>
    </row>
    <row r="715" spans="1:11" ht="15.75" customHeight="1" x14ac:dyDescent="0.3">
      <c r="A715" s="7" t="s">
        <v>73</v>
      </c>
      <c r="B715" s="8" t="s">
        <v>271</v>
      </c>
      <c r="C715" s="9">
        <v>5</v>
      </c>
      <c r="D715" s="9">
        <v>15</v>
      </c>
      <c r="E715" s="9">
        <v>2</v>
      </c>
      <c r="F715" s="9">
        <v>8</v>
      </c>
      <c r="G715" s="9">
        <v>0</v>
      </c>
      <c r="H715" s="9">
        <v>1</v>
      </c>
      <c r="I715" s="9">
        <v>5</v>
      </c>
      <c r="J715" s="9">
        <v>16</v>
      </c>
      <c r="K715" s="29"/>
    </row>
    <row r="716" spans="1:11" ht="15.75" customHeight="1" x14ac:dyDescent="0.3">
      <c r="A716" s="10" t="s">
        <v>12</v>
      </c>
      <c r="B716" s="11"/>
      <c r="C716" s="9">
        <f t="shared" ref="C716:J716" si="53">SUM(C715:C715)</f>
        <v>5</v>
      </c>
      <c r="D716" s="9">
        <f t="shared" si="53"/>
        <v>15</v>
      </c>
      <c r="E716" s="9">
        <f t="shared" si="53"/>
        <v>2</v>
      </c>
      <c r="F716" s="9">
        <f t="shared" si="53"/>
        <v>8</v>
      </c>
      <c r="G716" s="9">
        <f t="shared" si="53"/>
        <v>0</v>
      </c>
      <c r="H716" s="9">
        <f t="shared" si="53"/>
        <v>1</v>
      </c>
      <c r="I716" s="9">
        <f t="shared" si="53"/>
        <v>5</v>
      </c>
      <c r="J716" s="9">
        <f t="shared" si="53"/>
        <v>16</v>
      </c>
      <c r="K716" s="29"/>
    </row>
    <row r="717" spans="1:11" ht="15.75" customHeight="1" x14ac:dyDescent="0.3"/>
    <row r="718" spans="1:11" ht="15.75" customHeight="1" x14ac:dyDescent="0.3"/>
    <row r="719" spans="1:11" ht="15.75" customHeight="1" x14ac:dyDescent="0.3">
      <c r="A719" s="24" t="s">
        <v>1645</v>
      </c>
      <c r="B719" s="25"/>
      <c r="C719" s="25"/>
      <c r="D719" s="25"/>
      <c r="E719" s="25"/>
      <c r="F719" s="25"/>
      <c r="G719" s="25"/>
      <c r="H719" s="25"/>
      <c r="I719" s="25"/>
      <c r="J719" s="26"/>
      <c r="K719" s="27"/>
    </row>
    <row r="720" spans="1:11" ht="15.75" customHeight="1" x14ac:dyDescent="0.3">
      <c r="A720" s="2"/>
      <c r="B720" s="3"/>
      <c r="C720" s="28" t="s">
        <v>1</v>
      </c>
      <c r="D720" s="26"/>
      <c r="E720" s="28" t="s">
        <v>2</v>
      </c>
      <c r="F720" s="26"/>
      <c r="G720" s="28" t="s">
        <v>3</v>
      </c>
      <c r="H720" s="26"/>
      <c r="I720" s="28" t="s">
        <v>4</v>
      </c>
      <c r="J720" s="26"/>
      <c r="K720" s="27"/>
    </row>
    <row r="721" spans="1:11" ht="15.75" customHeight="1" x14ac:dyDescent="0.3">
      <c r="A721" s="4" t="s">
        <v>5</v>
      </c>
      <c r="B721" s="5" t="s">
        <v>6</v>
      </c>
      <c r="C721" s="6" t="s">
        <v>7</v>
      </c>
      <c r="D721" s="6" t="s">
        <v>8</v>
      </c>
      <c r="E721" s="6" t="s">
        <v>7</v>
      </c>
      <c r="F721" s="6" t="s">
        <v>8</v>
      </c>
      <c r="G721" s="6" t="s">
        <v>7</v>
      </c>
      <c r="H721" s="6" t="s">
        <v>8</v>
      </c>
      <c r="I721" s="6" t="s">
        <v>7</v>
      </c>
      <c r="J721" s="6" t="s">
        <v>8</v>
      </c>
      <c r="K721" s="29"/>
    </row>
    <row r="722" spans="1:11" ht="15.75" customHeight="1" x14ac:dyDescent="0.3">
      <c r="A722" s="7" t="s">
        <v>18</v>
      </c>
      <c r="B722" s="8" t="s">
        <v>388</v>
      </c>
      <c r="C722" s="12">
        <v>8</v>
      </c>
      <c r="D722" s="13">
        <v>11</v>
      </c>
      <c r="E722" s="13">
        <v>5</v>
      </c>
      <c r="F722" s="13">
        <v>5</v>
      </c>
      <c r="G722" s="13">
        <v>1</v>
      </c>
      <c r="H722" s="13">
        <v>2</v>
      </c>
      <c r="I722" s="13">
        <v>9</v>
      </c>
      <c r="J722" s="13">
        <v>13</v>
      </c>
      <c r="K722" s="27"/>
    </row>
    <row r="723" spans="1:11" ht="15.75" customHeight="1" x14ac:dyDescent="0.3">
      <c r="A723" s="7" t="s">
        <v>19</v>
      </c>
      <c r="B723" s="8" t="s">
        <v>388</v>
      </c>
      <c r="C723" s="22">
        <v>7</v>
      </c>
      <c r="D723" s="14">
        <v>9</v>
      </c>
      <c r="E723" s="14">
        <v>4</v>
      </c>
      <c r="F723" s="14">
        <v>7</v>
      </c>
      <c r="G723" s="14">
        <v>3</v>
      </c>
      <c r="H723" s="14">
        <v>2</v>
      </c>
      <c r="I723" s="14">
        <v>10</v>
      </c>
      <c r="J723" s="14">
        <v>11</v>
      </c>
      <c r="K723" s="27"/>
    </row>
    <row r="724" spans="1:11" ht="15.75" customHeight="1" x14ac:dyDescent="0.3">
      <c r="A724" s="7" t="s">
        <v>20</v>
      </c>
      <c r="B724" s="8" t="s">
        <v>388</v>
      </c>
      <c r="C724" s="22">
        <v>14</v>
      </c>
      <c r="D724" s="14">
        <v>3</v>
      </c>
      <c r="E724" s="14">
        <v>5</v>
      </c>
      <c r="F724" s="14">
        <v>1</v>
      </c>
      <c r="G724" s="14">
        <v>3</v>
      </c>
      <c r="H724" s="14">
        <v>2</v>
      </c>
      <c r="I724" s="14">
        <v>17</v>
      </c>
      <c r="J724" s="14">
        <v>5</v>
      </c>
      <c r="K724" s="27"/>
    </row>
    <row r="725" spans="1:11" ht="15.75" customHeight="1" x14ac:dyDescent="0.3">
      <c r="A725" s="7" t="s">
        <v>21</v>
      </c>
      <c r="B725" s="8" t="s">
        <v>388</v>
      </c>
      <c r="C725" s="22">
        <v>11</v>
      </c>
      <c r="D725" s="14">
        <v>9</v>
      </c>
      <c r="E725" s="14">
        <v>6</v>
      </c>
      <c r="F725" s="14">
        <v>6</v>
      </c>
      <c r="G725" s="14">
        <v>1</v>
      </c>
      <c r="H725" s="14">
        <v>2</v>
      </c>
      <c r="I725" s="14">
        <v>12</v>
      </c>
      <c r="J725" s="14">
        <v>11</v>
      </c>
      <c r="K725" s="27"/>
    </row>
    <row r="726" spans="1:11" ht="15.75" customHeight="1" x14ac:dyDescent="0.3">
      <c r="A726" s="7" t="s">
        <v>22</v>
      </c>
      <c r="B726" s="8" t="s">
        <v>388</v>
      </c>
      <c r="C726" s="22">
        <v>7</v>
      </c>
      <c r="D726" s="14">
        <v>10</v>
      </c>
      <c r="E726" s="14">
        <v>5</v>
      </c>
      <c r="F726" s="14">
        <v>7</v>
      </c>
      <c r="G726" s="14">
        <v>3</v>
      </c>
      <c r="H726" s="14">
        <v>2</v>
      </c>
      <c r="I726" s="14">
        <v>10</v>
      </c>
      <c r="J726" s="14">
        <v>12</v>
      </c>
      <c r="K726" s="27"/>
    </row>
    <row r="727" spans="1:11" ht="15.75" customHeight="1" x14ac:dyDescent="0.3">
      <c r="A727" s="7" t="s">
        <v>23</v>
      </c>
      <c r="B727" s="8" t="s">
        <v>388</v>
      </c>
      <c r="C727" s="22">
        <v>14</v>
      </c>
      <c r="D727" s="14">
        <v>3</v>
      </c>
      <c r="E727" s="14">
        <v>10</v>
      </c>
      <c r="F727" s="14">
        <v>2</v>
      </c>
      <c r="G727" s="14">
        <v>3</v>
      </c>
      <c r="H727" s="14">
        <v>2</v>
      </c>
      <c r="I727" s="14">
        <v>17</v>
      </c>
      <c r="J727" s="14">
        <v>5</v>
      </c>
      <c r="K727" s="27"/>
    </row>
    <row r="728" spans="1:11" ht="15.75" customHeight="1" x14ac:dyDescent="0.3">
      <c r="A728" s="7" t="s">
        <v>42</v>
      </c>
      <c r="B728" s="8" t="s">
        <v>522</v>
      </c>
      <c r="C728" s="22">
        <v>9</v>
      </c>
      <c r="D728" s="14">
        <v>9</v>
      </c>
      <c r="E728" s="14">
        <v>5</v>
      </c>
      <c r="F728" s="14">
        <v>6</v>
      </c>
      <c r="G728" s="14">
        <v>0</v>
      </c>
      <c r="H728" s="14">
        <v>1</v>
      </c>
      <c r="I728" s="14">
        <v>9</v>
      </c>
      <c r="J728" s="14">
        <v>10</v>
      </c>
      <c r="K728" s="27"/>
    </row>
    <row r="729" spans="1:11" ht="15.75" customHeight="1" x14ac:dyDescent="0.3">
      <c r="A729" s="7" t="s">
        <v>24</v>
      </c>
      <c r="B729" s="8" t="s">
        <v>522</v>
      </c>
      <c r="C729" s="22">
        <v>13</v>
      </c>
      <c r="D729" s="14">
        <v>4</v>
      </c>
      <c r="E729" s="14">
        <v>8</v>
      </c>
      <c r="F729" s="14">
        <v>3</v>
      </c>
      <c r="G729" s="14">
        <v>0</v>
      </c>
      <c r="H729" s="14">
        <v>1</v>
      </c>
      <c r="I729" s="14">
        <v>13</v>
      </c>
      <c r="J729" s="14">
        <v>5</v>
      </c>
      <c r="K729" s="27"/>
    </row>
    <row r="730" spans="1:11" ht="15.75" customHeight="1" x14ac:dyDescent="0.3">
      <c r="A730" s="10" t="s">
        <v>12</v>
      </c>
      <c r="B730" s="11"/>
      <c r="C730" s="9">
        <f>SUM(C722:C729)</f>
        <v>83</v>
      </c>
      <c r="D730" s="9">
        <f t="shared" ref="D730:J730" si="54">SUM(D722:D729)</f>
        <v>58</v>
      </c>
      <c r="E730" s="9">
        <f t="shared" si="54"/>
        <v>48</v>
      </c>
      <c r="F730" s="9">
        <f t="shared" si="54"/>
        <v>37</v>
      </c>
      <c r="G730" s="9">
        <f t="shared" si="54"/>
        <v>14</v>
      </c>
      <c r="H730" s="9">
        <f t="shared" si="54"/>
        <v>14</v>
      </c>
      <c r="I730" s="9">
        <f t="shared" si="54"/>
        <v>97</v>
      </c>
      <c r="J730" s="9">
        <f t="shared" si="54"/>
        <v>72</v>
      </c>
      <c r="K730" s="29"/>
    </row>
    <row r="731" spans="1:11" ht="15.75" customHeight="1" x14ac:dyDescent="0.3"/>
    <row r="732" spans="1:11" ht="15.75" customHeight="1" x14ac:dyDescent="0.3"/>
    <row r="733" spans="1:11" ht="15.75" customHeight="1" x14ac:dyDescent="0.3">
      <c r="A733" s="24" t="s">
        <v>681</v>
      </c>
      <c r="B733" s="25"/>
      <c r="C733" s="25"/>
      <c r="D733" s="25"/>
      <c r="E733" s="25"/>
      <c r="F733" s="25"/>
      <c r="G733" s="25"/>
      <c r="H733" s="25"/>
      <c r="I733" s="25"/>
      <c r="J733" s="26"/>
      <c r="K733" s="27"/>
    </row>
    <row r="734" spans="1:11" ht="15.75" customHeight="1" x14ac:dyDescent="0.3">
      <c r="A734" s="2"/>
      <c r="B734" s="3"/>
      <c r="C734" s="28" t="s">
        <v>1</v>
      </c>
      <c r="D734" s="26"/>
      <c r="E734" s="28" t="s">
        <v>2</v>
      </c>
      <c r="F734" s="26"/>
      <c r="G734" s="28" t="s">
        <v>3</v>
      </c>
      <c r="H734" s="26"/>
      <c r="I734" s="28" t="s">
        <v>4</v>
      </c>
      <c r="J734" s="26"/>
      <c r="K734" s="27"/>
    </row>
    <row r="735" spans="1:11" ht="15.75" customHeight="1" x14ac:dyDescent="0.3">
      <c r="A735" s="4" t="s">
        <v>5</v>
      </c>
      <c r="B735" s="5" t="s">
        <v>6</v>
      </c>
      <c r="C735" s="6" t="s">
        <v>7</v>
      </c>
      <c r="D735" s="6" t="s">
        <v>8</v>
      </c>
      <c r="E735" s="6" t="s">
        <v>7</v>
      </c>
      <c r="F735" s="6" t="s">
        <v>8</v>
      </c>
      <c r="G735" s="6" t="s">
        <v>7</v>
      </c>
      <c r="H735" s="6" t="s">
        <v>8</v>
      </c>
      <c r="I735" s="6" t="s">
        <v>7</v>
      </c>
      <c r="J735" s="6" t="s">
        <v>8</v>
      </c>
      <c r="K735" s="29"/>
    </row>
    <row r="736" spans="1:11" ht="15.75" customHeight="1" x14ac:dyDescent="0.3">
      <c r="A736" s="7" t="s">
        <v>63</v>
      </c>
      <c r="B736" s="8" t="s">
        <v>162</v>
      </c>
      <c r="C736" s="12">
        <v>5</v>
      </c>
      <c r="D736" s="13">
        <v>13</v>
      </c>
      <c r="E736" s="13">
        <v>2</v>
      </c>
      <c r="F736" s="13">
        <v>5</v>
      </c>
      <c r="G736" s="13">
        <v>1</v>
      </c>
      <c r="H736" s="13">
        <v>2</v>
      </c>
      <c r="I736" s="13">
        <v>6</v>
      </c>
      <c r="J736" s="13">
        <v>15</v>
      </c>
      <c r="K736" s="27"/>
    </row>
    <row r="737" spans="1:11" ht="15.75" customHeight="1" x14ac:dyDescent="0.3">
      <c r="A737" s="10" t="s">
        <v>12</v>
      </c>
      <c r="B737" s="11"/>
      <c r="C737" s="9">
        <f>SUM(C736)</f>
        <v>5</v>
      </c>
      <c r="D737" s="9">
        <f t="shared" ref="D737:J737" si="55">SUM(D736)</f>
        <v>13</v>
      </c>
      <c r="E737" s="9">
        <f t="shared" si="55"/>
        <v>2</v>
      </c>
      <c r="F737" s="9">
        <f t="shared" si="55"/>
        <v>5</v>
      </c>
      <c r="G737" s="9">
        <f t="shared" si="55"/>
        <v>1</v>
      </c>
      <c r="H737" s="9">
        <f t="shared" si="55"/>
        <v>2</v>
      </c>
      <c r="I737" s="9">
        <f t="shared" si="55"/>
        <v>6</v>
      </c>
      <c r="J737" s="9">
        <f t="shared" si="55"/>
        <v>15</v>
      </c>
      <c r="K737" s="29"/>
    </row>
    <row r="738" spans="1:11" ht="15.75" customHeight="1" x14ac:dyDescent="0.3"/>
    <row r="739" spans="1:11" ht="15.75" customHeight="1" x14ac:dyDescent="0.3"/>
    <row r="740" spans="1:11" ht="15.75" customHeight="1" x14ac:dyDescent="0.3">
      <c r="A740" s="24" t="s">
        <v>523</v>
      </c>
      <c r="B740" s="25"/>
      <c r="C740" s="25"/>
      <c r="D740" s="25"/>
      <c r="E740" s="25"/>
      <c r="F740" s="25"/>
      <c r="G740" s="25"/>
      <c r="H740" s="25"/>
      <c r="I740" s="25"/>
      <c r="J740" s="26"/>
      <c r="K740" s="27"/>
    </row>
    <row r="741" spans="1:11" ht="15.75" customHeight="1" x14ac:dyDescent="0.3">
      <c r="A741" s="2"/>
      <c r="B741" s="3"/>
      <c r="C741" s="28" t="s">
        <v>1</v>
      </c>
      <c r="D741" s="26"/>
      <c r="E741" s="28" t="s">
        <v>2</v>
      </c>
      <c r="F741" s="26"/>
      <c r="G741" s="28" t="s">
        <v>3</v>
      </c>
      <c r="H741" s="26"/>
      <c r="I741" s="28" t="s">
        <v>4</v>
      </c>
      <c r="J741" s="26"/>
      <c r="K741" s="27"/>
    </row>
    <row r="742" spans="1:11" ht="15.75" customHeight="1" x14ac:dyDescent="0.3">
      <c r="A742" s="4" t="s">
        <v>5</v>
      </c>
      <c r="B742" s="5" t="s">
        <v>6</v>
      </c>
      <c r="C742" s="6" t="s">
        <v>7</v>
      </c>
      <c r="D742" s="6" t="s">
        <v>8</v>
      </c>
      <c r="E742" s="6" t="s">
        <v>7</v>
      </c>
      <c r="F742" s="6" t="s">
        <v>8</v>
      </c>
      <c r="G742" s="6" t="s">
        <v>7</v>
      </c>
      <c r="H742" s="6" t="s">
        <v>8</v>
      </c>
      <c r="I742" s="6" t="s">
        <v>7</v>
      </c>
      <c r="J742" s="6" t="s">
        <v>8</v>
      </c>
      <c r="K742" s="29"/>
    </row>
    <row r="743" spans="1:11" ht="15.75" customHeight="1" x14ac:dyDescent="0.3">
      <c r="A743" s="7" t="s">
        <v>782</v>
      </c>
      <c r="B743" s="8" t="s">
        <v>222</v>
      </c>
      <c r="C743" s="9"/>
      <c r="D743" s="9"/>
      <c r="E743" s="9"/>
      <c r="F743" s="9"/>
      <c r="G743" s="9"/>
      <c r="H743" s="9"/>
      <c r="I743" s="9"/>
      <c r="J743" s="9"/>
      <c r="K743" s="29"/>
    </row>
    <row r="744" spans="1:11" ht="15.75" customHeight="1" x14ac:dyDescent="0.3">
      <c r="A744" s="7" t="s">
        <v>783</v>
      </c>
      <c r="B744" s="8" t="s">
        <v>222</v>
      </c>
      <c r="C744" s="9"/>
      <c r="D744" s="9"/>
      <c r="E744" s="9"/>
      <c r="F744" s="9"/>
      <c r="G744" s="9"/>
      <c r="H744" s="9"/>
      <c r="I744" s="9"/>
      <c r="J744" s="9"/>
      <c r="K744" s="29"/>
    </row>
    <row r="745" spans="1:11" ht="15.75" customHeight="1" x14ac:dyDescent="0.3">
      <c r="A745" s="7" t="s">
        <v>784</v>
      </c>
      <c r="B745" s="8" t="s">
        <v>222</v>
      </c>
      <c r="C745" s="9"/>
      <c r="D745" s="9"/>
      <c r="E745" s="9"/>
      <c r="F745" s="9"/>
      <c r="G745" s="9"/>
      <c r="H745" s="9"/>
      <c r="I745" s="9"/>
      <c r="J745" s="9"/>
      <c r="K745" s="29"/>
    </row>
    <row r="746" spans="1:11" ht="15.75" customHeight="1" x14ac:dyDescent="0.3">
      <c r="A746" s="7" t="s">
        <v>670</v>
      </c>
      <c r="B746" s="8" t="s">
        <v>222</v>
      </c>
      <c r="C746" s="9">
        <v>4</v>
      </c>
      <c r="D746" s="9">
        <v>2</v>
      </c>
      <c r="E746" s="9">
        <v>0</v>
      </c>
      <c r="F746" s="9">
        <v>0</v>
      </c>
      <c r="G746" s="9">
        <v>1</v>
      </c>
      <c r="H746" s="9">
        <v>1</v>
      </c>
      <c r="I746" s="9">
        <v>5</v>
      </c>
      <c r="J746" s="9">
        <v>3</v>
      </c>
      <c r="K746" s="29"/>
    </row>
    <row r="747" spans="1:11" ht="15.75" customHeight="1" x14ac:dyDescent="0.3">
      <c r="A747" s="7" t="s">
        <v>465</v>
      </c>
      <c r="B747" s="8" t="s">
        <v>222</v>
      </c>
      <c r="C747" s="9">
        <v>3</v>
      </c>
      <c r="D747" s="9">
        <v>2</v>
      </c>
      <c r="E747" s="9">
        <v>0</v>
      </c>
      <c r="F747" s="9">
        <v>0</v>
      </c>
      <c r="G747" s="9">
        <v>1</v>
      </c>
      <c r="H747" s="9">
        <v>1</v>
      </c>
      <c r="I747" s="9">
        <v>4</v>
      </c>
      <c r="J747" s="9">
        <v>3</v>
      </c>
      <c r="K747" s="29"/>
    </row>
    <row r="748" spans="1:11" ht="15.75" customHeight="1" x14ac:dyDescent="0.3">
      <c r="A748" s="7" t="s">
        <v>466</v>
      </c>
      <c r="B748" s="8" t="s">
        <v>222</v>
      </c>
      <c r="C748" s="9">
        <v>7</v>
      </c>
      <c r="D748" s="9">
        <v>2</v>
      </c>
      <c r="E748" s="9">
        <v>0</v>
      </c>
      <c r="F748" s="9">
        <v>0</v>
      </c>
      <c r="G748" s="9">
        <v>1</v>
      </c>
      <c r="H748" s="9">
        <v>1</v>
      </c>
      <c r="I748" s="9">
        <v>8</v>
      </c>
      <c r="J748" s="9">
        <v>3</v>
      </c>
      <c r="K748" s="29"/>
    </row>
    <row r="749" spans="1:11" ht="15.75" customHeight="1" x14ac:dyDescent="0.3">
      <c r="A749" s="7" t="s">
        <v>279</v>
      </c>
      <c r="B749" s="8" t="s">
        <v>222</v>
      </c>
      <c r="C749" s="9">
        <v>6</v>
      </c>
      <c r="D749" s="9">
        <v>3</v>
      </c>
      <c r="E749" s="9">
        <v>0</v>
      </c>
      <c r="F749" s="9">
        <v>0</v>
      </c>
      <c r="G749" s="9">
        <v>4</v>
      </c>
      <c r="H749" s="9">
        <v>3</v>
      </c>
      <c r="I749" s="9">
        <v>10</v>
      </c>
      <c r="J749" s="9">
        <v>6</v>
      </c>
      <c r="K749" s="29"/>
    </row>
    <row r="750" spans="1:11" ht="15.75" customHeight="1" x14ac:dyDescent="0.3">
      <c r="A750" s="7" t="s">
        <v>280</v>
      </c>
      <c r="B750" s="8" t="s">
        <v>222</v>
      </c>
      <c r="C750" s="9">
        <v>8</v>
      </c>
      <c r="D750" s="9">
        <v>2</v>
      </c>
      <c r="E750" s="9">
        <v>0</v>
      </c>
      <c r="F750" s="9">
        <v>0</v>
      </c>
      <c r="G750" s="9">
        <v>2</v>
      </c>
      <c r="H750" s="9">
        <v>1</v>
      </c>
      <c r="I750" s="9">
        <v>10</v>
      </c>
      <c r="J750" s="9">
        <v>3</v>
      </c>
      <c r="K750" s="29"/>
    </row>
    <row r="751" spans="1:11" ht="15.75" customHeight="1" x14ac:dyDescent="0.3">
      <c r="A751" s="7" t="s">
        <v>467</v>
      </c>
      <c r="B751" s="8" t="s">
        <v>222</v>
      </c>
      <c r="C751" s="9">
        <v>7</v>
      </c>
      <c r="D751" s="9">
        <v>2</v>
      </c>
      <c r="E751" s="9">
        <v>0</v>
      </c>
      <c r="F751" s="9">
        <v>0</v>
      </c>
      <c r="G751" s="9">
        <v>2</v>
      </c>
      <c r="H751" s="9">
        <v>1</v>
      </c>
      <c r="I751" s="9">
        <v>9</v>
      </c>
      <c r="J751" s="9">
        <v>3</v>
      </c>
      <c r="K751" s="29"/>
    </row>
    <row r="752" spans="1:11" ht="15.75" customHeight="1" x14ac:dyDescent="0.3">
      <c r="A752" s="7" t="s">
        <v>282</v>
      </c>
      <c r="B752" s="8" t="s">
        <v>222</v>
      </c>
      <c r="C752" s="9">
        <v>10</v>
      </c>
      <c r="D752" s="9">
        <v>1</v>
      </c>
      <c r="E752" s="9">
        <v>0</v>
      </c>
      <c r="F752" s="9">
        <v>0</v>
      </c>
      <c r="G752" s="9">
        <v>5</v>
      </c>
      <c r="H752" s="9">
        <v>2</v>
      </c>
      <c r="I752" s="9">
        <v>15</v>
      </c>
      <c r="J752" s="9">
        <v>3</v>
      </c>
      <c r="K752" s="29"/>
    </row>
    <row r="753" spans="1:11" ht="15.75" customHeight="1" x14ac:dyDescent="0.3">
      <c r="A753" s="7" t="s">
        <v>283</v>
      </c>
      <c r="B753" s="8" t="s">
        <v>222</v>
      </c>
      <c r="C753" s="9">
        <v>8</v>
      </c>
      <c r="D753" s="9">
        <v>4</v>
      </c>
      <c r="E753" s="9">
        <v>0</v>
      </c>
      <c r="F753" s="9">
        <v>0</v>
      </c>
      <c r="G753" s="9">
        <v>1</v>
      </c>
      <c r="H753" s="9">
        <v>2</v>
      </c>
      <c r="I753" s="9">
        <v>9</v>
      </c>
      <c r="J753" s="9">
        <v>6</v>
      </c>
      <c r="K753" s="29"/>
    </row>
    <row r="754" spans="1:11" ht="15.75" customHeight="1" x14ac:dyDescent="0.3">
      <c r="A754" s="7" t="s">
        <v>157</v>
      </c>
      <c r="B754" s="8" t="s">
        <v>222</v>
      </c>
      <c r="C754" s="9">
        <v>8</v>
      </c>
      <c r="D754" s="9">
        <v>2</v>
      </c>
      <c r="E754" s="9">
        <v>0</v>
      </c>
      <c r="F754" s="9">
        <v>0</v>
      </c>
      <c r="G754" s="9">
        <v>3</v>
      </c>
      <c r="H754" s="9">
        <v>2</v>
      </c>
      <c r="I754" s="9">
        <v>11</v>
      </c>
      <c r="J754" s="9">
        <v>4</v>
      </c>
      <c r="K754" s="29"/>
    </row>
    <row r="755" spans="1:11" ht="15.75" customHeight="1" x14ac:dyDescent="0.3">
      <c r="A755" s="10" t="s">
        <v>12</v>
      </c>
      <c r="B755" s="11"/>
      <c r="C755" s="9">
        <f>SUM(C743:C754)</f>
        <v>61</v>
      </c>
      <c r="D755" s="9">
        <f t="shared" ref="D755:J755" si="56">SUM(D743:D754)</f>
        <v>20</v>
      </c>
      <c r="E755" s="9">
        <f t="shared" si="56"/>
        <v>0</v>
      </c>
      <c r="F755" s="9">
        <f t="shared" si="56"/>
        <v>0</v>
      </c>
      <c r="G755" s="9">
        <f t="shared" si="56"/>
        <v>20</v>
      </c>
      <c r="H755" s="9">
        <f t="shared" si="56"/>
        <v>14</v>
      </c>
      <c r="I755" s="9">
        <f t="shared" si="56"/>
        <v>81</v>
      </c>
      <c r="J755" s="9">
        <f t="shared" si="56"/>
        <v>34</v>
      </c>
      <c r="K755" s="29"/>
    </row>
    <row r="756" spans="1:11" ht="15.75" customHeight="1" x14ac:dyDescent="0.3">
      <c r="A756" s="30"/>
      <c r="B756" s="30"/>
      <c r="C756" s="30"/>
    </row>
    <row r="757" spans="1:11" ht="15.75" customHeight="1" x14ac:dyDescent="0.3"/>
    <row r="758" spans="1:11" ht="15.75" customHeight="1" x14ac:dyDescent="0.3">
      <c r="A758" s="24" t="s">
        <v>524</v>
      </c>
      <c r="B758" s="25"/>
      <c r="C758" s="25"/>
      <c r="D758" s="25"/>
      <c r="E758" s="25"/>
      <c r="F758" s="25"/>
      <c r="G758" s="25"/>
      <c r="H758" s="25"/>
      <c r="I758" s="25"/>
      <c r="J758" s="26"/>
      <c r="K758" s="27"/>
    </row>
    <row r="759" spans="1:11" ht="15.75" customHeight="1" x14ac:dyDescent="0.3">
      <c r="A759" s="2"/>
      <c r="B759" s="3"/>
      <c r="C759" s="28" t="s">
        <v>1</v>
      </c>
      <c r="D759" s="26"/>
      <c r="E759" s="28" t="s">
        <v>2</v>
      </c>
      <c r="F759" s="26"/>
      <c r="G759" s="28" t="s">
        <v>3</v>
      </c>
      <c r="H759" s="26"/>
      <c r="I759" s="28" t="s">
        <v>4</v>
      </c>
      <c r="J759" s="26"/>
      <c r="K759" s="27"/>
    </row>
    <row r="760" spans="1:11" ht="15.75" customHeight="1" x14ac:dyDescent="0.3">
      <c r="A760" s="4" t="s">
        <v>5</v>
      </c>
      <c r="B760" s="5" t="s">
        <v>6</v>
      </c>
      <c r="C760" s="6" t="s">
        <v>7</v>
      </c>
      <c r="D760" s="6" t="s">
        <v>8</v>
      </c>
      <c r="E760" s="6" t="s">
        <v>7</v>
      </c>
      <c r="F760" s="6" t="s">
        <v>8</v>
      </c>
      <c r="G760" s="6" t="s">
        <v>7</v>
      </c>
      <c r="H760" s="6" t="s">
        <v>8</v>
      </c>
      <c r="I760" s="6" t="s">
        <v>7</v>
      </c>
      <c r="J760" s="6" t="s">
        <v>8</v>
      </c>
      <c r="K760" s="29"/>
    </row>
    <row r="761" spans="1:11" ht="15.75" customHeight="1" x14ac:dyDescent="0.3">
      <c r="A761" s="7" t="s">
        <v>155</v>
      </c>
      <c r="B761" s="8" t="s">
        <v>388</v>
      </c>
      <c r="C761" s="9">
        <v>4</v>
      </c>
      <c r="D761" s="9">
        <v>13</v>
      </c>
      <c r="E761" s="9">
        <v>3</v>
      </c>
      <c r="F761" s="9">
        <v>8</v>
      </c>
      <c r="G761" s="9">
        <v>1</v>
      </c>
      <c r="H761" s="9">
        <v>2</v>
      </c>
      <c r="I761" s="9">
        <v>5</v>
      </c>
      <c r="J761" s="9">
        <v>15</v>
      </c>
      <c r="K761" s="29"/>
    </row>
    <row r="762" spans="1:11" ht="15.75" customHeight="1" x14ac:dyDescent="0.3">
      <c r="A762" s="10" t="s">
        <v>12</v>
      </c>
      <c r="B762" s="11"/>
      <c r="C762" s="9">
        <v>4</v>
      </c>
      <c r="D762" s="9">
        <v>13</v>
      </c>
      <c r="E762" s="9">
        <v>3</v>
      </c>
      <c r="F762" s="9">
        <v>8</v>
      </c>
      <c r="G762" s="9">
        <v>1</v>
      </c>
      <c r="H762" s="9">
        <v>2</v>
      </c>
      <c r="I762" s="9">
        <v>5</v>
      </c>
      <c r="J762" s="9">
        <v>15</v>
      </c>
      <c r="K762" s="29"/>
    </row>
    <row r="763" spans="1:11" ht="15.75" customHeight="1" x14ac:dyDescent="0.3"/>
    <row r="764" spans="1:11" ht="15.75" customHeight="1" x14ac:dyDescent="0.3"/>
    <row r="765" spans="1:11" ht="15.75" customHeight="1" x14ac:dyDescent="0.3">
      <c r="A765" s="24" t="s">
        <v>746</v>
      </c>
      <c r="B765" s="25"/>
      <c r="C765" s="25"/>
      <c r="D765" s="25"/>
      <c r="E765" s="25"/>
      <c r="F765" s="25"/>
      <c r="G765" s="25"/>
      <c r="H765" s="25"/>
      <c r="I765" s="25"/>
      <c r="J765" s="26"/>
      <c r="K765" s="27"/>
    </row>
    <row r="766" spans="1:11" ht="15.75" customHeight="1" x14ac:dyDescent="0.3">
      <c r="A766" s="2"/>
      <c r="B766" s="3"/>
      <c r="C766" s="28" t="s">
        <v>1</v>
      </c>
      <c r="D766" s="26"/>
      <c r="E766" s="28" t="s">
        <v>2</v>
      </c>
      <c r="F766" s="26"/>
      <c r="G766" s="28" t="s">
        <v>3</v>
      </c>
      <c r="H766" s="26"/>
      <c r="I766" s="28" t="s">
        <v>4</v>
      </c>
      <c r="J766" s="26"/>
      <c r="K766" s="27"/>
    </row>
    <row r="767" spans="1:11" ht="15.75" customHeight="1" x14ac:dyDescent="0.3">
      <c r="A767" s="4" t="s">
        <v>5</v>
      </c>
      <c r="B767" s="5" t="s">
        <v>6</v>
      </c>
      <c r="C767" s="6" t="s">
        <v>7</v>
      </c>
      <c r="D767" s="6" t="s">
        <v>8</v>
      </c>
      <c r="E767" s="6" t="s">
        <v>7</v>
      </c>
      <c r="F767" s="6" t="s">
        <v>8</v>
      </c>
      <c r="G767" s="6" t="s">
        <v>7</v>
      </c>
      <c r="H767" s="6" t="s">
        <v>8</v>
      </c>
      <c r="I767" s="6" t="s">
        <v>7</v>
      </c>
      <c r="J767" s="6" t="s">
        <v>8</v>
      </c>
      <c r="K767" s="29"/>
    </row>
    <row r="768" spans="1:11" ht="15.75" customHeight="1" x14ac:dyDescent="0.3">
      <c r="A768" s="7" t="s">
        <v>64</v>
      </c>
      <c r="B768" s="8" t="s">
        <v>197</v>
      </c>
      <c r="C768" s="9">
        <v>8</v>
      </c>
      <c r="D768" s="9">
        <v>10</v>
      </c>
      <c r="E768" s="9">
        <v>6</v>
      </c>
      <c r="F768" s="9">
        <v>5</v>
      </c>
      <c r="G768" s="9">
        <v>2</v>
      </c>
      <c r="H768" s="9">
        <v>2</v>
      </c>
      <c r="I768" s="9">
        <v>10</v>
      </c>
      <c r="J768" s="9">
        <v>12</v>
      </c>
      <c r="K768" s="46" t="s">
        <v>1217</v>
      </c>
    </row>
    <row r="769" spans="1:11" ht="15.75" customHeight="1" x14ac:dyDescent="0.3">
      <c r="A769" s="7" t="s">
        <v>66</v>
      </c>
      <c r="B769" s="8" t="s">
        <v>197</v>
      </c>
      <c r="C769" s="9">
        <v>9</v>
      </c>
      <c r="D769" s="9">
        <v>9</v>
      </c>
      <c r="E769" s="9">
        <v>4</v>
      </c>
      <c r="F769" s="9">
        <v>2</v>
      </c>
      <c r="G769" s="9">
        <v>0</v>
      </c>
      <c r="H769" s="9">
        <v>1</v>
      </c>
      <c r="I769" s="9">
        <v>9</v>
      </c>
      <c r="J769" s="9">
        <v>10</v>
      </c>
      <c r="K769" s="46"/>
    </row>
    <row r="770" spans="1:11" ht="15.75" customHeight="1" x14ac:dyDescent="0.3">
      <c r="A770" s="7" t="s">
        <v>67</v>
      </c>
      <c r="B770" s="8" t="s">
        <v>26</v>
      </c>
      <c r="C770" s="9">
        <v>3</v>
      </c>
      <c r="D770" s="9">
        <v>14</v>
      </c>
      <c r="E770" s="9">
        <v>2</v>
      </c>
      <c r="F770" s="9">
        <v>7</v>
      </c>
      <c r="G770" s="9">
        <v>1</v>
      </c>
      <c r="H770" s="9">
        <v>1</v>
      </c>
      <c r="I770" s="9">
        <v>4</v>
      </c>
      <c r="J770" s="9">
        <v>15</v>
      </c>
      <c r="K770" s="29"/>
    </row>
    <row r="771" spans="1:11" ht="15.75" customHeight="1" x14ac:dyDescent="0.3">
      <c r="A771" s="7" t="s">
        <v>68</v>
      </c>
      <c r="B771" s="8" t="s">
        <v>26</v>
      </c>
      <c r="C771" s="9">
        <v>1</v>
      </c>
      <c r="D771" s="9">
        <v>17</v>
      </c>
      <c r="E771" s="9">
        <v>0</v>
      </c>
      <c r="F771" s="9">
        <v>9</v>
      </c>
      <c r="G771" s="9">
        <v>0</v>
      </c>
      <c r="H771" s="9">
        <v>1</v>
      </c>
      <c r="I771" s="9">
        <v>1</v>
      </c>
      <c r="J771" s="9">
        <v>18</v>
      </c>
      <c r="K771" s="29"/>
    </row>
    <row r="772" spans="1:11" ht="15.75" customHeight="1" x14ac:dyDescent="0.3">
      <c r="A772" s="10" t="s">
        <v>12</v>
      </c>
      <c r="B772" s="11"/>
      <c r="C772" s="9">
        <f>SUM(C768:C771)</f>
        <v>21</v>
      </c>
      <c r="D772" s="9">
        <f t="shared" ref="D772:J772" si="57">SUM(D768:D771)</f>
        <v>50</v>
      </c>
      <c r="E772" s="9">
        <f t="shared" si="57"/>
        <v>12</v>
      </c>
      <c r="F772" s="9">
        <f t="shared" si="57"/>
        <v>23</v>
      </c>
      <c r="G772" s="9">
        <f t="shared" si="57"/>
        <v>3</v>
      </c>
      <c r="H772" s="9">
        <f t="shared" si="57"/>
        <v>5</v>
      </c>
      <c r="I772" s="9">
        <f t="shared" si="57"/>
        <v>24</v>
      </c>
      <c r="J772" s="9">
        <f t="shared" si="57"/>
        <v>55</v>
      </c>
      <c r="K772" s="29"/>
    </row>
    <row r="773" spans="1:11" ht="15.75" customHeight="1" x14ac:dyDescent="0.3">
      <c r="A773" s="30"/>
      <c r="B773" s="30"/>
      <c r="C773" s="30"/>
    </row>
    <row r="774" spans="1:11" ht="15.75" customHeight="1" x14ac:dyDescent="0.3"/>
    <row r="775" spans="1:11" ht="15.75" customHeight="1" x14ac:dyDescent="0.3">
      <c r="A775" s="24" t="s">
        <v>1512</v>
      </c>
      <c r="B775" s="25"/>
      <c r="C775" s="25"/>
      <c r="D775" s="25"/>
      <c r="E775" s="25"/>
      <c r="F775" s="25"/>
      <c r="G775" s="25"/>
      <c r="H775" s="25"/>
      <c r="I775" s="25"/>
      <c r="J775" s="26"/>
      <c r="K775" s="27"/>
    </row>
    <row r="776" spans="1:11" ht="15.75" customHeight="1" x14ac:dyDescent="0.3">
      <c r="A776" s="2"/>
      <c r="B776" s="3"/>
      <c r="C776" s="28" t="s">
        <v>1</v>
      </c>
      <c r="D776" s="26"/>
      <c r="E776" s="28" t="s">
        <v>2</v>
      </c>
      <c r="F776" s="26"/>
      <c r="G776" s="28" t="s">
        <v>3</v>
      </c>
      <c r="H776" s="26"/>
      <c r="I776" s="28" t="s">
        <v>4</v>
      </c>
      <c r="J776" s="26"/>
      <c r="K776" s="27"/>
    </row>
    <row r="777" spans="1:11" ht="15.75" customHeight="1" x14ac:dyDescent="0.3">
      <c r="A777" s="4" t="s">
        <v>5</v>
      </c>
      <c r="B777" s="5" t="s">
        <v>6</v>
      </c>
      <c r="C777" s="6" t="s">
        <v>7</v>
      </c>
      <c r="D777" s="6" t="s">
        <v>8</v>
      </c>
      <c r="E777" s="6" t="s">
        <v>7</v>
      </c>
      <c r="F777" s="6" t="s">
        <v>8</v>
      </c>
      <c r="G777" s="6" t="s">
        <v>7</v>
      </c>
      <c r="H777" s="6" t="s">
        <v>8</v>
      </c>
      <c r="I777" s="6" t="s">
        <v>7</v>
      </c>
      <c r="J777" s="6" t="s">
        <v>8</v>
      </c>
      <c r="K777" s="29"/>
    </row>
    <row r="778" spans="1:11" ht="15.75" customHeight="1" x14ac:dyDescent="0.3">
      <c r="A778" s="7" t="s">
        <v>68</v>
      </c>
      <c r="B778" s="8" t="s">
        <v>10</v>
      </c>
      <c r="C778" s="9">
        <v>11</v>
      </c>
      <c r="D778" s="9">
        <v>8</v>
      </c>
      <c r="E778" s="9">
        <v>7</v>
      </c>
      <c r="F778" s="9">
        <v>7</v>
      </c>
      <c r="G778" s="9">
        <v>4</v>
      </c>
      <c r="H778" s="9">
        <v>1</v>
      </c>
      <c r="I778" s="9">
        <v>15</v>
      </c>
      <c r="J778" s="9">
        <v>9</v>
      </c>
      <c r="K778" s="46"/>
    </row>
    <row r="779" spans="1:11" ht="15.75" customHeight="1" x14ac:dyDescent="0.3">
      <c r="A779" s="7" t="s">
        <v>69</v>
      </c>
      <c r="B779" s="8" t="s">
        <v>10</v>
      </c>
      <c r="C779" s="9">
        <v>13</v>
      </c>
      <c r="D779" s="9">
        <v>6</v>
      </c>
      <c r="E779" s="9">
        <v>9</v>
      </c>
      <c r="F779" s="9">
        <v>5</v>
      </c>
      <c r="G779" s="9">
        <v>2</v>
      </c>
      <c r="H779" s="9">
        <v>1</v>
      </c>
      <c r="I779" s="9">
        <v>15</v>
      </c>
      <c r="J779" s="9">
        <v>7</v>
      </c>
      <c r="K779" s="46"/>
    </row>
    <row r="780" spans="1:11" ht="15.75" customHeight="1" x14ac:dyDescent="0.3">
      <c r="A780" s="10" t="s">
        <v>12</v>
      </c>
      <c r="B780" s="11"/>
      <c r="C780" s="9">
        <f t="shared" ref="C780:J780" si="58">SUM(C778:C779)</f>
        <v>24</v>
      </c>
      <c r="D780" s="9">
        <f t="shared" si="58"/>
        <v>14</v>
      </c>
      <c r="E780" s="9">
        <f t="shared" si="58"/>
        <v>16</v>
      </c>
      <c r="F780" s="9">
        <f t="shared" si="58"/>
        <v>12</v>
      </c>
      <c r="G780" s="9">
        <f t="shared" si="58"/>
        <v>6</v>
      </c>
      <c r="H780" s="9">
        <f t="shared" si="58"/>
        <v>2</v>
      </c>
      <c r="I780" s="9">
        <f t="shared" si="58"/>
        <v>30</v>
      </c>
      <c r="J780" s="9">
        <f t="shared" si="58"/>
        <v>16</v>
      </c>
      <c r="K780" s="29"/>
    </row>
    <row r="781" spans="1:11" ht="15.75" customHeight="1" x14ac:dyDescent="0.3">
      <c r="A781" s="30"/>
      <c r="B781" s="30"/>
      <c r="C781" s="30"/>
    </row>
    <row r="782" spans="1:11" ht="15.75" customHeight="1" x14ac:dyDescent="0.3"/>
    <row r="783" spans="1:11" ht="15.75" customHeight="1" x14ac:dyDescent="0.3">
      <c r="A783" s="24" t="s">
        <v>1598</v>
      </c>
      <c r="B783" s="25"/>
      <c r="C783" s="25"/>
      <c r="D783" s="25"/>
      <c r="E783" s="25"/>
      <c r="F783" s="25"/>
      <c r="G783" s="25"/>
      <c r="H783" s="25"/>
      <c r="I783" s="25"/>
      <c r="J783" s="26"/>
      <c r="K783" s="27"/>
    </row>
    <row r="784" spans="1:11" ht="15.75" customHeight="1" x14ac:dyDescent="0.3">
      <c r="A784" s="2"/>
      <c r="B784" s="3"/>
      <c r="C784" s="28" t="s">
        <v>1</v>
      </c>
      <c r="D784" s="26"/>
      <c r="E784" s="28" t="s">
        <v>2</v>
      </c>
      <c r="F784" s="26"/>
      <c r="G784" s="28" t="s">
        <v>3</v>
      </c>
      <c r="H784" s="26"/>
      <c r="I784" s="28" t="s">
        <v>4</v>
      </c>
      <c r="J784" s="26"/>
      <c r="K784" s="27"/>
    </row>
    <row r="785" spans="1:11" ht="15.75" customHeight="1" x14ac:dyDescent="0.3">
      <c r="A785" s="4" t="s">
        <v>5</v>
      </c>
      <c r="B785" s="5" t="s">
        <v>6</v>
      </c>
      <c r="C785" s="6" t="s">
        <v>7</v>
      </c>
      <c r="D785" s="6" t="s">
        <v>8</v>
      </c>
      <c r="E785" s="6" t="s">
        <v>7</v>
      </c>
      <c r="F785" s="6" t="s">
        <v>8</v>
      </c>
      <c r="G785" s="6" t="s">
        <v>7</v>
      </c>
      <c r="H785" s="6" t="s">
        <v>8</v>
      </c>
      <c r="I785" s="6" t="s">
        <v>7</v>
      </c>
      <c r="J785" s="6" t="s">
        <v>8</v>
      </c>
      <c r="K785" s="29"/>
    </row>
    <row r="786" spans="1:11" ht="15.75" customHeight="1" x14ac:dyDescent="0.3">
      <c r="A786" s="7" t="s">
        <v>32</v>
      </c>
      <c r="B786" s="8" t="s">
        <v>242</v>
      </c>
      <c r="C786" s="9">
        <v>3</v>
      </c>
      <c r="D786" s="9">
        <v>17</v>
      </c>
      <c r="E786" s="9">
        <v>1</v>
      </c>
      <c r="F786" s="9">
        <v>9</v>
      </c>
      <c r="G786" s="9">
        <v>0</v>
      </c>
      <c r="H786" s="9">
        <v>1</v>
      </c>
      <c r="I786" s="9">
        <v>3</v>
      </c>
      <c r="J786" s="9">
        <v>18</v>
      </c>
      <c r="K786" s="29"/>
    </row>
    <row r="787" spans="1:11" ht="15.75" customHeight="1" x14ac:dyDescent="0.3">
      <c r="A787" s="7" t="s">
        <v>33</v>
      </c>
      <c r="B787" s="8" t="s">
        <v>242</v>
      </c>
      <c r="C787" s="9">
        <v>8</v>
      </c>
      <c r="D787" s="9">
        <v>12</v>
      </c>
      <c r="E787" s="9">
        <v>4</v>
      </c>
      <c r="F787" s="9">
        <v>6</v>
      </c>
      <c r="G787" s="9">
        <v>1</v>
      </c>
      <c r="H787" s="9">
        <v>1</v>
      </c>
      <c r="I787" s="9">
        <v>9</v>
      </c>
      <c r="J787" s="9">
        <v>13</v>
      </c>
      <c r="K787" s="29"/>
    </row>
    <row r="788" spans="1:11" ht="15.75" customHeight="1" x14ac:dyDescent="0.3">
      <c r="A788" s="7" t="s">
        <v>34</v>
      </c>
      <c r="B788" s="8" t="s">
        <v>242</v>
      </c>
      <c r="C788" s="9">
        <v>19</v>
      </c>
      <c r="D788" s="9">
        <v>1</v>
      </c>
      <c r="E788" s="9">
        <v>9</v>
      </c>
      <c r="F788" s="9">
        <v>1</v>
      </c>
      <c r="G788" s="9">
        <v>1</v>
      </c>
      <c r="H788" s="9">
        <v>1</v>
      </c>
      <c r="I788" s="9">
        <v>20</v>
      </c>
      <c r="J788" s="9">
        <v>2</v>
      </c>
      <c r="K788" s="29"/>
    </row>
    <row r="789" spans="1:11" ht="15.75" customHeight="1" x14ac:dyDescent="0.3">
      <c r="A789" s="7" t="s">
        <v>35</v>
      </c>
      <c r="B789" s="8" t="s">
        <v>242</v>
      </c>
      <c r="C789" s="9">
        <v>3</v>
      </c>
      <c r="D789" s="9">
        <v>17</v>
      </c>
      <c r="E789" s="9">
        <v>0</v>
      </c>
      <c r="F789" s="9">
        <v>10</v>
      </c>
      <c r="G789" s="9">
        <v>1</v>
      </c>
      <c r="H789" s="9">
        <v>1</v>
      </c>
      <c r="I789" s="9">
        <v>4</v>
      </c>
      <c r="J789" s="9">
        <v>18</v>
      </c>
      <c r="K789" s="29"/>
    </row>
    <row r="790" spans="1:11" ht="15.75" customHeight="1" x14ac:dyDescent="0.3">
      <c r="A790" s="7" t="s">
        <v>36</v>
      </c>
      <c r="B790" s="8" t="s">
        <v>242</v>
      </c>
      <c r="C790" s="9">
        <v>4</v>
      </c>
      <c r="D790" s="9">
        <v>15</v>
      </c>
      <c r="E790" s="9">
        <v>0</v>
      </c>
      <c r="F790" s="9">
        <v>10</v>
      </c>
      <c r="G790" s="9">
        <v>1</v>
      </c>
      <c r="H790" s="9">
        <v>1</v>
      </c>
      <c r="I790" s="9">
        <v>5</v>
      </c>
      <c r="J790" s="9">
        <v>16</v>
      </c>
      <c r="K790" s="29"/>
    </row>
    <row r="791" spans="1:11" ht="15.75" customHeight="1" x14ac:dyDescent="0.3">
      <c r="A791" s="10" t="s">
        <v>12</v>
      </c>
      <c r="B791" s="11"/>
      <c r="C791" s="9">
        <f t="shared" ref="C791:J791" si="59">SUM(C786:C790)</f>
        <v>37</v>
      </c>
      <c r="D791" s="9">
        <f t="shared" si="59"/>
        <v>62</v>
      </c>
      <c r="E791" s="9">
        <f t="shared" si="59"/>
        <v>14</v>
      </c>
      <c r="F791" s="9">
        <f t="shared" si="59"/>
        <v>36</v>
      </c>
      <c r="G791" s="9">
        <f t="shared" si="59"/>
        <v>4</v>
      </c>
      <c r="H791" s="9">
        <f t="shared" si="59"/>
        <v>5</v>
      </c>
      <c r="I791" s="9">
        <f t="shared" si="59"/>
        <v>41</v>
      </c>
      <c r="J791" s="9">
        <f t="shared" si="59"/>
        <v>67</v>
      </c>
      <c r="K791" s="29"/>
    </row>
    <row r="792" spans="1:11" ht="15.75" customHeight="1" x14ac:dyDescent="0.3">
      <c r="A792" s="30"/>
      <c r="B792" s="30"/>
      <c r="C792" s="30"/>
    </row>
    <row r="793" spans="1:11" ht="15.75" customHeight="1" x14ac:dyDescent="0.3"/>
    <row r="794" spans="1:11" ht="15.75" customHeight="1" x14ac:dyDescent="0.3">
      <c r="A794" s="24" t="s">
        <v>1485</v>
      </c>
      <c r="B794" s="25"/>
      <c r="C794" s="25"/>
      <c r="D794" s="25"/>
      <c r="E794" s="25"/>
      <c r="F794" s="25"/>
      <c r="G794" s="25"/>
      <c r="H794" s="25"/>
      <c r="I794" s="25"/>
      <c r="J794" s="26"/>
      <c r="K794" s="27"/>
    </row>
    <row r="795" spans="1:11" ht="15.75" customHeight="1" x14ac:dyDescent="0.3">
      <c r="A795" s="2"/>
      <c r="B795" s="3"/>
      <c r="C795" s="28" t="s">
        <v>1</v>
      </c>
      <c r="D795" s="26"/>
      <c r="E795" s="28" t="s">
        <v>2</v>
      </c>
      <c r="F795" s="26"/>
      <c r="G795" s="28" t="s">
        <v>3</v>
      </c>
      <c r="H795" s="26"/>
      <c r="I795" s="28" t="s">
        <v>4</v>
      </c>
      <c r="J795" s="26"/>
      <c r="K795" s="27"/>
    </row>
    <row r="796" spans="1:11" ht="15.75" customHeight="1" x14ac:dyDescent="0.3">
      <c r="A796" s="4" t="s">
        <v>5</v>
      </c>
      <c r="B796" s="5" t="s">
        <v>6</v>
      </c>
      <c r="C796" s="6" t="s">
        <v>7</v>
      </c>
      <c r="D796" s="6" t="s">
        <v>8</v>
      </c>
      <c r="E796" s="6" t="s">
        <v>7</v>
      </c>
      <c r="F796" s="6" t="s">
        <v>8</v>
      </c>
      <c r="G796" s="6" t="s">
        <v>7</v>
      </c>
      <c r="H796" s="6" t="s">
        <v>8</v>
      </c>
      <c r="I796" s="6" t="s">
        <v>7</v>
      </c>
      <c r="J796" s="6" t="s">
        <v>8</v>
      </c>
      <c r="K796" s="29"/>
    </row>
    <row r="797" spans="1:11" ht="15.75" customHeight="1" x14ac:dyDescent="0.3">
      <c r="A797" s="7" t="s">
        <v>729</v>
      </c>
      <c r="B797" s="8" t="s">
        <v>26</v>
      </c>
      <c r="C797" s="9">
        <v>0</v>
      </c>
      <c r="D797" s="9">
        <v>20</v>
      </c>
      <c r="E797" s="9">
        <v>0</v>
      </c>
      <c r="F797" s="9">
        <v>13</v>
      </c>
      <c r="G797" s="9">
        <v>0</v>
      </c>
      <c r="H797" s="9">
        <v>1</v>
      </c>
      <c r="I797" s="9">
        <v>0</v>
      </c>
      <c r="J797" s="9">
        <v>21</v>
      </c>
      <c r="K797" s="29"/>
    </row>
    <row r="798" spans="1:11" ht="15.75" customHeight="1" x14ac:dyDescent="0.3">
      <c r="A798" s="7" t="s">
        <v>984</v>
      </c>
      <c r="B798" s="8" t="s">
        <v>26</v>
      </c>
      <c r="C798" s="9">
        <v>11</v>
      </c>
      <c r="D798" s="9">
        <v>9</v>
      </c>
      <c r="E798" s="9">
        <v>7</v>
      </c>
      <c r="F798" s="9">
        <v>6</v>
      </c>
      <c r="G798" s="9">
        <v>0</v>
      </c>
      <c r="H798" s="9">
        <v>1</v>
      </c>
      <c r="I798" s="9">
        <v>11</v>
      </c>
      <c r="J798" s="9">
        <v>10</v>
      </c>
      <c r="K798" s="29"/>
    </row>
    <row r="799" spans="1:11" ht="15.75" customHeight="1" x14ac:dyDescent="0.3">
      <c r="A799" s="7" t="s">
        <v>1189</v>
      </c>
      <c r="B799" s="8" t="s">
        <v>26</v>
      </c>
      <c r="C799" s="9">
        <v>11</v>
      </c>
      <c r="D799" s="9">
        <v>9</v>
      </c>
      <c r="E799" s="9">
        <v>5</v>
      </c>
      <c r="F799" s="9">
        <v>8</v>
      </c>
      <c r="G799" s="9">
        <v>0</v>
      </c>
      <c r="H799" s="9">
        <v>1</v>
      </c>
      <c r="I799" s="9">
        <v>11</v>
      </c>
      <c r="J799" s="9">
        <v>10</v>
      </c>
      <c r="K799" s="29"/>
    </row>
    <row r="800" spans="1:11" ht="15.75" customHeight="1" x14ac:dyDescent="0.3">
      <c r="A800" s="7" t="s">
        <v>1267</v>
      </c>
      <c r="B800" s="8" t="s">
        <v>26</v>
      </c>
      <c r="C800" s="9">
        <v>7</v>
      </c>
      <c r="D800" s="9">
        <v>15</v>
      </c>
      <c r="E800" s="9">
        <v>3</v>
      </c>
      <c r="F800" s="9">
        <v>10</v>
      </c>
      <c r="G800" s="9">
        <v>0</v>
      </c>
      <c r="H800" s="9">
        <v>1</v>
      </c>
      <c r="I800" s="9">
        <v>7</v>
      </c>
      <c r="J800" s="9">
        <v>16</v>
      </c>
      <c r="K800" s="29"/>
    </row>
    <row r="801" spans="1:11" ht="15.75" customHeight="1" x14ac:dyDescent="0.3">
      <c r="A801" s="7" t="s">
        <v>1374</v>
      </c>
      <c r="B801" s="8" t="s">
        <v>26</v>
      </c>
      <c r="C801" s="9">
        <v>6</v>
      </c>
      <c r="D801" s="9">
        <v>15</v>
      </c>
      <c r="E801" s="9">
        <v>2</v>
      </c>
      <c r="F801" s="9">
        <v>10</v>
      </c>
      <c r="G801" s="9">
        <v>0</v>
      </c>
      <c r="H801" s="9">
        <v>1</v>
      </c>
      <c r="I801" s="9">
        <v>6</v>
      </c>
      <c r="J801" s="9">
        <v>16</v>
      </c>
      <c r="K801" s="29"/>
    </row>
    <row r="802" spans="1:11" ht="15.75" customHeight="1" x14ac:dyDescent="0.3">
      <c r="A802" s="7" t="s">
        <v>1475</v>
      </c>
      <c r="B802" s="8" t="s">
        <v>26</v>
      </c>
      <c r="C802" s="9">
        <v>4</v>
      </c>
      <c r="D802" s="9">
        <v>18</v>
      </c>
      <c r="E802" s="9">
        <v>1</v>
      </c>
      <c r="F802" s="9">
        <v>13</v>
      </c>
      <c r="G802" s="9">
        <v>0</v>
      </c>
      <c r="H802" s="9">
        <v>1</v>
      </c>
      <c r="I802" s="9">
        <v>4</v>
      </c>
      <c r="J802" s="9">
        <v>19</v>
      </c>
      <c r="K802" s="29"/>
    </row>
    <row r="803" spans="1:11" ht="15.75" customHeight="1" x14ac:dyDescent="0.3">
      <c r="A803" s="7" t="s">
        <v>1614</v>
      </c>
      <c r="B803" s="8" t="s">
        <v>26</v>
      </c>
      <c r="C803" s="9">
        <v>10</v>
      </c>
      <c r="D803" s="9">
        <v>12</v>
      </c>
      <c r="E803" s="9">
        <v>8</v>
      </c>
      <c r="F803" s="9">
        <v>6</v>
      </c>
      <c r="G803" s="9">
        <v>0</v>
      </c>
      <c r="H803" s="9">
        <v>1</v>
      </c>
      <c r="I803" s="9">
        <v>10</v>
      </c>
      <c r="J803" s="9">
        <v>13</v>
      </c>
      <c r="K803" s="29"/>
    </row>
    <row r="804" spans="1:11" ht="15.75" customHeight="1" x14ac:dyDescent="0.3">
      <c r="A804" s="7" t="s">
        <v>1852</v>
      </c>
      <c r="B804" s="8" t="s">
        <v>26</v>
      </c>
      <c r="C804" s="9">
        <v>17</v>
      </c>
      <c r="D804" s="9">
        <v>5</v>
      </c>
      <c r="E804" s="9">
        <v>11</v>
      </c>
      <c r="F804" s="9">
        <v>3</v>
      </c>
      <c r="G804" s="9">
        <v>2</v>
      </c>
      <c r="H804" s="9">
        <v>1</v>
      </c>
      <c r="I804" s="9">
        <v>19</v>
      </c>
      <c r="J804" s="9">
        <v>6</v>
      </c>
      <c r="K804" s="29"/>
    </row>
    <row r="805" spans="1:11" ht="15.75" customHeight="1" x14ac:dyDescent="0.3">
      <c r="A805" s="7" t="s">
        <v>1883</v>
      </c>
      <c r="B805" s="8" t="s">
        <v>26</v>
      </c>
      <c r="C805" s="9">
        <v>21</v>
      </c>
      <c r="D805" s="9">
        <v>1</v>
      </c>
      <c r="E805" s="9">
        <v>14</v>
      </c>
      <c r="F805" s="9">
        <v>0</v>
      </c>
      <c r="G805" s="9">
        <v>2</v>
      </c>
      <c r="H805" s="9">
        <v>1</v>
      </c>
      <c r="I805" s="9">
        <v>23</v>
      </c>
      <c r="J805" s="9">
        <v>2</v>
      </c>
      <c r="K805" s="29"/>
    </row>
    <row r="806" spans="1:11" ht="15.75" customHeight="1" x14ac:dyDescent="0.3">
      <c r="A806" s="7" t="s">
        <v>1947</v>
      </c>
      <c r="B806" s="8" t="s">
        <v>26</v>
      </c>
      <c r="C806" s="9">
        <v>11</v>
      </c>
      <c r="D806" s="9">
        <v>11</v>
      </c>
      <c r="E806" s="9">
        <v>8</v>
      </c>
      <c r="F806" s="9">
        <v>6</v>
      </c>
      <c r="G806" s="9">
        <v>0</v>
      </c>
      <c r="H806" s="9">
        <v>1</v>
      </c>
      <c r="I806" s="9">
        <v>11</v>
      </c>
      <c r="J806" s="9">
        <v>12</v>
      </c>
      <c r="K806" s="29"/>
    </row>
    <row r="807" spans="1:11" ht="15.75" customHeight="1" x14ac:dyDescent="0.3">
      <c r="A807" s="7" t="s">
        <v>1965</v>
      </c>
      <c r="B807" s="8" t="s">
        <v>26</v>
      </c>
      <c r="C807" s="9">
        <v>15</v>
      </c>
      <c r="D807" s="9">
        <v>7</v>
      </c>
      <c r="E807" s="9">
        <v>11</v>
      </c>
      <c r="F807" s="9">
        <v>3</v>
      </c>
      <c r="G807" s="9">
        <v>1</v>
      </c>
      <c r="H807" s="9">
        <v>1</v>
      </c>
      <c r="I807" s="9">
        <v>16</v>
      </c>
      <c r="J807" s="9">
        <v>8</v>
      </c>
      <c r="K807" s="29"/>
    </row>
    <row r="808" spans="1:11" ht="15.75" customHeight="1" x14ac:dyDescent="0.3">
      <c r="A808" s="10" t="s">
        <v>12</v>
      </c>
      <c r="B808" s="11"/>
      <c r="C808" s="9">
        <f>SUM(C797:C807)</f>
        <v>113</v>
      </c>
      <c r="D808" s="9">
        <f t="shared" ref="D808:J808" si="60">SUM(D797:D807)</f>
        <v>122</v>
      </c>
      <c r="E808" s="9">
        <f t="shared" si="60"/>
        <v>70</v>
      </c>
      <c r="F808" s="9">
        <f t="shared" si="60"/>
        <v>78</v>
      </c>
      <c r="G808" s="9">
        <f t="shared" si="60"/>
        <v>5</v>
      </c>
      <c r="H808" s="9">
        <f t="shared" si="60"/>
        <v>11</v>
      </c>
      <c r="I808" s="9">
        <f t="shared" si="60"/>
        <v>118</v>
      </c>
      <c r="J808" s="9">
        <f t="shared" si="60"/>
        <v>133</v>
      </c>
      <c r="K808" s="29"/>
    </row>
    <row r="809" spans="1:11" ht="15.75" customHeight="1" x14ac:dyDescent="0.3">
      <c r="A809" s="30"/>
      <c r="B809" s="30"/>
      <c r="C809" s="30"/>
    </row>
    <row r="810" spans="1:11" ht="15.75" customHeight="1" x14ac:dyDescent="0.3"/>
    <row r="811" spans="1:11" ht="15.75" customHeight="1" x14ac:dyDescent="0.3">
      <c r="A811" s="24" t="s">
        <v>1833</v>
      </c>
      <c r="B811" s="25"/>
      <c r="C811" s="25"/>
      <c r="D811" s="25"/>
      <c r="E811" s="25"/>
      <c r="F811" s="25"/>
      <c r="G811" s="25"/>
      <c r="H811" s="25"/>
      <c r="I811" s="25"/>
      <c r="J811" s="26"/>
      <c r="K811" s="27"/>
    </row>
    <row r="812" spans="1:11" ht="15.75" customHeight="1" x14ac:dyDescent="0.3">
      <c r="A812" s="2"/>
      <c r="B812" s="3"/>
      <c r="C812" s="28" t="s">
        <v>1</v>
      </c>
      <c r="D812" s="26"/>
      <c r="E812" s="28" t="s">
        <v>2</v>
      </c>
      <c r="F812" s="26"/>
      <c r="G812" s="28" t="s">
        <v>3</v>
      </c>
      <c r="H812" s="26"/>
      <c r="I812" s="28" t="s">
        <v>4</v>
      </c>
      <c r="J812" s="26"/>
      <c r="K812" s="27"/>
    </row>
    <row r="813" spans="1:11" ht="15.75" customHeight="1" x14ac:dyDescent="0.3">
      <c r="A813" s="4" t="s">
        <v>5</v>
      </c>
      <c r="B813" s="5" t="s">
        <v>6</v>
      </c>
      <c r="C813" s="6" t="s">
        <v>7</v>
      </c>
      <c r="D813" s="6" t="s">
        <v>8</v>
      </c>
      <c r="E813" s="6" t="s">
        <v>7</v>
      </c>
      <c r="F813" s="6" t="s">
        <v>8</v>
      </c>
      <c r="G813" s="6" t="s">
        <v>7</v>
      </c>
      <c r="H813" s="6" t="s">
        <v>8</v>
      </c>
      <c r="I813" s="6" t="s">
        <v>7</v>
      </c>
      <c r="J813" s="6" t="s">
        <v>8</v>
      </c>
      <c r="K813" s="29"/>
    </row>
    <row r="814" spans="1:11" ht="15.75" customHeight="1" x14ac:dyDescent="0.3">
      <c r="A814" s="7" t="s">
        <v>63</v>
      </c>
      <c r="B814" s="8" t="s">
        <v>1834</v>
      </c>
      <c r="C814" s="9">
        <v>10</v>
      </c>
      <c r="D814" s="9">
        <v>8</v>
      </c>
      <c r="E814" s="9">
        <v>3</v>
      </c>
      <c r="F814" s="9">
        <v>3</v>
      </c>
      <c r="G814" s="9">
        <v>0</v>
      </c>
      <c r="H814" s="9">
        <v>1</v>
      </c>
      <c r="I814" s="9">
        <v>10</v>
      </c>
      <c r="J814" s="9">
        <v>9</v>
      </c>
      <c r="K814" s="29"/>
    </row>
    <row r="815" spans="1:11" ht="15.75" customHeight="1" x14ac:dyDescent="0.3">
      <c r="A815" s="7" t="s">
        <v>64</v>
      </c>
      <c r="B815" s="8" t="s">
        <v>1834</v>
      </c>
      <c r="C815" s="9">
        <v>6</v>
      </c>
      <c r="D815" s="9">
        <v>11</v>
      </c>
      <c r="E815" s="9">
        <v>4</v>
      </c>
      <c r="F815" s="9">
        <v>6</v>
      </c>
      <c r="G815" s="9">
        <v>2</v>
      </c>
      <c r="H815" s="9">
        <v>1</v>
      </c>
      <c r="I815" s="9">
        <v>8</v>
      </c>
      <c r="J815" s="9">
        <v>12</v>
      </c>
      <c r="K815" s="46" t="s">
        <v>1835</v>
      </c>
    </row>
    <row r="816" spans="1:11" ht="15.75" customHeight="1" x14ac:dyDescent="0.3">
      <c r="A816" s="7" t="s">
        <v>66</v>
      </c>
      <c r="B816" s="8" t="s">
        <v>1834</v>
      </c>
      <c r="C816" s="9">
        <v>1</v>
      </c>
      <c r="D816" s="9">
        <v>16</v>
      </c>
      <c r="E816" s="9">
        <v>1</v>
      </c>
      <c r="F816" s="9">
        <v>10</v>
      </c>
      <c r="G816" s="9">
        <v>0</v>
      </c>
      <c r="H816" s="9">
        <v>0</v>
      </c>
      <c r="I816" s="9">
        <v>1</v>
      </c>
      <c r="J816" s="9">
        <v>17</v>
      </c>
      <c r="K816" s="46" t="s">
        <v>1836</v>
      </c>
    </row>
    <row r="817" spans="1:11" ht="15.75" customHeight="1" x14ac:dyDescent="0.3">
      <c r="A817" s="10" t="s">
        <v>12</v>
      </c>
      <c r="B817" s="11"/>
      <c r="C817" s="9">
        <f t="shared" ref="C817:J817" si="61">SUM(C814:C816)</f>
        <v>17</v>
      </c>
      <c r="D817" s="9">
        <f t="shared" si="61"/>
        <v>35</v>
      </c>
      <c r="E817" s="9">
        <f t="shared" si="61"/>
        <v>8</v>
      </c>
      <c r="F817" s="9">
        <f t="shared" si="61"/>
        <v>19</v>
      </c>
      <c r="G817" s="9">
        <f t="shared" si="61"/>
        <v>2</v>
      </c>
      <c r="H817" s="9">
        <f t="shared" si="61"/>
        <v>2</v>
      </c>
      <c r="I817" s="9">
        <f t="shared" si="61"/>
        <v>19</v>
      </c>
      <c r="J817" s="9">
        <f t="shared" si="61"/>
        <v>38</v>
      </c>
      <c r="K817" s="29"/>
    </row>
    <row r="818" spans="1:11" ht="15.75" customHeight="1" x14ac:dyDescent="0.3">
      <c r="A818" s="30"/>
      <c r="B818" s="30"/>
      <c r="C818" s="30"/>
    </row>
    <row r="819" spans="1:11" ht="15.75" customHeight="1" x14ac:dyDescent="0.3"/>
    <row r="820" spans="1:11" ht="15.75" customHeight="1" x14ac:dyDescent="0.3">
      <c r="A820" s="24" t="s">
        <v>1195</v>
      </c>
      <c r="B820" s="25"/>
      <c r="C820" s="25"/>
      <c r="D820" s="25"/>
      <c r="E820" s="25"/>
      <c r="F820" s="25"/>
      <c r="G820" s="25"/>
      <c r="H820" s="25"/>
      <c r="I820" s="25"/>
      <c r="J820" s="26"/>
      <c r="K820" s="27"/>
    </row>
    <row r="821" spans="1:11" ht="15.75" customHeight="1" x14ac:dyDescent="0.3">
      <c r="A821" s="2"/>
      <c r="B821" s="3"/>
      <c r="C821" s="28" t="s">
        <v>1</v>
      </c>
      <c r="D821" s="26"/>
      <c r="E821" s="28" t="s">
        <v>2</v>
      </c>
      <c r="F821" s="26"/>
      <c r="G821" s="28" t="s">
        <v>3</v>
      </c>
      <c r="H821" s="26"/>
      <c r="I821" s="28" t="s">
        <v>4</v>
      </c>
      <c r="J821" s="26"/>
      <c r="K821" s="27"/>
    </row>
    <row r="822" spans="1:11" ht="15.75" customHeight="1" x14ac:dyDescent="0.3">
      <c r="A822" s="4" t="s">
        <v>5</v>
      </c>
      <c r="B822" s="5" t="s">
        <v>6</v>
      </c>
      <c r="C822" s="6" t="s">
        <v>7</v>
      </c>
      <c r="D822" s="6" t="s">
        <v>8</v>
      </c>
      <c r="E822" s="6" t="s">
        <v>7</v>
      </c>
      <c r="F822" s="6" t="s">
        <v>8</v>
      </c>
      <c r="G822" s="6" t="s">
        <v>7</v>
      </c>
      <c r="H822" s="6" t="s">
        <v>8</v>
      </c>
      <c r="I822" s="6" t="s">
        <v>7</v>
      </c>
      <c r="J822" s="6" t="s">
        <v>8</v>
      </c>
      <c r="K822" s="29"/>
    </row>
    <row r="823" spans="1:11" ht="15.75" customHeight="1" x14ac:dyDescent="0.3">
      <c r="A823" s="7" t="s">
        <v>37</v>
      </c>
      <c r="B823" s="8" t="s">
        <v>242</v>
      </c>
      <c r="C823" s="9">
        <v>5</v>
      </c>
      <c r="D823" s="9">
        <v>14</v>
      </c>
      <c r="E823" s="9">
        <v>0</v>
      </c>
      <c r="F823" s="9">
        <v>10</v>
      </c>
      <c r="G823" s="9">
        <v>1</v>
      </c>
      <c r="H823" s="9">
        <v>1</v>
      </c>
      <c r="I823" s="9">
        <v>6</v>
      </c>
      <c r="J823" s="9">
        <v>15</v>
      </c>
      <c r="K823" s="29"/>
    </row>
    <row r="824" spans="1:11" ht="15.75" customHeight="1" x14ac:dyDescent="0.3">
      <c r="A824" s="7" t="s">
        <v>38</v>
      </c>
      <c r="B824" s="8" t="s">
        <v>242</v>
      </c>
      <c r="C824" s="9">
        <v>10</v>
      </c>
      <c r="D824" s="9">
        <v>10</v>
      </c>
      <c r="E824" s="9">
        <v>4</v>
      </c>
      <c r="F824" s="9">
        <v>6</v>
      </c>
      <c r="G824" s="9">
        <v>1</v>
      </c>
      <c r="H824" s="9">
        <v>1</v>
      </c>
      <c r="I824" s="9">
        <v>11</v>
      </c>
      <c r="J824" s="9">
        <v>11</v>
      </c>
      <c r="K824" s="29"/>
    </row>
    <row r="825" spans="1:11" ht="15.75" customHeight="1" x14ac:dyDescent="0.3">
      <c r="A825" s="7" t="s">
        <v>81</v>
      </c>
      <c r="B825" s="8" t="s">
        <v>242</v>
      </c>
      <c r="C825" s="9">
        <v>9</v>
      </c>
      <c r="D825" s="9">
        <v>11</v>
      </c>
      <c r="E825" s="9">
        <v>1</v>
      </c>
      <c r="F825" s="9">
        <v>9</v>
      </c>
      <c r="G825" s="9">
        <v>1</v>
      </c>
      <c r="H825" s="9">
        <v>1</v>
      </c>
      <c r="I825" s="9">
        <v>10</v>
      </c>
      <c r="J825" s="9">
        <v>12</v>
      </c>
      <c r="K825" s="29"/>
    </row>
    <row r="826" spans="1:11" ht="15.75" customHeight="1" x14ac:dyDescent="0.3">
      <c r="A826" s="7" t="s">
        <v>82</v>
      </c>
      <c r="B826" s="8" t="s">
        <v>242</v>
      </c>
      <c r="C826" s="9">
        <v>18</v>
      </c>
      <c r="D826" s="9">
        <v>2</v>
      </c>
      <c r="E826" s="9">
        <v>9</v>
      </c>
      <c r="F826" s="9">
        <v>1</v>
      </c>
      <c r="G826" s="9">
        <v>2</v>
      </c>
      <c r="H826" s="9">
        <v>1</v>
      </c>
      <c r="I826" s="9">
        <v>20</v>
      </c>
      <c r="J826" s="9">
        <v>3</v>
      </c>
      <c r="K826" s="29"/>
    </row>
    <row r="827" spans="1:11" ht="15.75" customHeight="1" x14ac:dyDescent="0.3">
      <c r="A827" s="7" t="s">
        <v>83</v>
      </c>
      <c r="B827" s="8" t="s">
        <v>242</v>
      </c>
      <c r="C827" s="9">
        <v>16</v>
      </c>
      <c r="D827" s="9">
        <v>4</v>
      </c>
      <c r="E827" s="9">
        <v>8</v>
      </c>
      <c r="F827" s="9">
        <v>2</v>
      </c>
      <c r="G827" s="9">
        <v>2</v>
      </c>
      <c r="H827" s="9">
        <v>1</v>
      </c>
      <c r="I827" s="9">
        <v>18</v>
      </c>
      <c r="J827" s="9">
        <v>5</v>
      </c>
      <c r="K827" s="29"/>
    </row>
    <row r="828" spans="1:11" ht="15.75" customHeight="1" x14ac:dyDescent="0.3">
      <c r="A828" s="7" t="s">
        <v>84</v>
      </c>
      <c r="B828" s="8" t="s">
        <v>242</v>
      </c>
      <c r="C828" s="9">
        <v>11</v>
      </c>
      <c r="D828" s="9">
        <v>9</v>
      </c>
      <c r="E828" s="9">
        <v>4</v>
      </c>
      <c r="F828" s="9">
        <v>8</v>
      </c>
      <c r="G828" s="9">
        <v>0</v>
      </c>
      <c r="H828" s="9">
        <v>1</v>
      </c>
      <c r="I828" s="9">
        <v>11</v>
      </c>
      <c r="J828" s="9">
        <v>10</v>
      </c>
      <c r="K828" s="29"/>
    </row>
    <row r="829" spans="1:11" ht="15.75" customHeight="1" x14ac:dyDescent="0.3">
      <c r="A829" s="7" t="s">
        <v>85</v>
      </c>
      <c r="B829" s="8" t="s">
        <v>242</v>
      </c>
      <c r="C829" s="9">
        <v>10</v>
      </c>
      <c r="D829" s="9">
        <v>10</v>
      </c>
      <c r="E829" s="9">
        <v>5</v>
      </c>
      <c r="F829" s="9">
        <v>7</v>
      </c>
      <c r="G829" s="9">
        <v>1</v>
      </c>
      <c r="H829" s="9">
        <v>1</v>
      </c>
      <c r="I829" s="9">
        <v>11</v>
      </c>
      <c r="J829" s="9">
        <v>11</v>
      </c>
      <c r="K829" s="29"/>
    </row>
    <row r="830" spans="1:11" ht="15.75" customHeight="1" x14ac:dyDescent="0.3">
      <c r="A830" s="7" t="s">
        <v>86</v>
      </c>
      <c r="B830" s="8" t="s">
        <v>242</v>
      </c>
      <c r="C830" s="9">
        <v>14</v>
      </c>
      <c r="D830" s="9">
        <v>6</v>
      </c>
      <c r="E830" s="9">
        <v>8</v>
      </c>
      <c r="F830" s="9">
        <v>4</v>
      </c>
      <c r="G830" s="9">
        <v>5</v>
      </c>
      <c r="H830" s="9">
        <v>1</v>
      </c>
      <c r="I830" s="9">
        <v>19</v>
      </c>
      <c r="J830" s="9">
        <v>7</v>
      </c>
      <c r="K830" s="29"/>
    </row>
    <row r="831" spans="1:11" ht="15.75" customHeight="1" x14ac:dyDescent="0.3">
      <c r="A831" s="7" t="s">
        <v>71</v>
      </c>
      <c r="B831" s="8" t="s">
        <v>242</v>
      </c>
      <c r="C831" s="9">
        <v>4</v>
      </c>
      <c r="D831" s="9">
        <v>16</v>
      </c>
      <c r="E831" s="9">
        <v>1</v>
      </c>
      <c r="F831" s="9">
        <v>11</v>
      </c>
      <c r="G831" s="9">
        <v>0</v>
      </c>
      <c r="H831" s="9">
        <v>1</v>
      </c>
      <c r="I831" s="9">
        <v>4</v>
      </c>
      <c r="J831" s="9">
        <v>17</v>
      </c>
      <c r="K831" s="29"/>
    </row>
    <row r="832" spans="1:11" ht="15.75" customHeight="1" x14ac:dyDescent="0.3">
      <c r="A832" s="7" t="s">
        <v>87</v>
      </c>
      <c r="B832" s="8" t="s">
        <v>242</v>
      </c>
      <c r="C832" s="9">
        <v>5</v>
      </c>
      <c r="D832" s="9">
        <v>15</v>
      </c>
      <c r="E832" s="9">
        <v>3</v>
      </c>
      <c r="F832" s="9">
        <v>11</v>
      </c>
      <c r="G832" s="9">
        <v>0</v>
      </c>
      <c r="H832" s="9">
        <v>1</v>
      </c>
      <c r="I832" s="9">
        <v>5</v>
      </c>
      <c r="J832" s="9">
        <v>16</v>
      </c>
      <c r="K832" s="29"/>
    </row>
    <row r="833" spans="1:11" ht="15.75" customHeight="1" x14ac:dyDescent="0.3">
      <c r="A833" s="7" t="s">
        <v>88</v>
      </c>
      <c r="B833" s="8" t="s">
        <v>242</v>
      </c>
      <c r="C833" s="9">
        <v>8</v>
      </c>
      <c r="D833" s="9">
        <v>12</v>
      </c>
      <c r="E833" s="9">
        <v>3</v>
      </c>
      <c r="F833" s="9">
        <v>9</v>
      </c>
      <c r="G833" s="9">
        <v>0</v>
      </c>
      <c r="H833" s="9">
        <v>1</v>
      </c>
      <c r="I833" s="9">
        <v>8</v>
      </c>
      <c r="J833" s="9">
        <v>13</v>
      </c>
      <c r="K833" s="29"/>
    </row>
    <row r="834" spans="1:11" ht="15.75" customHeight="1" x14ac:dyDescent="0.3">
      <c r="A834" s="7" t="s">
        <v>89</v>
      </c>
      <c r="B834" s="8" t="s">
        <v>242</v>
      </c>
      <c r="C834" s="9">
        <v>3</v>
      </c>
      <c r="D834" s="9">
        <v>17</v>
      </c>
      <c r="E834" s="9">
        <v>1</v>
      </c>
      <c r="F834" s="9">
        <v>11</v>
      </c>
      <c r="G834" s="9">
        <v>0</v>
      </c>
      <c r="H834" s="9">
        <v>1</v>
      </c>
      <c r="I834" s="9">
        <v>3</v>
      </c>
      <c r="J834" s="9">
        <v>18</v>
      </c>
      <c r="K834" s="29"/>
    </row>
    <row r="835" spans="1:11" ht="15.75" customHeight="1" x14ac:dyDescent="0.3">
      <c r="A835" s="7" t="s">
        <v>90</v>
      </c>
      <c r="B835" s="8" t="s">
        <v>242</v>
      </c>
      <c r="C835" s="9">
        <v>5</v>
      </c>
      <c r="D835" s="9">
        <v>15</v>
      </c>
      <c r="E835" s="9">
        <v>0</v>
      </c>
      <c r="F835" s="9">
        <v>12</v>
      </c>
      <c r="G835" s="9">
        <v>0</v>
      </c>
      <c r="H835" s="9">
        <v>1</v>
      </c>
      <c r="I835" s="9">
        <v>5</v>
      </c>
      <c r="J835" s="9">
        <v>16</v>
      </c>
      <c r="K835" s="29"/>
    </row>
    <row r="836" spans="1:11" ht="15.75" customHeight="1" x14ac:dyDescent="0.3">
      <c r="A836" s="7" t="s">
        <v>73</v>
      </c>
      <c r="B836" s="8" t="s">
        <v>242</v>
      </c>
      <c r="C836" s="9">
        <v>5</v>
      </c>
      <c r="D836" s="9">
        <v>15</v>
      </c>
      <c r="E836" s="9">
        <v>1</v>
      </c>
      <c r="F836" s="9">
        <v>11</v>
      </c>
      <c r="G836" s="9">
        <v>0</v>
      </c>
      <c r="H836" s="9">
        <v>1</v>
      </c>
      <c r="I836" s="9">
        <v>5</v>
      </c>
      <c r="J836" s="9">
        <v>16</v>
      </c>
      <c r="K836" s="29"/>
    </row>
    <row r="837" spans="1:11" ht="15.75" customHeight="1" x14ac:dyDescent="0.3">
      <c r="A837" s="7" t="s">
        <v>1189</v>
      </c>
      <c r="B837" s="8" t="s">
        <v>271</v>
      </c>
      <c r="C837" s="9">
        <v>4</v>
      </c>
      <c r="D837" s="9">
        <v>16</v>
      </c>
      <c r="E837" s="9">
        <v>2</v>
      </c>
      <c r="F837" s="9">
        <v>9</v>
      </c>
      <c r="G837" s="9">
        <v>0</v>
      </c>
      <c r="H837" s="9">
        <v>1</v>
      </c>
      <c r="I837" s="9">
        <v>4</v>
      </c>
      <c r="J837" s="9">
        <v>17</v>
      </c>
      <c r="K837" s="29"/>
    </row>
    <row r="838" spans="1:11" ht="15.75" customHeight="1" x14ac:dyDescent="0.3">
      <c r="A838" s="7" t="s">
        <v>1267</v>
      </c>
      <c r="B838" s="8" t="s">
        <v>271</v>
      </c>
      <c r="C838" s="9">
        <v>7</v>
      </c>
      <c r="D838" s="9">
        <v>15</v>
      </c>
      <c r="E838" s="9">
        <v>3</v>
      </c>
      <c r="F838" s="9">
        <v>8</v>
      </c>
      <c r="G838" s="9">
        <v>0</v>
      </c>
      <c r="H838" s="9">
        <v>1</v>
      </c>
      <c r="I838" s="9">
        <v>7</v>
      </c>
      <c r="J838" s="9">
        <v>16</v>
      </c>
      <c r="K838" s="29"/>
    </row>
    <row r="839" spans="1:11" ht="15.75" customHeight="1" x14ac:dyDescent="0.3">
      <c r="A839" s="7" t="s">
        <v>1374</v>
      </c>
      <c r="B839" s="8" t="s">
        <v>271</v>
      </c>
      <c r="C839" s="9">
        <v>10</v>
      </c>
      <c r="D839" s="9">
        <v>12</v>
      </c>
      <c r="E839" s="9">
        <v>2</v>
      </c>
      <c r="F839" s="9">
        <v>8</v>
      </c>
      <c r="G839" s="9">
        <v>1</v>
      </c>
      <c r="H839" s="9">
        <v>1</v>
      </c>
      <c r="I839" s="9">
        <v>11</v>
      </c>
      <c r="J839" s="9">
        <v>13</v>
      </c>
      <c r="K839" s="29"/>
    </row>
    <row r="840" spans="1:11" ht="15.75" customHeight="1" x14ac:dyDescent="0.3">
      <c r="A840" s="10" t="s">
        <v>12</v>
      </c>
      <c r="B840" s="11"/>
      <c r="C840" s="9">
        <f>SUM(C823:C839)</f>
        <v>144</v>
      </c>
      <c r="D840" s="9">
        <f t="shared" ref="D840:J840" si="62">SUM(D823:D839)</f>
        <v>199</v>
      </c>
      <c r="E840" s="9">
        <f t="shared" si="62"/>
        <v>55</v>
      </c>
      <c r="F840" s="9">
        <f t="shared" si="62"/>
        <v>137</v>
      </c>
      <c r="G840" s="9">
        <f t="shared" si="62"/>
        <v>14</v>
      </c>
      <c r="H840" s="9">
        <f t="shared" si="62"/>
        <v>17</v>
      </c>
      <c r="I840" s="9">
        <f t="shared" si="62"/>
        <v>158</v>
      </c>
      <c r="J840" s="9">
        <f t="shared" si="62"/>
        <v>216</v>
      </c>
      <c r="K840" s="29"/>
    </row>
    <row r="841" spans="1:11" ht="15.75" customHeight="1" x14ac:dyDescent="0.3">
      <c r="A841" s="30"/>
      <c r="B841" s="30"/>
      <c r="C841" s="30"/>
    </row>
    <row r="842" spans="1:11" ht="15.75" customHeight="1" x14ac:dyDescent="0.3"/>
    <row r="843" spans="1:11" ht="15.75" customHeight="1" x14ac:dyDescent="0.3">
      <c r="A843" s="24" t="s">
        <v>1037</v>
      </c>
      <c r="B843" s="25"/>
      <c r="C843" s="25"/>
      <c r="D843" s="25"/>
      <c r="E843" s="25"/>
      <c r="F843" s="25"/>
      <c r="G843" s="25"/>
      <c r="H843" s="25"/>
      <c r="I843" s="25"/>
      <c r="J843" s="26"/>
      <c r="K843" s="27"/>
    </row>
    <row r="844" spans="1:11" ht="15.75" customHeight="1" x14ac:dyDescent="0.3">
      <c r="A844" s="2"/>
      <c r="B844" s="3"/>
      <c r="C844" s="28" t="s">
        <v>1</v>
      </c>
      <c r="D844" s="26"/>
      <c r="E844" s="28" t="s">
        <v>2</v>
      </c>
      <c r="F844" s="26"/>
      <c r="G844" s="28" t="s">
        <v>3</v>
      </c>
      <c r="H844" s="26"/>
      <c r="I844" s="28" t="s">
        <v>4</v>
      </c>
      <c r="J844" s="26"/>
      <c r="K844" s="27"/>
    </row>
    <row r="845" spans="1:11" ht="15.75" customHeight="1" x14ac:dyDescent="0.3">
      <c r="A845" s="4" t="s">
        <v>5</v>
      </c>
      <c r="B845" s="5" t="s">
        <v>6</v>
      </c>
      <c r="C845" s="6" t="s">
        <v>7</v>
      </c>
      <c r="D845" s="6" t="s">
        <v>8</v>
      </c>
      <c r="E845" s="6" t="s">
        <v>7</v>
      </c>
      <c r="F845" s="6" t="s">
        <v>8</v>
      </c>
      <c r="G845" s="6" t="s">
        <v>7</v>
      </c>
      <c r="H845" s="6" t="s">
        <v>8</v>
      </c>
      <c r="I845" s="6" t="s">
        <v>7</v>
      </c>
      <c r="J845" s="6" t="s">
        <v>8</v>
      </c>
      <c r="K845" s="29"/>
    </row>
    <row r="846" spans="1:11" ht="15.75" customHeight="1" x14ac:dyDescent="0.3">
      <c r="A846" s="7" t="s">
        <v>106</v>
      </c>
      <c r="B846" s="8" t="s">
        <v>258</v>
      </c>
      <c r="C846" s="12">
        <v>8</v>
      </c>
      <c r="D846" s="13">
        <v>10</v>
      </c>
      <c r="E846" s="13">
        <v>5</v>
      </c>
      <c r="F846" s="13">
        <v>9</v>
      </c>
      <c r="G846" s="13">
        <v>0</v>
      </c>
      <c r="H846" s="13">
        <v>1</v>
      </c>
      <c r="I846" s="13">
        <v>8</v>
      </c>
      <c r="J846" s="13">
        <v>11</v>
      </c>
      <c r="K846" s="27"/>
    </row>
    <row r="847" spans="1:11" ht="15.75" customHeight="1" x14ac:dyDescent="0.3">
      <c r="A847" s="10" t="s">
        <v>12</v>
      </c>
      <c r="B847" s="11"/>
      <c r="C847" s="9">
        <f t="shared" ref="C847:J847" si="63">SUM(C846:C846)</f>
        <v>8</v>
      </c>
      <c r="D847" s="9">
        <f t="shared" si="63"/>
        <v>10</v>
      </c>
      <c r="E847" s="9">
        <f t="shared" si="63"/>
        <v>5</v>
      </c>
      <c r="F847" s="9">
        <f t="shared" si="63"/>
        <v>9</v>
      </c>
      <c r="G847" s="9">
        <f t="shared" si="63"/>
        <v>0</v>
      </c>
      <c r="H847" s="9">
        <f t="shared" si="63"/>
        <v>1</v>
      </c>
      <c r="I847" s="9">
        <f t="shared" si="63"/>
        <v>8</v>
      </c>
      <c r="J847" s="9">
        <f t="shared" si="63"/>
        <v>11</v>
      </c>
      <c r="K847" s="29"/>
    </row>
  </sheetData>
  <pageMargins left="0.75" right="0.75" top="1" bottom="1" header="0.5" footer="0.5"/>
  <pageSetup scale="49" fitToHeight="100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1497"/>
  <sheetViews>
    <sheetView topLeftCell="A1473" workbookViewId="0">
      <selection activeCell="K1496" sqref="K1496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752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243</v>
      </c>
      <c r="B6" s="8" t="s">
        <v>93</v>
      </c>
      <c r="C6" s="12">
        <v>11</v>
      </c>
      <c r="D6" s="13">
        <v>6</v>
      </c>
      <c r="E6" s="13">
        <v>0</v>
      </c>
      <c r="F6" s="13">
        <v>0</v>
      </c>
      <c r="G6" s="13">
        <v>0</v>
      </c>
      <c r="H6" s="13">
        <v>1</v>
      </c>
      <c r="I6" s="13">
        <v>11</v>
      </c>
      <c r="J6" s="13">
        <v>7</v>
      </c>
    </row>
    <row r="7" spans="1:11" ht="15.75" customHeight="1" x14ac:dyDescent="0.3">
      <c r="A7" s="7" t="s">
        <v>236</v>
      </c>
      <c r="B7" s="8" t="s">
        <v>93</v>
      </c>
      <c r="C7" s="12">
        <v>13</v>
      </c>
      <c r="D7" s="13">
        <v>2</v>
      </c>
      <c r="E7" s="13">
        <v>3</v>
      </c>
      <c r="F7" s="13">
        <v>1</v>
      </c>
      <c r="G7" s="13">
        <v>0</v>
      </c>
      <c r="H7" s="13">
        <v>1</v>
      </c>
      <c r="I7" s="13">
        <v>13</v>
      </c>
      <c r="J7" s="13">
        <v>3</v>
      </c>
    </row>
    <row r="8" spans="1:11" ht="15.75" customHeight="1" x14ac:dyDescent="0.3">
      <c r="A8" s="7" t="s">
        <v>155</v>
      </c>
      <c r="B8" s="8"/>
      <c r="C8" s="12"/>
      <c r="D8" s="13"/>
      <c r="E8" s="13"/>
      <c r="F8" s="13"/>
      <c r="G8" s="13"/>
      <c r="H8" s="13"/>
      <c r="I8" s="13"/>
      <c r="J8" s="13"/>
    </row>
    <row r="9" spans="1:11" ht="15.75" customHeight="1" x14ac:dyDescent="0.3">
      <c r="A9" s="7" t="s">
        <v>15</v>
      </c>
      <c r="B9" s="8" t="s">
        <v>275</v>
      </c>
      <c r="C9" s="12">
        <v>13</v>
      </c>
      <c r="D9" s="13">
        <v>5</v>
      </c>
      <c r="E9" s="13">
        <v>6</v>
      </c>
      <c r="F9" s="13">
        <v>1</v>
      </c>
      <c r="G9" s="13">
        <v>1</v>
      </c>
      <c r="H9" s="13">
        <v>1</v>
      </c>
      <c r="I9" s="13">
        <v>14</v>
      </c>
      <c r="J9" s="13">
        <v>6</v>
      </c>
      <c r="K9" s="27"/>
    </row>
    <row r="10" spans="1:11" ht="15.75" customHeight="1" x14ac:dyDescent="0.3">
      <c r="A10" s="7" t="s">
        <v>17</v>
      </c>
      <c r="B10" s="8" t="s">
        <v>275</v>
      </c>
      <c r="C10" s="22">
        <v>13</v>
      </c>
      <c r="D10" s="14">
        <v>6</v>
      </c>
      <c r="E10" s="14">
        <v>7</v>
      </c>
      <c r="F10" s="14">
        <v>0</v>
      </c>
      <c r="G10" s="14">
        <v>2</v>
      </c>
      <c r="H10" s="14">
        <v>1</v>
      </c>
      <c r="I10" s="14">
        <v>15</v>
      </c>
      <c r="J10" s="14">
        <v>7</v>
      </c>
      <c r="K10" s="27"/>
    </row>
    <row r="11" spans="1:11" ht="15.75" customHeight="1" x14ac:dyDescent="0.3">
      <c r="A11" s="10" t="s">
        <v>12</v>
      </c>
      <c r="B11" s="11"/>
      <c r="C11" s="9">
        <f>SUM(C6:C10)</f>
        <v>50</v>
      </c>
      <c r="D11" s="9">
        <f t="shared" ref="D11:J11" si="0">SUM(D6:D10)</f>
        <v>19</v>
      </c>
      <c r="E11" s="9">
        <f t="shared" si="0"/>
        <v>16</v>
      </c>
      <c r="F11" s="9">
        <f t="shared" si="0"/>
        <v>2</v>
      </c>
      <c r="G11" s="9">
        <f t="shared" si="0"/>
        <v>3</v>
      </c>
      <c r="H11" s="9">
        <f t="shared" si="0"/>
        <v>4</v>
      </c>
      <c r="I11" s="9">
        <f t="shared" si="0"/>
        <v>53</v>
      </c>
      <c r="J11" s="9">
        <f t="shared" si="0"/>
        <v>23</v>
      </c>
      <c r="K11" s="29"/>
    </row>
    <row r="12" spans="1:11" ht="15.75" customHeight="1" x14ac:dyDescent="0.3"/>
    <row r="13" spans="1:11" ht="15.75" customHeight="1" x14ac:dyDescent="0.3"/>
    <row r="14" spans="1:11" ht="15.75" customHeight="1" x14ac:dyDescent="0.3">
      <c r="A14" s="24" t="s">
        <v>1950</v>
      </c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1" ht="15.75" customHeight="1" x14ac:dyDescent="0.3">
      <c r="A15" s="2"/>
      <c r="B15" s="3"/>
      <c r="C15" s="28" t="s">
        <v>1</v>
      </c>
      <c r="D15" s="26"/>
      <c r="E15" s="28" t="s">
        <v>2</v>
      </c>
      <c r="F15" s="26"/>
      <c r="G15" s="28" t="s">
        <v>3</v>
      </c>
      <c r="H15" s="26"/>
      <c r="I15" s="28" t="s">
        <v>4</v>
      </c>
      <c r="J15" s="26"/>
      <c r="K15" s="27"/>
    </row>
    <row r="16" spans="1:11" ht="15.75" customHeight="1" x14ac:dyDescent="0.3">
      <c r="A16" s="4" t="s">
        <v>5</v>
      </c>
      <c r="B16" s="5" t="s">
        <v>6</v>
      </c>
      <c r="C16" s="6" t="s">
        <v>7</v>
      </c>
      <c r="D16" s="6" t="s">
        <v>8</v>
      </c>
      <c r="E16" s="6" t="s">
        <v>7</v>
      </c>
      <c r="F16" s="6" t="s">
        <v>8</v>
      </c>
      <c r="G16" s="6" t="s">
        <v>7</v>
      </c>
      <c r="H16" s="6" t="s">
        <v>8</v>
      </c>
      <c r="I16" s="6" t="s">
        <v>7</v>
      </c>
      <c r="J16" s="6" t="s">
        <v>8</v>
      </c>
      <c r="K16" s="29"/>
    </row>
    <row r="17" spans="1:11" ht="15.75" customHeight="1" x14ac:dyDescent="0.3">
      <c r="A17" s="7" t="s">
        <v>1947</v>
      </c>
      <c r="B17" s="8" t="s">
        <v>31</v>
      </c>
      <c r="C17" s="9">
        <v>8</v>
      </c>
      <c r="D17" s="9">
        <v>14</v>
      </c>
      <c r="E17" s="9">
        <v>2</v>
      </c>
      <c r="F17" s="9">
        <v>8</v>
      </c>
      <c r="G17" s="9">
        <v>1</v>
      </c>
      <c r="H17" s="9">
        <v>1</v>
      </c>
      <c r="I17" s="9">
        <v>9</v>
      </c>
      <c r="J17" s="9">
        <v>15</v>
      </c>
      <c r="K17" s="29"/>
    </row>
    <row r="18" spans="1:11" ht="15.75" customHeight="1" x14ac:dyDescent="0.3">
      <c r="A18" s="7" t="s">
        <v>1965</v>
      </c>
      <c r="B18" s="8" t="s">
        <v>31</v>
      </c>
      <c r="C18" s="9">
        <v>12</v>
      </c>
      <c r="D18" s="9">
        <v>10</v>
      </c>
      <c r="E18" s="9">
        <v>5</v>
      </c>
      <c r="F18" s="9">
        <v>5</v>
      </c>
      <c r="G18" s="9">
        <v>1</v>
      </c>
      <c r="H18" s="9">
        <v>1</v>
      </c>
      <c r="I18" s="9">
        <v>13</v>
      </c>
      <c r="J18" s="9">
        <v>11</v>
      </c>
      <c r="K18" s="29"/>
    </row>
    <row r="19" spans="1:11" ht="15.75" customHeight="1" x14ac:dyDescent="0.3">
      <c r="A19" s="7" t="s">
        <v>2031</v>
      </c>
      <c r="B19" s="8" t="s">
        <v>31</v>
      </c>
      <c r="C19" s="9">
        <v>12</v>
      </c>
      <c r="D19" s="9">
        <v>10</v>
      </c>
      <c r="E19" s="9">
        <v>5</v>
      </c>
      <c r="F19" s="9">
        <v>5</v>
      </c>
      <c r="G19" s="9">
        <v>1</v>
      </c>
      <c r="H19" s="9">
        <v>1</v>
      </c>
      <c r="I19" s="9">
        <v>13</v>
      </c>
      <c r="J19" s="9">
        <v>11</v>
      </c>
      <c r="K19" s="29"/>
    </row>
    <row r="20" spans="1:11" ht="15.75" customHeight="1" x14ac:dyDescent="0.3">
      <c r="A20" s="7" t="s">
        <v>2043</v>
      </c>
      <c r="B20" s="8" t="s">
        <v>31</v>
      </c>
      <c r="C20" s="9">
        <v>13</v>
      </c>
      <c r="D20" s="9">
        <v>9</v>
      </c>
      <c r="E20" s="9">
        <v>6</v>
      </c>
      <c r="F20" s="9">
        <v>4</v>
      </c>
      <c r="G20" s="9">
        <v>1</v>
      </c>
      <c r="H20" s="9">
        <v>1</v>
      </c>
      <c r="I20" s="9">
        <v>14</v>
      </c>
      <c r="J20" s="9">
        <v>10</v>
      </c>
      <c r="K20" s="29"/>
    </row>
    <row r="21" spans="1:11" ht="15.75" customHeight="1" x14ac:dyDescent="0.3">
      <c r="A21" s="7" t="s">
        <v>2066</v>
      </c>
      <c r="B21" s="8" t="s">
        <v>31</v>
      </c>
      <c r="C21" s="9">
        <v>5</v>
      </c>
      <c r="D21" s="9">
        <v>17</v>
      </c>
      <c r="E21" s="9">
        <v>3</v>
      </c>
      <c r="F21" s="9">
        <v>7</v>
      </c>
      <c r="G21" s="9">
        <v>0</v>
      </c>
      <c r="H21" s="9">
        <v>1</v>
      </c>
      <c r="I21" s="9">
        <v>5</v>
      </c>
      <c r="J21" s="9">
        <v>18</v>
      </c>
      <c r="K21" s="29"/>
    </row>
    <row r="22" spans="1:11" ht="15.75" customHeight="1" x14ac:dyDescent="0.3">
      <c r="A22" s="7" t="s">
        <v>2081</v>
      </c>
      <c r="B22" s="8" t="s">
        <v>60</v>
      </c>
      <c r="C22" s="9">
        <v>11</v>
      </c>
      <c r="D22" s="9">
        <v>11</v>
      </c>
      <c r="E22" s="9">
        <v>6</v>
      </c>
      <c r="F22" s="9">
        <v>8</v>
      </c>
      <c r="G22" s="9">
        <v>1</v>
      </c>
      <c r="H22" s="9">
        <v>1</v>
      </c>
      <c r="I22" s="9">
        <v>12</v>
      </c>
      <c r="J22" s="9">
        <v>12</v>
      </c>
      <c r="K22" s="29"/>
    </row>
    <row r="23" spans="1:11" ht="15.75" customHeight="1" x14ac:dyDescent="0.3">
      <c r="A23" s="10" t="s">
        <v>12</v>
      </c>
      <c r="B23" s="11"/>
      <c r="C23" s="9">
        <f>SUM(C17:C22)</f>
        <v>61</v>
      </c>
      <c r="D23" s="9">
        <f t="shared" ref="D23:J23" si="1">SUM(D17:D22)</f>
        <v>71</v>
      </c>
      <c r="E23" s="9">
        <f t="shared" si="1"/>
        <v>27</v>
      </c>
      <c r="F23" s="9">
        <f t="shared" si="1"/>
        <v>37</v>
      </c>
      <c r="G23" s="9">
        <f t="shared" si="1"/>
        <v>5</v>
      </c>
      <c r="H23" s="9">
        <f t="shared" si="1"/>
        <v>6</v>
      </c>
      <c r="I23" s="9">
        <f t="shared" si="1"/>
        <v>66</v>
      </c>
      <c r="J23" s="9">
        <f t="shared" si="1"/>
        <v>77</v>
      </c>
      <c r="K23" s="29"/>
    </row>
    <row r="24" spans="1:11" ht="15.75" customHeight="1" x14ac:dyDescent="0.3"/>
    <row r="25" spans="1:11" ht="15.75" customHeight="1" x14ac:dyDescent="0.3"/>
    <row r="26" spans="1:11" ht="15.75" customHeight="1" x14ac:dyDescent="0.3">
      <c r="A26" s="24" t="s">
        <v>525</v>
      </c>
      <c r="B26" s="25"/>
      <c r="C26" s="25"/>
      <c r="D26" s="25"/>
      <c r="E26" s="25"/>
      <c r="F26" s="25"/>
      <c r="G26" s="25"/>
      <c r="H26" s="25"/>
      <c r="I26" s="25"/>
      <c r="J26" s="26"/>
      <c r="K26" s="27"/>
    </row>
    <row r="27" spans="1:11" ht="15.75" customHeight="1" x14ac:dyDescent="0.3">
      <c r="A27" s="2"/>
      <c r="B27" s="3"/>
      <c r="C27" s="28" t="s">
        <v>1</v>
      </c>
      <c r="D27" s="26"/>
      <c r="E27" s="28" t="s">
        <v>2</v>
      </c>
      <c r="F27" s="26"/>
      <c r="G27" s="28" t="s">
        <v>3</v>
      </c>
      <c r="H27" s="26"/>
      <c r="I27" s="28" t="s">
        <v>4</v>
      </c>
      <c r="J27" s="26"/>
      <c r="K27" s="27"/>
    </row>
    <row r="28" spans="1:11" ht="15.75" customHeight="1" x14ac:dyDescent="0.3">
      <c r="A28" s="4" t="s">
        <v>5</v>
      </c>
      <c r="B28" s="5" t="s">
        <v>6</v>
      </c>
      <c r="C28" s="6" t="s">
        <v>7</v>
      </c>
      <c r="D28" s="6" t="s">
        <v>8</v>
      </c>
      <c r="E28" s="6" t="s">
        <v>7</v>
      </c>
      <c r="F28" s="6" t="s">
        <v>8</v>
      </c>
      <c r="G28" s="6" t="s">
        <v>7</v>
      </c>
      <c r="H28" s="6" t="s">
        <v>8</v>
      </c>
      <c r="I28" s="6" t="s">
        <v>7</v>
      </c>
      <c r="J28" s="6" t="s">
        <v>8</v>
      </c>
      <c r="K28" s="29"/>
    </row>
    <row r="29" spans="1:11" ht="15.75" customHeight="1" x14ac:dyDescent="0.3">
      <c r="A29" s="7" t="s">
        <v>69</v>
      </c>
      <c r="B29" s="8" t="s">
        <v>177</v>
      </c>
      <c r="C29" s="9">
        <v>5</v>
      </c>
      <c r="D29" s="9">
        <v>13</v>
      </c>
      <c r="E29" s="9">
        <v>2</v>
      </c>
      <c r="F29" s="9">
        <v>7</v>
      </c>
      <c r="G29" s="9">
        <v>0</v>
      </c>
      <c r="H29" s="9">
        <v>1</v>
      </c>
      <c r="I29" s="9">
        <v>5</v>
      </c>
      <c r="J29" s="9">
        <v>14</v>
      </c>
      <c r="K29" s="29"/>
    </row>
    <row r="30" spans="1:11" ht="15.75" customHeight="1" x14ac:dyDescent="0.3">
      <c r="A30" s="10" t="s">
        <v>12</v>
      </c>
      <c r="B30" s="11"/>
      <c r="C30" s="9">
        <v>5</v>
      </c>
      <c r="D30" s="9">
        <v>13</v>
      </c>
      <c r="E30" s="9">
        <v>2</v>
      </c>
      <c r="F30" s="9">
        <v>7</v>
      </c>
      <c r="G30" s="9">
        <v>0</v>
      </c>
      <c r="H30" s="9">
        <v>1</v>
      </c>
      <c r="I30" s="9">
        <v>5</v>
      </c>
      <c r="J30" s="9">
        <v>14</v>
      </c>
      <c r="K30" s="29"/>
    </row>
    <row r="31" spans="1:11" ht="15.75" customHeight="1" x14ac:dyDescent="0.3">
      <c r="A31" s="1" t="s">
        <v>659</v>
      </c>
    </row>
    <row r="32" spans="1:11" ht="15.75" customHeight="1" x14ac:dyDescent="0.3"/>
    <row r="33" spans="1:11" ht="15.75" customHeight="1" x14ac:dyDescent="0.3">
      <c r="A33" s="24" t="s">
        <v>1474</v>
      </c>
      <c r="B33" s="25"/>
      <c r="C33" s="25"/>
      <c r="D33" s="25"/>
      <c r="E33" s="25"/>
      <c r="F33" s="25"/>
      <c r="G33" s="25"/>
      <c r="H33" s="25"/>
      <c r="I33" s="25"/>
      <c r="J33" s="26"/>
      <c r="K33" s="27"/>
    </row>
    <row r="34" spans="1:11" ht="15.75" customHeight="1" x14ac:dyDescent="0.3">
      <c r="A34" s="2"/>
      <c r="B34" s="3"/>
      <c r="C34" s="28" t="s">
        <v>1</v>
      </c>
      <c r="D34" s="26"/>
      <c r="E34" s="28" t="s">
        <v>2</v>
      </c>
      <c r="F34" s="26"/>
      <c r="G34" s="28" t="s">
        <v>3</v>
      </c>
      <c r="H34" s="26"/>
      <c r="I34" s="28" t="s">
        <v>4</v>
      </c>
      <c r="J34" s="26"/>
      <c r="K34" s="27"/>
    </row>
    <row r="35" spans="1:11" ht="15.75" customHeight="1" x14ac:dyDescent="0.3">
      <c r="A35" s="4" t="s">
        <v>5</v>
      </c>
      <c r="B35" s="5" t="s">
        <v>6</v>
      </c>
      <c r="C35" s="6" t="s">
        <v>7</v>
      </c>
      <c r="D35" s="6" t="s">
        <v>8</v>
      </c>
      <c r="E35" s="6" t="s">
        <v>7</v>
      </c>
      <c r="F35" s="6" t="s">
        <v>8</v>
      </c>
      <c r="G35" s="6" t="s">
        <v>7</v>
      </c>
      <c r="H35" s="6" t="s">
        <v>8</v>
      </c>
      <c r="I35" s="6" t="s">
        <v>7</v>
      </c>
      <c r="J35" s="6" t="s">
        <v>8</v>
      </c>
      <c r="K35" s="29"/>
    </row>
    <row r="36" spans="1:11" ht="15.75" customHeight="1" x14ac:dyDescent="0.3">
      <c r="A36" s="7" t="s">
        <v>56</v>
      </c>
      <c r="B36" s="8" t="s">
        <v>526</v>
      </c>
      <c r="C36" s="12"/>
      <c r="D36" s="13"/>
      <c r="E36" s="13"/>
      <c r="F36" s="13"/>
      <c r="G36" s="13"/>
      <c r="H36" s="13"/>
      <c r="I36" s="13">
        <v>18</v>
      </c>
      <c r="J36" s="13">
        <v>5</v>
      </c>
      <c r="K36" s="27"/>
    </row>
    <row r="37" spans="1:11" ht="15.75" customHeight="1" x14ac:dyDescent="0.3">
      <c r="A37" s="7" t="s">
        <v>57</v>
      </c>
      <c r="B37" s="8" t="s">
        <v>526</v>
      </c>
      <c r="C37" s="22"/>
      <c r="D37" s="14"/>
      <c r="E37" s="14"/>
      <c r="F37" s="14"/>
      <c r="G37" s="14"/>
      <c r="H37" s="14"/>
      <c r="I37" s="14">
        <v>26</v>
      </c>
      <c r="J37" s="14">
        <v>3</v>
      </c>
      <c r="K37" s="27"/>
    </row>
    <row r="38" spans="1:11" ht="15.75" customHeight="1" x14ac:dyDescent="0.3">
      <c r="A38" s="7" t="s">
        <v>63</v>
      </c>
      <c r="B38" s="8" t="s">
        <v>31</v>
      </c>
      <c r="C38" s="22">
        <v>5</v>
      </c>
      <c r="D38" s="14">
        <v>13</v>
      </c>
      <c r="E38" s="14">
        <v>0</v>
      </c>
      <c r="F38" s="14">
        <v>0</v>
      </c>
      <c r="G38" s="14">
        <v>0</v>
      </c>
      <c r="H38" s="14">
        <v>1</v>
      </c>
      <c r="I38" s="14">
        <v>5</v>
      </c>
      <c r="J38" s="14">
        <v>14</v>
      </c>
      <c r="K38" s="27"/>
    </row>
    <row r="39" spans="1:11" ht="15.75" customHeight="1" x14ac:dyDescent="0.3">
      <c r="A39" s="7" t="s">
        <v>64</v>
      </c>
      <c r="B39" s="8" t="s">
        <v>658</v>
      </c>
      <c r="C39" s="22"/>
      <c r="D39" s="14"/>
      <c r="E39" s="14"/>
      <c r="F39" s="14"/>
      <c r="G39" s="14"/>
      <c r="H39" s="14"/>
      <c r="I39" s="14"/>
      <c r="J39" s="14"/>
      <c r="K39" s="27"/>
    </row>
    <row r="40" spans="1:11" ht="15.75" customHeight="1" x14ac:dyDescent="0.3">
      <c r="A40" s="7" t="s">
        <v>66</v>
      </c>
      <c r="B40" s="8" t="s">
        <v>658</v>
      </c>
      <c r="C40" s="22">
        <v>8</v>
      </c>
      <c r="D40" s="14">
        <v>12</v>
      </c>
      <c r="E40" s="14"/>
      <c r="F40" s="14"/>
      <c r="G40" s="14"/>
      <c r="H40" s="14"/>
      <c r="I40" s="14"/>
      <c r="J40" s="14"/>
      <c r="K40" s="27"/>
    </row>
    <row r="41" spans="1:11" ht="15.75" customHeight="1" x14ac:dyDescent="0.3">
      <c r="A41" s="7" t="s">
        <v>67</v>
      </c>
      <c r="B41" s="8" t="s">
        <v>658</v>
      </c>
      <c r="C41" s="22"/>
      <c r="D41" s="14"/>
      <c r="E41" s="14"/>
      <c r="F41" s="14"/>
      <c r="G41" s="14"/>
      <c r="H41" s="14"/>
      <c r="I41" s="14"/>
      <c r="J41" s="14"/>
      <c r="K41" s="27"/>
    </row>
    <row r="42" spans="1:11" ht="15.75" customHeight="1" x14ac:dyDescent="0.3">
      <c r="A42" s="10" t="s">
        <v>12</v>
      </c>
      <c r="B42" s="11"/>
      <c r="C42" s="9">
        <f>SUM(C36:C41)</f>
        <v>13</v>
      </c>
      <c r="D42" s="9">
        <f t="shared" ref="D42:J42" si="2">SUM(D36:D41)</f>
        <v>25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1</v>
      </c>
      <c r="I42" s="9">
        <f t="shared" si="2"/>
        <v>49</v>
      </c>
      <c r="J42" s="9">
        <f t="shared" si="2"/>
        <v>22</v>
      </c>
      <c r="K42" s="29"/>
    </row>
    <row r="43" spans="1:11" ht="15.75" customHeight="1" x14ac:dyDescent="0.3"/>
    <row r="44" spans="1:11" ht="15.75" customHeight="1" x14ac:dyDescent="0.3"/>
    <row r="45" spans="1:11" ht="15.75" customHeight="1" x14ac:dyDescent="0.3">
      <c r="A45" s="24" t="s">
        <v>1814</v>
      </c>
      <c r="B45" s="25"/>
      <c r="C45" s="25"/>
      <c r="D45" s="25"/>
      <c r="E45" s="25"/>
      <c r="F45" s="25"/>
      <c r="G45" s="25"/>
      <c r="H45" s="25"/>
      <c r="I45" s="25"/>
      <c r="J45" s="26"/>
      <c r="K45" s="27"/>
    </row>
    <row r="46" spans="1:11" ht="15.75" customHeight="1" x14ac:dyDescent="0.3">
      <c r="A46" s="2"/>
      <c r="B46" s="3"/>
      <c r="C46" s="28" t="s">
        <v>1</v>
      </c>
      <c r="D46" s="26"/>
      <c r="E46" s="28" t="s">
        <v>2</v>
      </c>
      <c r="F46" s="26"/>
      <c r="G46" s="28" t="s">
        <v>3</v>
      </c>
      <c r="H46" s="26"/>
      <c r="I46" s="28" t="s">
        <v>4</v>
      </c>
      <c r="J46" s="26"/>
      <c r="K46" s="27"/>
    </row>
    <row r="47" spans="1:11" ht="15.75" customHeight="1" x14ac:dyDescent="0.3">
      <c r="A47" s="4" t="s">
        <v>5</v>
      </c>
      <c r="B47" s="5" t="s">
        <v>6</v>
      </c>
      <c r="C47" s="6" t="s">
        <v>7</v>
      </c>
      <c r="D47" s="6" t="s">
        <v>8</v>
      </c>
      <c r="E47" s="6" t="s">
        <v>7</v>
      </c>
      <c r="F47" s="6" t="s">
        <v>8</v>
      </c>
      <c r="G47" s="6" t="s">
        <v>7</v>
      </c>
      <c r="H47" s="6" t="s">
        <v>8</v>
      </c>
      <c r="I47" s="6" t="s">
        <v>7</v>
      </c>
      <c r="J47" s="6" t="s">
        <v>8</v>
      </c>
      <c r="K47" s="29"/>
    </row>
    <row r="48" spans="1:11" ht="15.75" customHeight="1" x14ac:dyDescent="0.3">
      <c r="A48" s="7" t="s">
        <v>783</v>
      </c>
      <c r="B48" s="8" t="s">
        <v>271</v>
      </c>
      <c r="C48" s="12" t="s">
        <v>640</v>
      </c>
      <c r="D48" s="13" t="s">
        <v>640</v>
      </c>
      <c r="E48" s="13" t="s">
        <v>640</v>
      </c>
      <c r="F48" s="13" t="s">
        <v>640</v>
      </c>
      <c r="G48" s="13" t="s">
        <v>640</v>
      </c>
      <c r="H48" s="13" t="s">
        <v>640</v>
      </c>
      <c r="I48" s="13">
        <v>17</v>
      </c>
      <c r="J48" s="13">
        <v>3</v>
      </c>
      <c r="K48" s="27"/>
    </row>
    <row r="49" spans="1:11" ht="15.75" customHeight="1" x14ac:dyDescent="0.3">
      <c r="A49" s="7" t="s">
        <v>784</v>
      </c>
      <c r="B49" s="8" t="s">
        <v>271</v>
      </c>
      <c r="C49" s="22"/>
      <c r="D49" s="14"/>
      <c r="E49" s="14"/>
      <c r="F49" s="14"/>
      <c r="G49" s="14"/>
      <c r="H49" s="14"/>
      <c r="I49" s="14">
        <v>17</v>
      </c>
      <c r="J49" s="14">
        <v>3</v>
      </c>
      <c r="K49" s="27"/>
    </row>
    <row r="50" spans="1:11" ht="15.75" customHeight="1" x14ac:dyDescent="0.3">
      <c r="A50" s="7" t="s">
        <v>670</v>
      </c>
      <c r="B50" s="8" t="s">
        <v>271</v>
      </c>
      <c r="C50" s="22">
        <v>6</v>
      </c>
      <c r="D50" s="14">
        <v>5</v>
      </c>
      <c r="E50" s="14" t="s">
        <v>640</v>
      </c>
      <c r="F50" s="14" t="s">
        <v>640</v>
      </c>
      <c r="G50" s="14">
        <v>2</v>
      </c>
      <c r="H50" s="14">
        <v>2</v>
      </c>
      <c r="I50" s="14">
        <v>8</v>
      </c>
      <c r="J50" s="14">
        <v>7</v>
      </c>
      <c r="K50" s="27"/>
    </row>
    <row r="51" spans="1:11" ht="15.75" customHeight="1" x14ac:dyDescent="0.3">
      <c r="A51" s="7" t="s">
        <v>465</v>
      </c>
      <c r="B51" s="8" t="s">
        <v>271</v>
      </c>
      <c r="C51" s="22" t="s">
        <v>640</v>
      </c>
      <c r="D51" s="14" t="s">
        <v>640</v>
      </c>
      <c r="E51" s="14" t="s">
        <v>640</v>
      </c>
      <c r="F51" s="14" t="s">
        <v>640</v>
      </c>
      <c r="G51" s="14" t="s">
        <v>640</v>
      </c>
      <c r="H51" s="14" t="s">
        <v>640</v>
      </c>
      <c r="I51" s="14">
        <v>11</v>
      </c>
      <c r="J51" s="14">
        <v>4</v>
      </c>
      <c r="K51" s="27"/>
    </row>
    <row r="52" spans="1:11" ht="15.75" customHeight="1" x14ac:dyDescent="0.3">
      <c r="A52" s="7" t="s">
        <v>466</v>
      </c>
      <c r="B52" s="8" t="s">
        <v>271</v>
      </c>
      <c r="C52" s="22">
        <v>5</v>
      </c>
      <c r="D52" s="14">
        <v>7</v>
      </c>
      <c r="E52" s="14" t="s">
        <v>640</v>
      </c>
      <c r="F52" s="14" t="s">
        <v>640</v>
      </c>
      <c r="G52" s="14">
        <v>0</v>
      </c>
      <c r="H52" s="14">
        <v>1</v>
      </c>
      <c r="I52" s="14">
        <v>5</v>
      </c>
      <c r="J52" s="14">
        <v>8</v>
      </c>
      <c r="K52" s="27"/>
    </row>
    <row r="53" spans="1:11" ht="15.75" customHeight="1" x14ac:dyDescent="0.3">
      <c r="A53" s="7" t="s">
        <v>279</v>
      </c>
      <c r="B53" s="8" t="s">
        <v>271</v>
      </c>
      <c r="C53" s="22" t="s">
        <v>640</v>
      </c>
      <c r="D53" s="14" t="s">
        <v>640</v>
      </c>
      <c r="E53" s="14" t="s">
        <v>640</v>
      </c>
      <c r="F53" s="14" t="s">
        <v>640</v>
      </c>
      <c r="G53" s="14" t="s">
        <v>640</v>
      </c>
      <c r="H53" s="14" t="s">
        <v>640</v>
      </c>
      <c r="I53" s="14">
        <v>6</v>
      </c>
      <c r="J53" s="14">
        <v>10</v>
      </c>
      <c r="K53" s="27"/>
    </row>
    <row r="54" spans="1:11" ht="15.75" customHeight="1" x14ac:dyDescent="0.3">
      <c r="A54" s="7" t="s">
        <v>280</v>
      </c>
      <c r="B54" s="8" t="s">
        <v>271</v>
      </c>
      <c r="C54" s="22" t="s">
        <v>640</v>
      </c>
      <c r="D54" s="14" t="s">
        <v>640</v>
      </c>
      <c r="E54" s="14" t="s">
        <v>640</v>
      </c>
      <c r="F54" s="14" t="s">
        <v>640</v>
      </c>
      <c r="G54" s="14" t="s">
        <v>640</v>
      </c>
      <c r="H54" s="14" t="s">
        <v>640</v>
      </c>
      <c r="I54" s="14">
        <v>4</v>
      </c>
      <c r="J54" s="14">
        <v>16</v>
      </c>
      <c r="K54" s="27"/>
    </row>
    <row r="55" spans="1:11" ht="15.75" customHeight="1" x14ac:dyDescent="0.3">
      <c r="A55" s="7" t="s">
        <v>467</v>
      </c>
      <c r="B55" s="8" t="s">
        <v>271</v>
      </c>
      <c r="C55" s="22" t="s">
        <v>640</v>
      </c>
      <c r="D55" s="14" t="s">
        <v>640</v>
      </c>
      <c r="E55" s="14" t="s">
        <v>640</v>
      </c>
      <c r="F55" s="14" t="s">
        <v>640</v>
      </c>
      <c r="G55" s="14" t="s">
        <v>640</v>
      </c>
      <c r="H55" s="14" t="s">
        <v>640</v>
      </c>
      <c r="I55" s="14">
        <v>10</v>
      </c>
      <c r="J55" s="14">
        <v>9</v>
      </c>
      <c r="K55" s="27"/>
    </row>
    <row r="56" spans="1:11" ht="15.75" customHeight="1" x14ac:dyDescent="0.3">
      <c r="A56" s="7" t="s">
        <v>282</v>
      </c>
      <c r="B56" s="8" t="s">
        <v>271</v>
      </c>
      <c r="C56" s="22" t="s">
        <v>640</v>
      </c>
      <c r="D56" s="14" t="s">
        <v>640</v>
      </c>
      <c r="E56" s="14" t="s">
        <v>640</v>
      </c>
      <c r="F56" s="14" t="s">
        <v>640</v>
      </c>
      <c r="G56" s="14" t="s">
        <v>640</v>
      </c>
      <c r="H56" s="14" t="s">
        <v>640</v>
      </c>
      <c r="I56" s="14">
        <v>10</v>
      </c>
      <c r="J56" s="14">
        <v>9</v>
      </c>
      <c r="K56" s="27"/>
    </row>
    <row r="57" spans="1:11" ht="15.75" customHeight="1" x14ac:dyDescent="0.3">
      <c r="A57" s="7" t="s">
        <v>283</v>
      </c>
      <c r="B57" s="8" t="s">
        <v>271</v>
      </c>
      <c r="C57" s="22">
        <v>7</v>
      </c>
      <c r="D57" s="14">
        <v>10</v>
      </c>
      <c r="E57" s="14">
        <v>2</v>
      </c>
      <c r="F57" s="14">
        <v>3</v>
      </c>
      <c r="G57" s="14">
        <v>0</v>
      </c>
      <c r="H57" s="14">
        <v>1</v>
      </c>
      <c r="I57" s="14">
        <v>7</v>
      </c>
      <c r="J57" s="14">
        <v>11</v>
      </c>
      <c r="K57" s="27"/>
    </row>
    <row r="58" spans="1:11" ht="15.75" customHeight="1" x14ac:dyDescent="0.3">
      <c r="A58" s="7" t="s">
        <v>157</v>
      </c>
      <c r="B58" s="8" t="s">
        <v>271</v>
      </c>
      <c r="C58" s="22" t="s">
        <v>640</v>
      </c>
      <c r="D58" s="14" t="s">
        <v>640</v>
      </c>
      <c r="E58" s="14">
        <v>2</v>
      </c>
      <c r="F58" s="14">
        <v>8</v>
      </c>
      <c r="G58" s="14" t="s">
        <v>640</v>
      </c>
      <c r="H58" s="14" t="s">
        <v>640</v>
      </c>
      <c r="I58" s="14">
        <v>3</v>
      </c>
      <c r="J58" s="14">
        <v>14</v>
      </c>
      <c r="K58" s="27"/>
    </row>
    <row r="59" spans="1:11" ht="15.75" customHeight="1" x14ac:dyDescent="0.3">
      <c r="A59" s="7" t="s">
        <v>159</v>
      </c>
      <c r="B59" s="8" t="s">
        <v>271</v>
      </c>
      <c r="C59" s="22" t="s">
        <v>640</v>
      </c>
      <c r="D59" s="14" t="s">
        <v>640</v>
      </c>
      <c r="E59" s="14" t="s">
        <v>640</v>
      </c>
      <c r="F59" s="14" t="s">
        <v>640</v>
      </c>
      <c r="G59" s="14" t="s">
        <v>640</v>
      </c>
      <c r="H59" s="14" t="s">
        <v>640</v>
      </c>
      <c r="I59" s="14">
        <v>4</v>
      </c>
      <c r="J59" s="14">
        <v>17</v>
      </c>
      <c r="K59" s="27"/>
    </row>
    <row r="60" spans="1:11" ht="15.75" customHeight="1" x14ac:dyDescent="0.3">
      <c r="A60" s="10" t="s">
        <v>12</v>
      </c>
      <c r="B60" s="11"/>
      <c r="C60" s="9">
        <f>SUM(C48:C59)</f>
        <v>18</v>
      </c>
      <c r="D60" s="9">
        <f t="shared" ref="D60:J60" si="3">SUM(D48:D59)</f>
        <v>22</v>
      </c>
      <c r="E60" s="9">
        <f t="shared" si="3"/>
        <v>4</v>
      </c>
      <c r="F60" s="9">
        <f t="shared" si="3"/>
        <v>11</v>
      </c>
      <c r="G60" s="9">
        <f t="shared" si="3"/>
        <v>2</v>
      </c>
      <c r="H60" s="9">
        <f t="shared" si="3"/>
        <v>4</v>
      </c>
      <c r="I60" s="9">
        <f t="shared" si="3"/>
        <v>102</v>
      </c>
      <c r="J60" s="9">
        <f t="shared" si="3"/>
        <v>111</v>
      </c>
      <c r="K60" s="29"/>
    </row>
    <row r="61" spans="1:11" ht="15.75" customHeight="1" x14ac:dyDescent="0.3"/>
    <row r="62" spans="1:11" ht="15.75" customHeight="1" x14ac:dyDescent="0.3"/>
    <row r="63" spans="1:11" ht="15.75" customHeight="1" x14ac:dyDescent="0.3">
      <c r="A63" s="24" t="s">
        <v>1379</v>
      </c>
      <c r="B63" s="25"/>
      <c r="C63" s="25"/>
      <c r="D63" s="25"/>
      <c r="E63" s="25"/>
      <c r="F63" s="25"/>
      <c r="G63" s="25"/>
      <c r="H63" s="25"/>
      <c r="I63" s="25"/>
      <c r="J63" s="26"/>
      <c r="K63" s="27"/>
    </row>
    <row r="64" spans="1:11" ht="15.75" customHeight="1" x14ac:dyDescent="0.3">
      <c r="A64" s="2"/>
      <c r="B64" s="3"/>
      <c r="C64" s="28" t="s">
        <v>1</v>
      </c>
      <c r="D64" s="26"/>
      <c r="E64" s="28" t="s">
        <v>2</v>
      </c>
      <c r="F64" s="26"/>
      <c r="G64" s="28" t="s">
        <v>3</v>
      </c>
      <c r="H64" s="26"/>
      <c r="I64" s="28" t="s">
        <v>4</v>
      </c>
      <c r="J64" s="26"/>
      <c r="K64" s="27"/>
    </row>
    <row r="65" spans="1:11" ht="15.75" customHeight="1" x14ac:dyDescent="0.3">
      <c r="A65" s="4" t="s">
        <v>5</v>
      </c>
      <c r="B65" s="5" t="s">
        <v>6</v>
      </c>
      <c r="C65" s="6" t="s">
        <v>7</v>
      </c>
      <c r="D65" s="6" t="s">
        <v>8</v>
      </c>
      <c r="E65" s="6" t="s">
        <v>7</v>
      </c>
      <c r="F65" s="6" t="s">
        <v>8</v>
      </c>
      <c r="G65" s="6" t="s">
        <v>7</v>
      </c>
      <c r="H65" s="6" t="s">
        <v>8</v>
      </c>
      <c r="I65" s="6" t="s">
        <v>7</v>
      </c>
      <c r="J65" s="6" t="s">
        <v>8</v>
      </c>
      <c r="K65" s="29"/>
    </row>
    <row r="66" spans="1:11" ht="15.75" customHeight="1" x14ac:dyDescent="0.3">
      <c r="A66" s="7" t="s">
        <v>1374</v>
      </c>
      <c r="B66" s="8" t="s">
        <v>275</v>
      </c>
      <c r="C66" s="12">
        <v>4</v>
      </c>
      <c r="D66" s="13">
        <v>18</v>
      </c>
      <c r="E66" s="13">
        <v>2</v>
      </c>
      <c r="F66" s="13">
        <v>10</v>
      </c>
      <c r="G66" s="13">
        <v>0</v>
      </c>
      <c r="H66" s="13">
        <v>1</v>
      </c>
      <c r="I66" s="13">
        <v>4</v>
      </c>
      <c r="J66" s="13">
        <v>19</v>
      </c>
      <c r="K66" s="27"/>
    </row>
    <row r="67" spans="1:11" ht="15.75" customHeight="1" x14ac:dyDescent="0.3">
      <c r="A67" s="7" t="s">
        <v>1475</v>
      </c>
      <c r="B67" s="8" t="s">
        <v>275</v>
      </c>
      <c r="C67" s="12">
        <v>6</v>
      </c>
      <c r="D67" s="13">
        <v>16</v>
      </c>
      <c r="E67" s="13">
        <v>2</v>
      </c>
      <c r="F67" s="13">
        <v>10</v>
      </c>
      <c r="G67" s="13">
        <v>0</v>
      </c>
      <c r="H67" s="13">
        <v>1</v>
      </c>
      <c r="I67" s="13">
        <v>6</v>
      </c>
      <c r="J67" s="13">
        <v>17</v>
      </c>
    </row>
    <row r="68" spans="1:11" ht="15.75" customHeight="1" x14ac:dyDescent="0.3">
      <c r="A68" s="10" t="s">
        <v>12</v>
      </c>
      <c r="B68" s="11"/>
      <c r="C68" s="9">
        <f>SUM(C66:C67)</f>
        <v>10</v>
      </c>
      <c r="D68" s="9">
        <f t="shared" ref="D68:J68" si="4">SUM(D66:D67)</f>
        <v>34</v>
      </c>
      <c r="E68" s="9">
        <f t="shared" si="4"/>
        <v>4</v>
      </c>
      <c r="F68" s="9">
        <f t="shared" si="4"/>
        <v>20</v>
      </c>
      <c r="G68" s="9">
        <f t="shared" si="4"/>
        <v>0</v>
      </c>
      <c r="H68" s="9">
        <f t="shared" si="4"/>
        <v>2</v>
      </c>
      <c r="I68" s="9">
        <f t="shared" si="4"/>
        <v>10</v>
      </c>
      <c r="J68" s="9">
        <f t="shared" si="4"/>
        <v>36</v>
      </c>
      <c r="K68" s="29"/>
    </row>
    <row r="69" spans="1:11" ht="15.75" customHeight="1" x14ac:dyDescent="0.3">
      <c r="A69" s="30"/>
      <c r="B69" s="30"/>
      <c r="C69" s="30"/>
      <c r="D69" s="30"/>
      <c r="E69" s="30"/>
    </row>
    <row r="70" spans="1:11" ht="15.75" customHeight="1" x14ac:dyDescent="0.3"/>
    <row r="71" spans="1:11" ht="15.75" customHeight="1" x14ac:dyDescent="0.3">
      <c r="A71" s="24" t="s">
        <v>1712</v>
      </c>
      <c r="B71" s="25"/>
      <c r="C71" s="25"/>
      <c r="D71" s="25"/>
      <c r="E71" s="25"/>
      <c r="F71" s="25"/>
      <c r="G71" s="25"/>
      <c r="H71" s="25"/>
      <c r="I71" s="25"/>
      <c r="J71" s="26"/>
      <c r="K71" s="27"/>
    </row>
    <row r="72" spans="1:11" ht="15.75" customHeight="1" x14ac:dyDescent="0.3">
      <c r="A72" s="2"/>
      <c r="B72" s="3"/>
      <c r="C72" s="28" t="s">
        <v>1</v>
      </c>
      <c r="D72" s="26"/>
      <c r="E72" s="28" t="s">
        <v>2</v>
      </c>
      <c r="F72" s="26"/>
      <c r="G72" s="28" t="s">
        <v>3</v>
      </c>
      <c r="H72" s="26"/>
      <c r="I72" s="28" t="s">
        <v>4</v>
      </c>
      <c r="J72" s="26"/>
      <c r="K72" s="27"/>
    </row>
    <row r="73" spans="1:11" ht="15.75" customHeight="1" x14ac:dyDescent="0.3">
      <c r="A73" s="4" t="s">
        <v>5</v>
      </c>
      <c r="B73" s="5" t="s">
        <v>6</v>
      </c>
      <c r="C73" s="6" t="s">
        <v>7</v>
      </c>
      <c r="D73" s="6" t="s">
        <v>8</v>
      </c>
      <c r="E73" s="6" t="s">
        <v>7</v>
      </c>
      <c r="F73" s="6" t="s">
        <v>8</v>
      </c>
      <c r="G73" s="6" t="s">
        <v>7</v>
      </c>
      <c r="H73" s="6" t="s">
        <v>8</v>
      </c>
      <c r="I73" s="6" t="s">
        <v>7</v>
      </c>
      <c r="J73" s="6" t="s">
        <v>8</v>
      </c>
      <c r="K73" s="29"/>
    </row>
    <row r="74" spans="1:11" ht="15.75" customHeight="1" x14ac:dyDescent="0.3">
      <c r="A74" s="7" t="s">
        <v>23</v>
      </c>
      <c r="B74" s="8" t="s">
        <v>59</v>
      </c>
      <c r="C74" s="12">
        <v>9</v>
      </c>
      <c r="D74" s="13">
        <v>7</v>
      </c>
      <c r="E74" s="13">
        <v>6</v>
      </c>
      <c r="F74" s="13">
        <v>6</v>
      </c>
      <c r="G74" s="13">
        <v>2</v>
      </c>
      <c r="H74" s="13">
        <v>2</v>
      </c>
      <c r="I74" s="13">
        <v>11</v>
      </c>
      <c r="J74" s="13">
        <v>9</v>
      </c>
      <c r="K74" s="27"/>
    </row>
    <row r="75" spans="1:11" ht="15.75" customHeight="1" x14ac:dyDescent="0.3">
      <c r="A75" s="10" t="s">
        <v>12</v>
      </c>
      <c r="B75" s="11"/>
      <c r="C75" s="9">
        <f t="shared" ref="C75:J75" si="5">SUM(C74:C74)</f>
        <v>9</v>
      </c>
      <c r="D75" s="9">
        <f t="shared" si="5"/>
        <v>7</v>
      </c>
      <c r="E75" s="9">
        <f t="shared" si="5"/>
        <v>6</v>
      </c>
      <c r="F75" s="9">
        <f t="shared" si="5"/>
        <v>6</v>
      </c>
      <c r="G75" s="9">
        <f t="shared" si="5"/>
        <v>2</v>
      </c>
      <c r="H75" s="9">
        <f t="shared" si="5"/>
        <v>2</v>
      </c>
      <c r="I75" s="9">
        <f t="shared" si="5"/>
        <v>11</v>
      </c>
      <c r="J75" s="9">
        <f t="shared" si="5"/>
        <v>9</v>
      </c>
      <c r="K75" s="29"/>
    </row>
    <row r="76" spans="1:11" ht="15.75" customHeight="1" x14ac:dyDescent="0.3">
      <c r="A76" s="30"/>
      <c r="B76" s="30"/>
      <c r="C76" s="30"/>
      <c r="D76" s="30"/>
      <c r="E76" s="30"/>
    </row>
    <row r="77" spans="1:11" ht="15.75" customHeight="1" x14ac:dyDescent="0.3"/>
    <row r="78" spans="1:11" ht="15.75" customHeight="1" x14ac:dyDescent="0.3">
      <c r="A78" s="24" t="s">
        <v>1694</v>
      </c>
      <c r="B78" s="25"/>
      <c r="C78" s="25"/>
      <c r="D78" s="25"/>
      <c r="E78" s="25"/>
      <c r="F78" s="25"/>
      <c r="G78" s="25"/>
      <c r="H78" s="25"/>
      <c r="I78" s="25"/>
      <c r="J78" s="26"/>
      <c r="K78" s="27"/>
    </row>
    <row r="79" spans="1:11" ht="15.75" customHeight="1" x14ac:dyDescent="0.3">
      <c r="A79" s="2"/>
      <c r="B79" s="3"/>
      <c r="C79" s="28" t="s">
        <v>1</v>
      </c>
      <c r="D79" s="26"/>
      <c r="E79" s="28" t="s">
        <v>2</v>
      </c>
      <c r="F79" s="26"/>
      <c r="G79" s="28" t="s">
        <v>3</v>
      </c>
      <c r="H79" s="26"/>
      <c r="I79" s="28" t="s">
        <v>4</v>
      </c>
      <c r="J79" s="26"/>
      <c r="K79" s="27"/>
    </row>
    <row r="80" spans="1:11" ht="15.75" customHeight="1" x14ac:dyDescent="0.3">
      <c r="A80" s="4" t="s">
        <v>5</v>
      </c>
      <c r="B80" s="5" t="s">
        <v>6</v>
      </c>
      <c r="C80" s="6" t="s">
        <v>7</v>
      </c>
      <c r="D80" s="6" t="s">
        <v>8</v>
      </c>
      <c r="E80" s="6" t="s">
        <v>7</v>
      </c>
      <c r="F80" s="6" t="s">
        <v>8</v>
      </c>
      <c r="G80" s="6" t="s">
        <v>7</v>
      </c>
      <c r="H80" s="6" t="s">
        <v>8</v>
      </c>
      <c r="I80" s="6" t="s">
        <v>7</v>
      </c>
      <c r="J80" s="6" t="s">
        <v>8</v>
      </c>
      <c r="K80" s="29"/>
    </row>
    <row r="81" spans="1:11" ht="15.75" customHeight="1" x14ac:dyDescent="0.3">
      <c r="A81" s="7" t="s">
        <v>279</v>
      </c>
      <c r="B81" s="8" t="s">
        <v>52</v>
      </c>
      <c r="C81" s="12">
        <v>4</v>
      </c>
      <c r="D81" s="13">
        <v>8</v>
      </c>
      <c r="E81" s="13">
        <v>0</v>
      </c>
      <c r="F81" s="13">
        <v>0</v>
      </c>
      <c r="G81" s="13"/>
      <c r="H81" s="13"/>
      <c r="I81" s="13"/>
      <c r="J81" s="13"/>
      <c r="K81" s="27"/>
    </row>
    <row r="82" spans="1:11" ht="15.75" customHeight="1" x14ac:dyDescent="0.3">
      <c r="A82" s="10" t="s">
        <v>12</v>
      </c>
      <c r="B82" s="11"/>
      <c r="C82" s="9">
        <f t="shared" ref="C82:J82" si="6">SUM(C81:C81)</f>
        <v>4</v>
      </c>
      <c r="D82" s="9">
        <f t="shared" si="6"/>
        <v>8</v>
      </c>
      <c r="E82" s="9">
        <f t="shared" si="6"/>
        <v>0</v>
      </c>
      <c r="F82" s="9">
        <f t="shared" si="6"/>
        <v>0</v>
      </c>
      <c r="G82" s="9">
        <f t="shared" si="6"/>
        <v>0</v>
      </c>
      <c r="H82" s="9">
        <f t="shared" si="6"/>
        <v>0</v>
      </c>
      <c r="I82" s="9">
        <f t="shared" si="6"/>
        <v>0</v>
      </c>
      <c r="J82" s="9">
        <f t="shared" si="6"/>
        <v>0</v>
      </c>
      <c r="K82" s="29"/>
    </row>
    <row r="83" spans="1:11" ht="15.75" customHeight="1" x14ac:dyDescent="0.3">
      <c r="A83" s="30"/>
      <c r="B83" s="30"/>
      <c r="C83" s="30"/>
      <c r="D83" s="30"/>
      <c r="E83" s="30"/>
    </row>
    <row r="84" spans="1:11" ht="15.75" customHeight="1" x14ac:dyDescent="0.3"/>
    <row r="85" spans="1:11" ht="15.75" customHeight="1" x14ac:dyDescent="0.3">
      <c r="A85" s="24" t="s">
        <v>1844</v>
      </c>
      <c r="B85" s="25"/>
      <c r="C85" s="25"/>
      <c r="D85" s="25"/>
      <c r="E85" s="25"/>
      <c r="F85" s="25"/>
      <c r="G85" s="25"/>
      <c r="H85" s="25"/>
      <c r="I85" s="25"/>
      <c r="J85" s="26"/>
      <c r="K85" s="27"/>
    </row>
    <row r="86" spans="1:11" ht="15.75" customHeight="1" x14ac:dyDescent="0.3">
      <c r="A86" s="2"/>
      <c r="B86" s="3"/>
      <c r="C86" s="28" t="s">
        <v>1</v>
      </c>
      <c r="D86" s="26"/>
      <c r="E86" s="28" t="s">
        <v>2</v>
      </c>
      <c r="F86" s="26"/>
      <c r="G86" s="28" t="s">
        <v>3</v>
      </c>
      <c r="H86" s="26"/>
      <c r="I86" s="28" t="s">
        <v>4</v>
      </c>
      <c r="J86" s="26"/>
      <c r="K86" s="27"/>
    </row>
    <row r="87" spans="1:11" ht="15.75" customHeight="1" x14ac:dyDescent="0.3">
      <c r="A87" s="4" t="s">
        <v>5</v>
      </c>
      <c r="B87" s="5" t="s">
        <v>6</v>
      </c>
      <c r="C87" s="6" t="s">
        <v>7</v>
      </c>
      <c r="D87" s="6" t="s">
        <v>8</v>
      </c>
      <c r="E87" s="6" t="s">
        <v>7</v>
      </c>
      <c r="F87" s="6" t="s">
        <v>8</v>
      </c>
      <c r="G87" s="6" t="s">
        <v>7</v>
      </c>
      <c r="H87" s="6" t="s">
        <v>8</v>
      </c>
      <c r="I87" s="6" t="s">
        <v>7</v>
      </c>
      <c r="J87" s="6" t="s">
        <v>8</v>
      </c>
      <c r="K87" s="29"/>
    </row>
    <row r="88" spans="1:11" ht="15.75" customHeight="1" x14ac:dyDescent="0.3">
      <c r="A88" s="7" t="s">
        <v>57</v>
      </c>
      <c r="B88" s="8" t="s">
        <v>581</v>
      </c>
      <c r="C88" s="12">
        <v>4</v>
      </c>
      <c r="D88" s="13">
        <v>16</v>
      </c>
      <c r="E88" s="13">
        <v>3</v>
      </c>
      <c r="F88" s="13">
        <v>11</v>
      </c>
      <c r="G88" s="13">
        <v>0</v>
      </c>
      <c r="H88" s="13">
        <v>1</v>
      </c>
      <c r="I88" s="13">
        <v>4</v>
      </c>
      <c r="J88" s="13">
        <v>17</v>
      </c>
      <c r="K88" s="27"/>
    </row>
    <row r="89" spans="1:11" ht="15.75" customHeight="1" x14ac:dyDescent="0.3">
      <c r="A89" s="7" t="s">
        <v>63</v>
      </c>
      <c r="B89" s="8" t="s">
        <v>581</v>
      </c>
      <c r="C89" s="12">
        <v>4</v>
      </c>
      <c r="D89" s="13">
        <v>16</v>
      </c>
      <c r="E89" s="13">
        <v>3</v>
      </c>
      <c r="F89" s="13">
        <v>11</v>
      </c>
      <c r="G89" s="13">
        <v>0</v>
      </c>
      <c r="H89" s="13">
        <v>1</v>
      </c>
      <c r="I89" s="13">
        <v>4</v>
      </c>
      <c r="J89" s="13">
        <v>17</v>
      </c>
      <c r="K89" s="27"/>
    </row>
    <row r="90" spans="1:11" ht="15.75" customHeight="1" x14ac:dyDescent="0.3">
      <c r="A90" s="7" t="s">
        <v>64</v>
      </c>
      <c r="B90" s="8" t="s">
        <v>581</v>
      </c>
      <c r="C90" s="12">
        <v>5</v>
      </c>
      <c r="D90" s="13">
        <v>15</v>
      </c>
      <c r="E90" s="13">
        <v>4</v>
      </c>
      <c r="F90" s="13">
        <v>10</v>
      </c>
      <c r="G90" s="13">
        <v>0</v>
      </c>
      <c r="H90" s="13">
        <v>1</v>
      </c>
      <c r="I90" s="13">
        <v>5</v>
      </c>
      <c r="J90" s="13">
        <v>16</v>
      </c>
    </row>
    <row r="91" spans="1:11" ht="15.75" customHeight="1" x14ac:dyDescent="0.3">
      <c r="A91" s="7" t="s">
        <v>66</v>
      </c>
      <c r="B91" s="8" t="s">
        <v>581</v>
      </c>
      <c r="C91" s="12">
        <v>8</v>
      </c>
      <c r="D91" s="13">
        <v>12</v>
      </c>
      <c r="E91" s="13">
        <v>6</v>
      </c>
      <c r="F91" s="13">
        <v>8</v>
      </c>
      <c r="G91" s="13">
        <v>0</v>
      </c>
      <c r="H91" s="13">
        <v>1</v>
      </c>
      <c r="I91" s="13">
        <v>8</v>
      </c>
      <c r="J91" s="13">
        <v>13</v>
      </c>
    </row>
    <row r="92" spans="1:11" ht="15.75" customHeight="1" x14ac:dyDescent="0.3">
      <c r="A92" s="7" t="s">
        <v>67</v>
      </c>
      <c r="B92" s="8" t="s">
        <v>581</v>
      </c>
      <c r="C92" s="12">
        <v>3</v>
      </c>
      <c r="D92" s="13">
        <v>16</v>
      </c>
      <c r="E92" s="13">
        <v>1</v>
      </c>
      <c r="F92" s="13">
        <v>13</v>
      </c>
      <c r="G92" s="13">
        <v>0</v>
      </c>
      <c r="H92" s="13">
        <v>1</v>
      </c>
      <c r="I92" s="13">
        <v>3</v>
      </c>
      <c r="J92" s="13">
        <v>17</v>
      </c>
    </row>
    <row r="93" spans="1:11" ht="15.75" customHeight="1" x14ac:dyDescent="0.3">
      <c r="A93" s="10" t="s">
        <v>12</v>
      </c>
      <c r="B93" s="11"/>
      <c r="C93" s="9">
        <f>SUM(C88:C92)</f>
        <v>24</v>
      </c>
      <c r="D93" s="9">
        <f t="shared" ref="D93:J93" si="7">SUM(D88:D92)</f>
        <v>75</v>
      </c>
      <c r="E93" s="9">
        <f t="shared" si="7"/>
        <v>17</v>
      </c>
      <c r="F93" s="9">
        <f t="shared" si="7"/>
        <v>53</v>
      </c>
      <c r="G93" s="9">
        <f t="shared" si="7"/>
        <v>0</v>
      </c>
      <c r="H93" s="9">
        <f t="shared" si="7"/>
        <v>5</v>
      </c>
      <c r="I93" s="9">
        <f t="shared" si="7"/>
        <v>24</v>
      </c>
      <c r="J93" s="9">
        <f t="shared" si="7"/>
        <v>80</v>
      </c>
      <c r="K93" s="29"/>
    </row>
    <row r="94" spans="1:11" ht="15.75" customHeight="1" x14ac:dyDescent="0.3">
      <c r="A94" s="30"/>
      <c r="B94" s="30"/>
      <c r="C94" s="30"/>
      <c r="D94" s="30"/>
      <c r="E94" s="30"/>
    </row>
    <row r="95" spans="1:11" ht="15.75" customHeight="1" x14ac:dyDescent="0.3"/>
    <row r="96" spans="1:11" ht="15.75" customHeight="1" x14ac:dyDescent="0.3">
      <c r="A96" s="24" t="s">
        <v>527</v>
      </c>
      <c r="B96" s="25"/>
      <c r="C96" s="25"/>
      <c r="D96" s="25"/>
      <c r="E96" s="25"/>
      <c r="F96" s="25"/>
      <c r="G96" s="25"/>
      <c r="H96" s="25"/>
      <c r="I96" s="25"/>
      <c r="J96" s="26"/>
      <c r="K96" s="27"/>
    </row>
    <row r="97" spans="1:11" ht="15.75" customHeight="1" x14ac:dyDescent="0.3">
      <c r="A97" s="2"/>
      <c r="B97" s="3"/>
      <c r="C97" s="28" t="s">
        <v>1</v>
      </c>
      <c r="D97" s="26"/>
      <c r="E97" s="28" t="s">
        <v>2</v>
      </c>
      <c r="F97" s="26"/>
      <c r="G97" s="28" t="s">
        <v>3</v>
      </c>
      <c r="H97" s="26"/>
      <c r="I97" s="28" t="s">
        <v>4</v>
      </c>
      <c r="J97" s="26"/>
      <c r="K97" s="27"/>
    </row>
    <row r="98" spans="1:11" ht="15.75" customHeight="1" x14ac:dyDescent="0.3">
      <c r="A98" s="4" t="s">
        <v>5</v>
      </c>
      <c r="B98" s="5" t="s">
        <v>6</v>
      </c>
      <c r="C98" s="6" t="s">
        <v>7</v>
      </c>
      <c r="D98" s="6" t="s">
        <v>8</v>
      </c>
      <c r="E98" s="6" t="s">
        <v>7</v>
      </c>
      <c r="F98" s="6" t="s">
        <v>8</v>
      </c>
      <c r="G98" s="6" t="s">
        <v>7</v>
      </c>
      <c r="H98" s="6" t="s">
        <v>8</v>
      </c>
      <c r="I98" s="6" t="s">
        <v>7</v>
      </c>
      <c r="J98" s="6" t="s">
        <v>8</v>
      </c>
      <c r="K98" s="29"/>
    </row>
    <row r="99" spans="1:11" ht="15.75" customHeight="1" x14ac:dyDescent="0.3">
      <c r="A99" s="7" t="s">
        <v>159</v>
      </c>
      <c r="B99" s="8" t="s">
        <v>133</v>
      </c>
      <c r="C99" s="12">
        <v>3</v>
      </c>
      <c r="D99" s="13">
        <v>3</v>
      </c>
      <c r="E99" s="13">
        <v>3</v>
      </c>
      <c r="F99" s="13">
        <v>3</v>
      </c>
      <c r="G99" s="13">
        <v>0</v>
      </c>
      <c r="H99" s="13">
        <v>0</v>
      </c>
      <c r="I99" s="13">
        <v>3</v>
      </c>
      <c r="J99" s="13">
        <v>3</v>
      </c>
    </row>
    <row r="100" spans="1:11" ht="15.75" customHeight="1" x14ac:dyDescent="0.3">
      <c r="A100" s="7" t="s">
        <v>160</v>
      </c>
      <c r="B100" s="8" t="s">
        <v>133</v>
      </c>
      <c r="C100" s="12">
        <v>2</v>
      </c>
      <c r="D100" s="13">
        <v>8</v>
      </c>
      <c r="E100" s="13">
        <v>2</v>
      </c>
      <c r="F100" s="13">
        <v>7</v>
      </c>
      <c r="G100" s="13">
        <v>1</v>
      </c>
      <c r="H100" s="13">
        <v>2</v>
      </c>
      <c r="I100" s="13">
        <v>3</v>
      </c>
      <c r="J100" s="13">
        <v>10</v>
      </c>
      <c r="K100" s="27"/>
    </row>
    <row r="101" spans="1:11" ht="15.75" customHeight="1" x14ac:dyDescent="0.3">
      <c r="A101" s="10" t="s">
        <v>12</v>
      </c>
      <c r="B101" s="11"/>
      <c r="C101" s="9">
        <f>SUM(C99:C100)</f>
        <v>5</v>
      </c>
      <c r="D101" s="9">
        <f t="shared" ref="D101:J101" si="8">SUM(D99:D100)</f>
        <v>11</v>
      </c>
      <c r="E101" s="9">
        <f t="shared" si="8"/>
        <v>5</v>
      </c>
      <c r="F101" s="9">
        <f t="shared" si="8"/>
        <v>10</v>
      </c>
      <c r="G101" s="9">
        <f t="shared" si="8"/>
        <v>1</v>
      </c>
      <c r="H101" s="9">
        <f t="shared" si="8"/>
        <v>2</v>
      </c>
      <c r="I101" s="9">
        <f t="shared" si="8"/>
        <v>6</v>
      </c>
      <c r="J101" s="9">
        <f t="shared" si="8"/>
        <v>13</v>
      </c>
      <c r="K101" s="29"/>
    </row>
    <row r="102" spans="1:11" ht="15.75" customHeight="1" x14ac:dyDescent="0.3"/>
    <row r="103" spans="1:11" ht="15.75" customHeight="1" x14ac:dyDescent="0.3"/>
    <row r="104" spans="1:11" ht="15.75" customHeight="1" x14ac:dyDescent="0.3">
      <c r="A104" s="24" t="s">
        <v>1527</v>
      </c>
      <c r="B104" s="25"/>
      <c r="C104" s="25"/>
      <c r="D104" s="25"/>
      <c r="E104" s="25"/>
      <c r="F104" s="25"/>
      <c r="G104" s="25"/>
      <c r="H104" s="25"/>
      <c r="I104" s="25"/>
      <c r="J104" s="26"/>
      <c r="K104" s="27"/>
    </row>
    <row r="105" spans="1:11" ht="15.75" customHeight="1" x14ac:dyDescent="0.3">
      <c r="A105" s="2"/>
      <c r="B105" s="3"/>
      <c r="C105" s="28" t="s">
        <v>1</v>
      </c>
      <c r="D105" s="26"/>
      <c r="E105" s="28" t="s">
        <v>2</v>
      </c>
      <c r="F105" s="26"/>
      <c r="G105" s="28" t="s">
        <v>3</v>
      </c>
      <c r="H105" s="26"/>
      <c r="I105" s="28" t="s">
        <v>4</v>
      </c>
      <c r="J105" s="26"/>
      <c r="K105" s="27"/>
    </row>
    <row r="106" spans="1:11" ht="15.75" customHeight="1" x14ac:dyDescent="0.3">
      <c r="A106" s="4" t="s">
        <v>5</v>
      </c>
      <c r="B106" s="5" t="s">
        <v>6</v>
      </c>
      <c r="C106" s="6" t="s">
        <v>7</v>
      </c>
      <c r="D106" s="6" t="s">
        <v>8</v>
      </c>
      <c r="E106" s="6" t="s">
        <v>7</v>
      </c>
      <c r="F106" s="6" t="s">
        <v>8</v>
      </c>
      <c r="G106" s="6" t="s">
        <v>7</v>
      </c>
      <c r="H106" s="6" t="s">
        <v>8</v>
      </c>
      <c r="I106" s="6" t="s">
        <v>7</v>
      </c>
      <c r="J106" s="6" t="s">
        <v>8</v>
      </c>
      <c r="K106" s="29"/>
    </row>
    <row r="107" spans="1:11" ht="15.75" customHeight="1" x14ac:dyDescent="0.3">
      <c r="A107" s="7" t="s">
        <v>772</v>
      </c>
      <c r="B107" s="8" t="s">
        <v>74</v>
      </c>
      <c r="C107" s="12">
        <v>2</v>
      </c>
      <c r="D107" s="13">
        <v>5</v>
      </c>
      <c r="E107" s="13"/>
      <c r="F107" s="13"/>
      <c r="G107" s="13">
        <v>0</v>
      </c>
      <c r="H107" s="13">
        <v>0</v>
      </c>
      <c r="I107" s="13">
        <v>2</v>
      </c>
      <c r="J107" s="13">
        <v>5</v>
      </c>
      <c r="K107" s="27"/>
    </row>
    <row r="108" spans="1:11" ht="15.75" customHeight="1" x14ac:dyDescent="0.3">
      <c r="A108" s="7" t="s">
        <v>773</v>
      </c>
      <c r="B108" s="8" t="s">
        <v>74</v>
      </c>
      <c r="C108" s="22">
        <v>1</v>
      </c>
      <c r="D108" s="14">
        <v>2</v>
      </c>
      <c r="E108" s="14"/>
      <c r="F108" s="14"/>
      <c r="G108" s="14">
        <v>0</v>
      </c>
      <c r="H108" s="14">
        <v>0</v>
      </c>
      <c r="I108" s="14">
        <v>1</v>
      </c>
      <c r="J108" s="14">
        <v>2</v>
      </c>
      <c r="K108" s="27"/>
    </row>
    <row r="109" spans="1:11" ht="15.75" customHeight="1" x14ac:dyDescent="0.3">
      <c r="A109" s="7" t="s">
        <v>775</v>
      </c>
      <c r="B109" s="8" t="s">
        <v>74</v>
      </c>
      <c r="C109" s="22">
        <v>0</v>
      </c>
      <c r="D109" s="14">
        <v>1</v>
      </c>
      <c r="E109" s="14"/>
      <c r="F109" s="14"/>
      <c r="G109" s="14">
        <v>0</v>
      </c>
      <c r="H109" s="14">
        <v>0</v>
      </c>
      <c r="I109" s="14">
        <v>0</v>
      </c>
      <c r="J109" s="14">
        <v>1</v>
      </c>
      <c r="K109" s="27"/>
    </row>
    <row r="110" spans="1:11" ht="15.75" customHeight="1" x14ac:dyDescent="0.3">
      <c r="A110" s="7" t="s">
        <v>776</v>
      </c>
      <c r="B110" s="8" t="s">
        <v>74</v>
      </c>
      <c r="C110" s="22">
        <v>3</v>
      </c>
      <c r="D110" s="14">
        <v>3</v>
      </c>
      <c r="E110" s="14">
        <v>3</v>
      </c>
      <c r="F110" s="14">
        <v>2</v>
      </c>
      <c r="G110" s="14">
        <v>0</v>
      </c>
      <c r="H110" s="14">
        <v>0</v>
      </c>
      <c r="I110" s="14">
        <v>3</v>
      </c>
      <c r="J110" s="14">
        <v>3</v>
      </c>
      <c r="K110" s="27"/>
    </row>
    <row r="111" spans="1:11" ht="15.75" customHeight="1" x14ac:dyDescent="0.3">
      <c r="A111" s="7" t="s">
        <v>777</v>
      </c>
      <c r="B111" s="8" t="s">
        <v>74</v>
      </c>
      <c r="C111" s="22">
        <v>9</v>
      </c>
      <c r="D111" s="14">
        <v>2</v>
      </c>
      <c r="E111" s="14">
        <v>5</v>
      </c>
      <c r="F111" s="14">
        <v>2</v>
      </c>
      <c r="G111" s="14">
        <v>1</v>
      </c>
      <c r="H111" s="14">
        <v>1</v>
      </c>
      <c r="I111" s="14">
        <v>10</v>
      </c>
      <c r="J111" s="14">
        <v>3</v>
      </c>
      <c r="K111" s="27"/>
    </row>
    <row r="112" spans="1:11" ht="15.75" customHeight="1" x14ac:dyDescent="0.3">
      <c r="A112" s="7" t="s">
        <v>778</v>
      </c>
      <c r="B112" s="8" t="s">
        <v>74</v>
      </c>
      <c r="C112" s="22">
        <v>1</v>
      </c>
      <c r="D112" s="14">
        <v>1</v>
      </c>
      <c r="E112" s="14">
        <v>1</v>
      </c>
      <c r="F112" s="14">
        <v>1</v>
      </c>
      <c r="G112" s="14">
        <v>0</v>
      </c>
      <c r="H112" s="14">
        <v>1</v>
      </c>
      <c r="I112" s="14">
        <v>1</v>
      </c>
      <c r="J112" s="14">
        <v>2</v>
      </c>
      <c r="K112" s="27"/>
    </row>
    <row r="113" spans="1:11" ht="15.75" customHeight="1" x14ac:dyDescent="0.3">
      <c r="A113" s="10" t="s">
        <v>12</v>
      </c>
      <c r="B113" s="11"/>
      <c r="C113" s="9">
        <f t="shared" ref="C113:J113" si="9">SUM(C107:C112)</f>
        <v>16</v>
      </c>
      <c r="D113" s="9">
        <f t="shared" si="9"/>
        <v>14</v>
      </c>
      <c r="E113" s="9">
        <f t="shared" si="9"/>
        <v>9</v>
      </c>
      <c r="F113" s="9">
        <f t="shared" si="9"/>
        <v>5</v>
      </c>
      <c r="G113" s="9">
        <f t="shared" si="9"/>
        <v>1</v>
      </c>
      <c r="H113" s="9">
        <f t="shared" si="9"/>
        <v>2</v>
      </c>
      <c r="I113" s="9">
        <f t="shared" si="9"/>
        <v>17</v>
      </c>
      <c r="J113" s="9">
        <f t="shared" si="9"/>
        <v>16</v>
      </c>
      <c r="K113" s="29"/>
    </row>
    <row r="114" spans="1:11" ht="15.75" customHeight="1" x14ac:dyDescent="0.3"/>
    <row r="115" spans="1:11" ht="15.75" customHeight="1" x14ac:dyDescent="0.3"/>
    <row r="116" spans="1:11" ht="15.75" customHeight="1" x14ac:dyDescent="0.3">
      <c r="A116" s="24" t="s">
        <v>1343</v>
      </c>
      <c r="B116" s="25"/>
      <c r="C116" s="25"/>
      <c r="D116" s="25"/>
      <c r="E116" s="25"/>
      <c r="F116" s="25"/>
      <c r="G116" s="25"/>
      <c r="H116" s="25"/>
      <c r="I116" s="25"/>
      <c r="J116" s="26"/>
      <c r="K116" s="27"/>
    </row>
    <row r="117" spans="1:11" ht="15.75" customHeight="1" x14ac:dyDescent="0.3">
      <c r="A117" s="2"/>
      <c r="B117" s="3"/>
      <c r="C117" s="28" t="s">
        <v>1</v>
      </c>
      <c r="D117" s="26"/>
      <c r="E117" s="28" t="s">
        <v>2</v>
      </c>
      <c r="F117" s="26"/>
      <c r="G117" s="28" t="s">
        <v>3</v>
      </c>
      <c r="H117" s="26"/>
      <c r="I117" s="28" t="s">
        <v>4</v>
      </c>
      <c r="J117" s="26"/>
      <c r="K117" s="27"/>
    </row>
    <row r="118" spans="1:11" ht="15.75" customHeight="1" x14ac:dyDescent="0.3">
      <c r="A118" s="4" t="s">
        <v>5</v>
      </c>
      <c r="B118" s="5" t="s">
        <v>6</v>
      </c>
      <c r="C118" s="6" t="s">
        <v>7</v>
      </c>
      <c r="D118" s="6" t="s">
        <v>8</v>
      </c>
      <c r="E118" s="6" t="s">
        <v>7</v>
      </c>
      <c r="F118" s="6" t="s">
        <v>8</v>
      </c>
      <c r="G118" s="6" t="s">
        <v>7</v>
      </c>
      <c r="H118" s="6" t="s">
        <v>8</v>
      </c>
      <c r="I118" s="6" t="s">
        <v>7</v>
      </c>
      <c r="J118" s="6" t="s">
        <v>8</v>
      </c>
      <c r="K118" s="29"/>
    </row>
    <row r="119" spans="1:11" ht="15.75" customHeight="1" x14ac:dyDescent="0.3">
      <c r="A119" s="7" t="s">
        <v>33</v>
      </c>
      <c r="B119" s="8" t="s">
        <v>210</v>
      </c>
      <c r="C119" s="12">
        <v>8</v>
      </c>
      <c r="D119" s="13">
        <v>12</v>
      </c>
      <c r="E119" s="13">
        <v>0</v>
      </c>
      <c r="F119" s="13">
        <v>0</v>
      </c>
      <c r="G119" s="13">
        <v>0</v>
      </c>
      <c r="H119" s="13">
        <v>1</v>
      </c>
      <c r="I119" s="13">
        <v>8</v>
      </c>
      <c r="J119" s="13">
        <v>13</v>
      </c>
      <c r="K119" s="27"/>
    </row>
    <row r="120" spans="1:11" ht="15.75" customHeight="1" x14ac:dyDescent="0.3">
      <c r="A120" s="10" t="s">
        <v>12</v>
      </c>
      <c r="B120" s="11"/>
      <c r="C120" s="9">
        <f>SUM(C119)</f>
        <v>8</v>
      </c>
      <c r="D120" s="9">
        <f t="shared" ref="D120:J120" si="10">SUM(D119)</f>
        <v>12</v>
      </c>
      <c r="E120" s="9">
        <f t="shared" si="10"/>
        <v>0</v>
      </c>
      <c r="F120" s="9">
        <f t="shared" si="10"/>
        <v>0</v>
      </c>
      <c r="G120" s="9">
        <f t="shared" si="10"/>
        <v>0</v>
      </c>
      <c r="H120" s="9">
        <f t="shared" si="10"/>
        <v>1</v>
      </c>
      <c r="I120" s="9">
        <f t="shared" si="10"/>
        <v>8</v>
      </c>
      <c r="J120" s="9">
        <f t="shared" si="10"/>
        <v>13</v>
      </c>
      <c r="K120" s="29"/>
    </row>
    <row r="121" spans="1:11" ht="15.75" customHeight="1" x14ac:dyDescent="0.3"/>
    <row r="122" spans="1:11" ht="15.75" customHeight="1" x14ac:dyDescent="0.3"/>
    <row r="123" spans="1:11" ht="15.75" customHeight="1" x14ac:dyDescent="0.3">
      <c r="A123" s="24" t="s">
        <v>1255</v>
      </c>
      <c r="B123" s="25"/>
      <c r="C123" s="25"/>
      <c r="D123" s="25"/>
      <c r="E123" s="25"/>
      <c r="F123" s="25"/>
      <c r="G123" s="25"/>
      <c r="H123" s="25"/>
      <c r="I123" s="25"/>
      <c r="J123" s="26"/>
      <c r="K123" s="27"/>
    </row>
    <row r="124" spans="1:11" ht="15.75" customHeight="1" x14ac:dyDescent="0.3">
      <c r="A124" s="2"/>
      <c r="B124" s="3"/>
      <c r="C124" s="28" t="s">
        <v>1</v>
      </c>
      <c r="D124" s="26"/>
      <c r="E124" s="28" t="s">
        <v>2</v>
      </c>
      <c r="F124" s="26"/>
      <c r="G124" s="28" t="s">
        <v>3</v>
      </c>
      <c r="H124" s="26"/>
      <c r="I124" s="28" t="s">
        <v>4</v>
      </c>
      <c r="J124" s="26"/>
      <c r="K124" s="27"/>
    </row>
    <row r="125" spans="1:11" ht="15.75" customHeight="1" x14ac:dyDescent="0.3">
      <c r="A125" s="4" t="s">
        <v>5</v>
      </c>
      <c r="B125" s="5" t="s">
        <v>6</v>
      </c>
      <c r="C125" s="6" t="s">
        <v>7</v>
      </c>
      <c r="D125" s="6" t="s">
        <v>8</v>
      </c>
      <c r="E125" s="6" t="s">
        <v>7</v>
      </c>
      <c r="F125" s="6" t="s">
        <v>8</v>
      </c>
      <c r="G125" s="6" t="s">
        <v>7</v>
      </c>
      <c r="H125" s="6" t="s">
        <v>8</v>
      </c>
      <c r="I125" s="6" t="s">
        <v>7</v>
      </c>
      <c r="J125" s="6" t="s">
        <v>8</v>
      </c>
      <c r="K125" s="29"/>
    </row>
    <row r="126" spans="1:11" ht="15.75" customHeight="1" x14ac:dyDescent="0.3">
      <c r="A126" s="7" t="s">
        <v>107</v>
      </c>
      <c r="B126" s="8" t="s">
        <v>895</v>
      </c>
      <c r="C126" s="12">
        <v>12</v>
      </c>
      <c r="D126" s="13">
        <v>6</v>
      </c>
      <c r="E126" s="13">
        <v>9</v>
      </c>
      <c r="F126" s="13">
        <v>3</v>
      </c>
      <c r="G126" s="13">
        <v>0</v>
      </c>
      <c r="H126" s="13">
        <v>1</v>
      </c>
      <c r="I126" s="13">
        <v>12</v>
      </c>
      <c r="J126" s="13">
        <v>7</v>
      </c>
      <c r="K126" s="27"/>
    </row>
    <row r="127" spans="1:11" ht="15.75" customHeight="1" x14ac:dyDescent="0.3">
      <c r="A127" s="7" t="s">
        <v>109</v>
      </c>
      <c r="B127" s="8" t="s">
        <v>895</v>
      </c>
      <c r="C127" s="22">
        <v>12</v>
      </c>
      <c r="D127" s="14">
        <v>6</v>
      </c>
      <c r="E127" s="14">
        <v>10</v>
      </c>
      <c r="F127" s="14">
        <v>2</v>
      </c>
      <c r="G127" s="14">
        <v>0</v>
      </c>
      <c r="H127" s="14">
        <v>1</v>
      </c>
      <c r="I127" s="14">
        <v>12</v>
      </c>
      <c r="J127" s="14">
        <v>7</v>
      </c>
      <c r="K127" s="27"/>
    </row>
    <row r="128" spans="1:11" ht="15.75" customHeight="1" x14ac:dyDescent="0.3">
      <c r="A128" s="7" t="s">
        <v>110</v>
      </c>
      <c r="B128" s="8" t="s">
        <v>895</v>
      </c>
      <c r="C128" s="22">
        <v>12</v>
      </c>
      <c r="D128" s="14">
        <v>6</v>
      </c>
      <c r="E128" s="14">
        <v>9</v>
      </c>
      <c r="F128" s="14">
        <v>3</v>
      </c>
      <c r="G128" s="14">
        <v>1</v>
      </c>
      <c r="H128" s="14">
        <v>1</v>
      </c>
      <c r="I128" s="14">
        <v>13</v>
      </c>
      <c r="J128" s="14">
        <v>7</v>
      </c>
      <c r="K128" s="27"/>
    </row>
    <row r="129" spans="1:11" ht="15.75" customHeight="1" x14ac:dyDescent="0.3">
      <c r="A129" s="7" t="s">
        <v>112</v>
      </c>
      <c r="B129" s="8" t="s">
        <v>895</v>
      </c>
      <c r="C129" s="22">
        <v>12</v>
      </c>
      <c r="D129" s="14">
        <v>6</v>
      </c>
      <c r="E129" s="14">
        <v>10</v>
      </c>
      <c r="F129" s="14">
        <v>2</v>
      </c>
      <c r="G129" s="14">
        <v>2</v>
      </c>
      <c r="H129" s="14">
        <v>1</v>
      </c>
      <c r="I129" s="14">
        <v>14</v>
      </c>
      <c r="J129" s="14">
        <v>7</v>
      </c>
      <c r="K129" s="27"/>
    </row>
    <row r="130" spans="1:11" ht="15.75" customHeight="1" x14ac:dyDescent="0.3">
      <c r="A130" s="7" t="s">
        <v>113</v>
      </c>
      <c r="B130" s="8" t="s">
        <v>895</v>
      </c>
      <c r="C130" s="22">
        <v>3</v>
      </c>
      <c r="D130" s="14">
        <v>17</v>
      </c>
      <c r="E130" s="14">
        <v>2</v>
      </c>
      <c r="F130" s="14">
        <v>10</v>
      </c>
      <c r="G130" s="14">
        <v>0</v>
      </c>
      <c r="H130" s="14">
        <v>1</v>
      </c>
      <c r="I130" s="14">
        <v>3</v>
      </c>
      <c r="J130" s="14">
        <v>18</v>
      </c>
      <c r="K130" s="27"/>
    </row>
    <row r="131" spans="1:11" ht="15.75" customHeight="1" x14ac:dyDescent="0.3">
      <c r="A131" s="7" t="s">
        <v>171</v>
      </c>
      <c r="B131" s="8" t="s">
        <v>895</v>
      </c>
      <c r="C131" s="22">
        <v>4</v>
      </c>
      <c r="D131" s="14">
        <v>16</v>
      </c>
      <c r="E131" s="14">
        <v>3</v>
      </c>
      <c r="F131" s="14">
        <v>11</v>
      </c>
      <c r="G131" s="14">
        <v>0</v>
      </c>
      <c r="H131" s="14">
        <v>1</v>
      </c>
      <c r="I131" s="14">
        <v>4</v>
      </c>
      <c r="J131" s="14">
        <v>17</v>
      </c>
      <c r="K131" s="27"/>
    </row>
    <row r="132" spans="1:11" ht="15.75" customHeight="1" x14ac:dyDescent="0.3">
      <c r="A132" s="7" t="s">
        <v>32</v>
      </c>
      <c r="B132" s="8" t="s">
        <v>895</v>
      </c>
      <c r="C132" s="22">
        <v>12</v>
      </c>
      <c r="D132" s="14">
        <v>8</v>
      </c>
      <c r="E132" s="14">
        <v>10</v>
      </c>
      <c r="F132" s="14">
        <v>4</v>
      </c>
      <c r="G132" s="14">
        <v>0</v>
      </c>
      <c r="H132" s="14">
        <v>1</v>
      </c>
      <c r="I132" s="14">
        <v>12</v>
      </c>
      <c r="J132" s="14">
        <v>9</v>
      </c>
      <c r="K132" s="27"/>
    </row>
    <row r="133" spans="1:11" ht="15.75" customHeight="1" x14ac:dyDescent="0.3">
      <c r="A133" s="7" t="s">
        <v>33</v>
      </c>
      <c r="B133" s="8" t="s">
        <v>895</v>
      </c>
      <c r="C133" s="22">
        <v>13</v>
      </c>
      <c r="D133" s="14">
        <v>7</v>
      </c>
      <c r="E133" s="14">
        <v>11</v>
      </c>
      <c r="F133" s="14">
        <v>3</v>
      </c>
      <c r="G133" s="14">
        <v>0</v>
      </c>
      <c r="H133" s="14">
        <v>1</v>
      </c>
      <c r="I133" s="14">
        <v>13</v>
      </c>
      <c r="J133" s="14">
        <v>8</v>
      </c>
      <c r="K133" s="27"/>
    </row>
    <row r="134" spans="1:11" ht="15.75" customHeight="1" x14ac:dyDescent="0.3">
      <c r="A134" s="7" t="s">
        <v>34</v>
      </c>
      <c r="B134" s="8" t="s">
        <v>895</v>
      </c>
      <c r="C134" s="22">
        <v>19</v>
      </c>
      <c r="D134" s="14">
        <v>1</v>
      </c>
      <c r="E134" s="14">
        <v>14</v>
      </c>
      <c r="F134" s="14">
        <v>0</v>
      </c>
      <c r="G134" s="14">
        <v>1</v>
      </c>
      <c r="H134" s="14">
        <v>1</v>
      </c>
      <c r="I134" s="14">
        <v>20</v>
      </c>
      <c r="J134" s="14">
        <v>2</v>
      </c>
      <c r="K134" s="27"/>
    </row>
    <row r="135" spans="1:11" ht="15.75" customHeight="1" x14ac:dyDescent="0.3">
      <c r="A135" s="7" t="s">
        <v>35</v>
      </c>
      <c r="B135" s="8" t="s">
        <v>555</v>
      </c>
      <c r="C135" s="12">
        <v>18</v>
      </c>
      <c r="D135" s="13">
        <v>2</v>
      </c>
      <c r="E135" s="13">
        <v>13</v>
      </c>
      <c r="F135" s="13">
        <v>0</v>
      </c>
      <c r="G135" s="13">
        <v>0</v>
      </c>
      <c r="H135" s="13">
        <v>1</v>
      </c>
      <c r="I135" s="13">
        <v>18</v>
      </c>
      <c r="J135" s="13">
        <v>3</v>
      </c>
      <c r="K135" s="27"/>
    </row>
    <row r="136" spans="1:11" ht="15.75" customHeight="1" x14ac:dyDescent="0.3">
      <c r="A136" s="7" t="s">
        <v>36</v>
      </c>
      <c r="B136" s="8" t="s">
        <v>1256</v>
      </c>
      <c r="C136" s="22">
        <v>8</v>
      </c>
      <c r="D136" s="14">
        <v>12</v>
      </c>
      <c r="E136" s="14">
        <v>4</v>
      </c>
      <c r="F136" s="14">
        <v>8</v>
      </c>
      <c r="G136" s="14">
        <v>0</v>
      </c>
      <c r="H136" s="14">
        <v>1</v>
      </c>
      <c r="I136" s="14">
        <v>8</v>
      </c>
      <c r="J136" s="14">
        <v>13</v>
      </c>
      <c r="K136" s="27"/>
    </row>
    <row r="137" spans="1:11" ht="15.75" customHeight="1" x14ac:dyDescent="0.3">
      <c r="A137" s="7" t="s">
        <v>37</v>
      </c>
      <c r="B137" s="8" t="s">
        <v>1256</v>
      </c>
      <c r="C137" s="22">
        <v>6</v>
      </c>
      <c r="D137" s="14">
        <v>14</v>
      </c>
      <c r="E137" s="14">
        <v>1</v>
      </c>
      <c r="F137" s="14">
        <v>11</v>
      </c>
      <c r="G137" s="14">
        <v>1</v>
      </c>
      <c r="H137" s="14">
        <v>1</v>
      </c>
      <c r="I137" s="14">
        <v>7</v>
      </c>
      <c r="J137" s="14">
        <v>15</v>
      </c>
      <c r="K137" s="27"/>
    </row>
    <row r="138" spans="1:11" ht="15.75" customHeight="1" x14ac:dyDescent="0.3">
      <c r="A138" s="7" t="s">
        <v>38</v>
      </c>
      <c r="B138" s="8" t="s">
        <v>1256</v>
      </c>
      <c r="C138" s="22">
        <v>12</v>
      </c>
      <c r="D138" s="14">
        <v>8</v>
      </c>
      <c r="E138" s="14">
        <v>9</v>
      </c>
      <c r="F138" s="14">
        <v>5</v>
      </c>
      <c r="G138" s="14">
        <v>1</v>
      </c>
      <c r="H138" s="14">
        <v>1</v>
      </c>
      <c r="I138" s="14">
        <v>13</v>
      </c>
      <c r="J138" s="14">
        <v>9</v>
      </c>
      <c r="K138" s="27"/>
    </row>
    <row r="139" spans="1:11" ht="15.75" customHeight="1" x14ac:dyDescent="0.3">
      <c r="A139" s="7" t="s">
        <v>81</v>
      </c>
      <c r="B139" s="8" t="s">
        <v>1256</v>
      </c>
      <c r="C139" s="22"/>
      <c r="D139" s="14"/>
      <c r="E139" s="14"/>
      <c r="F139" s="14"/>
      <c r="G139" s="14"/>
      <c r="H139" s="14"/>
      <c r="I139" s="14"/>
      <c r="J139" s="14"/>
      <c r="K139" s="27"/>
    </row>
    <row r="140" spans="1:11" ht="15.75" customHeight="1" x14ac:dyDescent="0.3">
      <c r="A140" s="7" t="s">
        <v>82</v>
      </c>
      <c r="B140" s="8" t="s">
        <v>1256</v>
      </c>
      <c r="C140" s="22"/>
      <c r="D140" s="14"/>
      <c r="E140" s="14"/>
      <c r="F140" s="14"/>
      <c r="G140" s="14"/>
      <c r="H140" s="14"/>
      <c r="I140" s="14"/>
      <c r="J140" s="14"/>
      <c r="K140" s="27"/>
    </row>
    <row r="141" spans="1:11" ht="15.75" customHeight="1" x14ac:dyDescent="0.3">
      <c r="A141" s="7" t="s">
        <v>83</v>
      </c>
      <c r="B141" s="8" t="s">
        <v>1256</v>
      </c>
      <c r="C141" s="22">
        <v>16</v>
      </c>
      <c r="D141" s="14">
        <v>4</v>
      </c>
      <c r="E141" s="14">
        <v>11</v>
      </c>
      <c r="F141" s="14">
        <v>3</v>
      </c>
      <c r="G141" s="14">
        <v>3</v>
      </c>
      <c r="H141" s="14">
        <v>1</v>
      </c>
      <c r="I141" s="14">
        <v>19</v>
      </c>
      <c r="J141" s="14">
        <v>5</v>
      </c>
      <c r="K141" s="27"/>
    </row>
    <row r="142" spans="1:11" ht="15.75" customHeight="1" x14ac:dyDescent="0.3">
      <c r="A142" s="10" t="s">
        <v>12</v>
      </c>
      <c r="B142" s="11"/>
      <c r="C142" s="9">
        <f t="shared" ref="C142:J142" si="11">SUM(C126:C141)</f>
        <v>159</v>
      </c>
      <c r="D142" s="9">
        <f t="shared" si="11"/>
        <v>113</v>
      </c>
      <c r="E142" s="9">
        <f t="shared" si="11"/>
        <v>116</v>
      </c>
      <c r="F142" s="9">
        <f t="shared" si="11"/>
        <v>65</v>
      </c>
      <c r="G142" s="9">
        <f t="shared" si="11"/>
        <v>9</v>
      </c>
      <c r="H142" s="9">
        <f t="shared" si="11"/>
        <v>14</v>
      </c>
      <c r="I142" s="9">
        <f t="shared" si="11"/>
        <v>168</v>
      </c>
      <c r="J142" s="9">
        <f t="shared" si="11"/>
        <v>127</v>
      </c>
      <c r="K142" s="29"/>
    </row>
    <row r="143" spans="1:11" ht="15.75" customHeight="1" x14ac:dyDescent="0.3"/>
    <row r="144" spans="1:11" ht="15.75" customHeight="1" x14ac:dyDescent="0.3"/>
    <row r="145" spans="1:11" ht="15.75" customHeight="1" x14ac:dyDescent="0.3">
      <c r="A145" s="24" t="s">
        <v>528</v>
      </c>
      <c r="B145" s="25"/>
      <c r="C145" s="25"/>
      <c r="D145" s="25"/>
      <c r="E145" s="25"/>
      <c r="F145" s="25"/>
      <c r="G145" s="25"/>
      <c r="H145" s="25"/>
      <c r="I145" s="25"/>
      <c r="J145" s="26"/>
      <c r="K145" s="27"/>
    </row>
    <row r="146" spans="1:11" ht="15.75" customHeight="1" x14ac:dyDescent="0.3">
      <c r="A146" s="2"/>
      <c r="B146" s="3"/>
      <c r="C146" s="28" t="s">
        <v>1</v>
      </c>
      <c r="D146" s="26"/>
      <c r="E146" s="28" t="s">
        <v>2</v>
      </c>
      <c r="F146" s="26"/>
      <c r="G146" s="28" t="s">
        <v>3</v>
      </c>
      <c r="H146" s="26"/>
      <c r="I146" s="28" t="s">
        <v>4</v>
      </c>
      <c r="J146" s="26"/>
      <c r="K146" s="27"/>
    </row>
    <row r="147" spans="1:11" ht="15.75" customHeight="1" x14ac:dyDescent="0.3">
      <c r="A147" s="4" t="s">
        <v>5</v>
      </c>
      <c r="B147" s="5" t="s">
        <v>6</v>
      </c>
      <c r="C147" s="6" t="s">
        <v>7</v>
      </c>
      <c r="D147" s="6" t="s">
        <v>8</v>
      </c>
      <c r="E147" s="6" t="s">
        <v>7</v>
      </c>
      <c r="F147" s="6" t="s">
        <v>8</v>
      </c>
      <c r="G147" s="6" t="s">
        <v>7</v>
      </c>
      <c r="H147" s="6" t="s">
        <v>8</v>
      </c>
      <c r="I147" s="6" t="s">
        <v>7</v>
      </c>
      <c r="J147" s="6" t="s">
        <v>8</v>
      </c>
      <c r="K147" s="29"/>
    </row>
    <row r="148" spans="1:11" ht="15.75" customHeight="1" x14ac:dyDescent="0.3">
      <c r="A148" s="7" t="s">
        <v>107</v>
      </c>
      <c r="B148" s="8" t="s">
        <v>230</v>
      </c>
      <c r="C148" s="12">
        <v>15</v>
      </c>
      <c r="D148" s="13">
        <v>3</v>
      </c>
      <c r="E148" s="13">
        <v>7</v>
      </c>
      <c r="F148" s="13">
        <v>0</v>
      </c>
      <c r="G148" s="13">
        <v>2</v>
      </c>
      <c r="H148" s="13">
        <v>1</v>
      </c>
      <c r="I148" s="13">
        <v>17</v>
      </c>
      <c r="J148" s="13">
        <v>4</v>
      </c>
      <c r="K148" s="27"/>
    </row>
    <row r="149" spans="1:11" ht="15.75" customHeight="1" x14ac:dyDescent="0.3">
      <c r="A149" s="7" t="s">
        <v>109</v>
      </c>
      <c r="B149" s="8" t="s">
        <v>230</v>
      </c>
      <c r="C149" s="22">
        <v>13</v>
      </c>
      <c r="D149" s="14">
        <v>5</v>
      </c>
      <c r="E149" s="14">
        <v>3</v>
      </c>
      <c r="F149" s="14">
        <v>4</v>
      </c>
      <c r="G149" s="14">
        <v>4</v>
      </c>
      <c r="H149" s="14">
        <v>1</v>
      </c>
      <c r="I149" s="14">
        <v>17</v>
      </c>
      <c r="J149" s="14">
        <v>6</v>
      </c>
      <c r="K149" s="27"/>
    </row>
    <row r="150" spans="1:11" ht="15.75" customHeight="1" x14ac:dyDescent="0.3">
      <c r="A150" s="7" t="s">
        <v>110</v>
      </c>
      <c r="B150" s="8" t="s">
        <v>230</v>
      </c>
      <c r="C150" s="22">
        <v>12</v>
      </c>
      <c r="D150" s="14">
        <v>6</v>
      </c>
      <c r="E150" s="14">
        <v>10</v>
      </c>
      <c r="F150" s="14">
        <v>4</v>
      </c>
      <c r="G150" s="14">
        <v>0</v>
      </c>
      <c r="H150" s="14">
        <v>1</v>
      </c>
      <c r="I150" s="14">
        <v>12</v>
      </c>
      <c r="J150" s="14">
        <v>7</v>
      </c>
      <c r="K150" s="27"/>
    </row>
    <row r="151" spans="1:11" ht="15.75" customHeight="1" x14ac:dyDescent="0.3">
      <c r="A151" s="7" t="s">
        <v>112</v>
      </c>
      <c r="B151" s="8" t="s">
        <v>230</v>
      </c>
      <c r="C151" s="22">
        <v>15</v>
      </c>
      <c r="D151" s="14">
        <v>3</v>
      </c>
      <c r="E151" s="14">
        <v>12</v>
      </c>
      <c r="F151" s="14">
        <v>2</v>
      </c>
      <c r="G151" s="14">
        <v>3</v>
      </c>
      <c r="H151" s="14">
        <v>1</v>
      </c>
      <c r="I151" s="14">
        <v>18</v>
      </c>
      <c r="J151" s="14">
        <v>4</v>
      </c>
      <c r="K151" s="27"/>
    </row>
    <row r="152" spans="1:11" ht="15.75" customHeight="1" x14ac:dyDescent="0.3">
      <c r="A152" s="7" t="s">
        <v>113</v>
      </c>
      <c r="B152" s="8" t="s">
        <v>230</v>
      </c>
      <c r="C152" s="22">
        <v>18</v>
      </c>
      <c r="D152" s="14">
        <v>2</v>
      </c>
      <c r="E152" s="14">
        <v>13</v>
      </c>
      <c r="F152" s="14">
        <v>1</v>
      </c>
      <c r="G152" s="14">
        <v>5</v>
      </c>
      <c r="H152" s="14">
        <v>1</v>
      </c>
      <c r="I152" s="14">
        <v>23</v>
      </c>
      <c r="J152" s="14">
        <v>3</v>
      </c>
      <c r="K152" s="27"/>
    </row>
    <row r="153" spans="1:11" ht="15.75" customHeight="1" x14ac:dyDescent="0.3">
      <c r="A153" s="7" t="s">
        <v>171</v>
      </c>
      <c r="B153" s="8" t="s">
        <v>230</v>
      </c>
      <c r="C153" s="22">
        <v>16</v>
      </c>
      <c r="D153" s="14">
        <v>4</v>
      </c>
      <c r="E153" s="14">
        <v>12</v>
      </c>
      <c r="F153" s="14">
        <v>2</v>
      </c>
      <c r="G153" s="14">
        <v>2</v>
      </c>
      <c r="H153" s="14">
        <v>1</v>
      </c>
      <c r="I153" s="14">
        <v>18</v>
      </c>
      <c r="J153" s="14">
        <v>5</v>
      </c>
      <c r="K153" s="27"/>
    </row>
    <row r="154" spans="1:11" ht="15.75" customHeight="1" x14ac:dyDescent="0.3">
      <c r="A154" s="7" t="s">
        <v>32</v>
      </c>
      <c r="B154" s="8" t="s">
        <v>230</v>
      </c>
      <c r="C154" s="22">
        <v>10</v>
      </c>
      <c r="D154" s="14">
        <v>10</v>
      </c>
      <c r="E154" s="14">
        <v>7</v>
      </c>
      <c r="F154" s="14">
        <v>7</v>
      </c>
      <c r="G154" s="14">
        <v>0</v>
      </c>
      <c r="H154" s="14">
        <v>1</v>
      </c>
      <c r="I154" s="14">
        <v>10</v>
      </c>
      <c r="J154" s="14">
        <v>11</v>
      </c>
      <c r="K154" s="27"/>
    </row>
    <row r="155" spans="1:11" ht="15.75" customHeight="1" x14ac:dyDescent="0.3">
      <c r="A155" s="7" t="s">
        <v>33</v>
      </c>
      <c r="B155" s="8" t="s">
        <v>230</v>
      </c>
      <c r="C155" s="22">
        <v>15</v>
      </c>
      <c r="D155" s="14">
        <v>5</v>
      </c>
      <c r="E155" s="14">
        <v>11</v>
      </c>
      <c r="F155" s="14">
        <v>3</v>
      </c>
      <c r="G155" s="14">
        <v>2</v>
      </c>
      <c r="H155" s="14">
        <v>1</v>
      </c>
      <c r="I155" s="14">
        <v>17</v>
      </c>
      <c r="J155" s="14">
        <v>6</v>
      </c>
      <c r="K155" s="27"/>
    </row>
    <row r="156" spans="1:11" ht="15.75" customHeight="1" x14ac:dyDescent="0.3">
      <c r="A156" s="7" t="s">
        <v>34</v>
      </c>
      <c r="B156" s="8" t="s">
        <v>657</v>
      </c>
      <c r="C156" s="22">
        <v>6</v>
      </c>
      <c r="D156" s="14">
        <v>14</v>
      </c>
      <c r="E156" s="14">
        <v>4</v>
      </c>
      <c r="F156" s="14">
        <v>4</v>
      </c>
      <c r="G156" s="14">
        <v>0</v>
      </c>
      <c r="H156" s="14">
        <v>1</v>
      </c>
      <c r="I156" s="14">
        <v>6</v>
      </c>
      <c r="J156" s="14">
        <v>15</v>
      </c>
      <c r="K156" s="27"/>
    </row>
    <row r="157" spans="1:11" ht="15.75" customHeight="1" x14ac:dyDescent="0.3">
      <c r="A157" s="7" t="s">
        <v>35</v>
      </c>
      <c r="B157" s="8"/>
      <c r="C157" s="22"/>
      <c r="D157" s="14"/>
      <c r="E157" s="14"/>
      <c r="F157" s="14"/>
      <c r="G157" s="14"/>
      <c r="H157" s="14"/>
      <c r="I157" s="14"/>
      <c r="J157" s="14"/>
      <c r="K157" s="27"/>
    </row>
    <row r="158" spans="1:11" ht="15.75" customHeight="1" x14ac:dyDescent="0.3">
      <c r="A158" s="7" t="s">
        <v>36</v>
      </c>
      <c r="B158" s="8"/>
      <c r="C158" s="22"/>
      <c r="D158" s="14"/>
      <c r="E158" s="14"/>
      <c r="F158" s="14"/>
      <c r="G158" s="14"/>
      <c r="H158" s="14"/>
      <c r="I158" s="14"/>
      <c r="J158" s="14"/>
      <c r="K158" s="27"/>
    </row>
    <row r="159" spans="1:11" ht="15.75" customHeight="1" x14ac:dyDescent="0.3">
      <c r="A159" s="7" t="s">
        <v>37</v>
      </c>
      <c r="B159" s="8" t="s">
        <v>72</v>
      </c>
      <c r="C159" s="22">
        <v>4</v>
      </c>
      <c r="D159" s="14">
        <v>16</v>
      </c>
      <c r="E159" s="14">
        <v>2</v>
      </c>
      <c r="F159" s="14">
        <v>7</v>
      </c>
      <c r="G159" s="14">
        <v>0</v>
      </c>
      <c r="H159" s="14">
        <v>1</v>
      </c>
      <c r="I159" s="14">
        <v>4</v>
      </c>
      <c r="J159" s="14">
        <v>17</v>
      </c>
      <c r="K159" s="27"/>
    </row>
    <row r="160" spans="1:11" ht="15.75" customHeight="1" x14ac:dyDescent="0.3">
      <c r="A160" s="7" t="s">
        <v>38</v>
      </c>
      <c r="B160" s="8" t="s">
        <v>72</v>
      </c>
      <c r="C160" s="22">
        <v>2</v>
      </c>
      <c r="D160" s="14">
        <v>18</v>
      </c>
      <c r="E160" s="14">
        <v>1</v>
      </c>
      <c r="F160" s="14">
        <v>8</v>
      </c>
      <c r="G160" s="14">
        <v>1</v>
      </c>
      <c r="H160" s="14">
        <v>1</v>
      </c>
      <c r="I160" s="14">
        <v>3</v>
      </c>
      <c r="J160" s="14">
        <v>19</v>
      </c>
      <c r="K160" s="27"/>
    </row>
    <row r="161" spans="1:11" ht="15.75" customHeight="1" x14ac:dyDescent="0.3">
      <c r="A161" s="7" t="s">
        <v>81</v>
      </c>
      <c r="B161" s="8" t="s">
        <v>72</v>
      </c>
      <c r="C161" s="22">
        <v>4</v>
      </c>
      <c r="D161" s="14">
        <v>16</v>
      </c>
      <c r="E161" s="14">
        <v>3</v>
      </c>
      <c r="F161" s="14">
        <v>6</v>
      </c>
      <c r="G161" s="14">
        <v>0</v>
      </c>
      <c r="H161" s="14">
        <v>1</v>
      </c>
      <c r="I161" s="14">
        <v>4</v>
      </c>
      <c r="J161" s="14">
        <v>17</v>
      </c>
      <c r="K161" s="27"/>
    </row>
    <row r="162" spans="1:11" ht="15.75" customHeight="1" x14ac:dyDescent="0.3">
      <c r="A162" s="10" t="s">
        <v>12</v>
      </c>
      <c r="B162" s="11"/>
      <c r="C162" s="9">
        <f>SUM(C148:C161)</f>
        <v>130</v>
      </c>
      <c r="D162" s="9">
        <f t="shared" ref="D162:J162" si="12">SUM(D148:D161)</f>
        <v>102</v>
      </c>
      <c r="E162" s="9">
        <f t="shared" si="12"/>
        <v>85</v>
      </c>
      <c r="F162" s="9">
        <f t="shared" si="12"/>
        <v>48</v>
      </c>
      <c r="G162" s="9">
        <f t="shared" si="12"/>
        <v>19</v>
      </c>
      <c r="H162" s="9">
        <f t="shared" si="12"/>
        <v>12</v>
      </c>
      <c r="I162" s="9">
        <f t="shared" si="12"/>
        <v>149</v>
      </c>
      <c r="J162" s="9">
        <f t="shared" si="12"/>
        <v>114</v>
      </c>
      <c r="K162" s="29"/>
    </row>
    <row r="163" spans="1:11" ht="15.75" customHeight="1" x14ac:dyDescent="0.3"/>
    <row r="164" spans="1:11" ht="15.75" customHeight="1" x14ac:dyDescent="0.3"/>
    <row r="165" spans="1:11" ht="15.75" customHeight="1" x14ac:dyDescent="0.3">
      <c r="A165" s="24" t="s">
        <v>529</v>
      </c>
      <c r="B165" s="25"/>
      <c r="C165" s="25"/>
      <c r="D165" s="25"/>
      <c r="E165" s="25"/>
      <c r="F165" s="25"/>
      <c r="G165" s="25"/>
      <c r="H165" s="25"/>
      <c r="I165" s="25"/>
      <c r="J165" s="26"/>
      <c r="K165" s="27"/>
    </row>
    <row r="166" spans="1:11" ht="15.75" customHeight="1" x14ac:dyDescent="0.3">
      <c r="A166" s="2"/>
      <c r="B166" s="3"/>
      <c r="C166" s="28" t="s">
        <v>1</v>
      </c>
      <c r="D166" s="26"/>
      <c r="E166" s="28" t="s">
        <v>2</v>
      </c>
      <c r="F166" s="26"/>
      <c r="G166" s="28" t="s">
        <v>3</v>
      </c>
      <c r="H166" s="26"/>
      <c r="I166" s="28" t="s">
        <v>4</v>
      </c>
      <c r="J166" s="26"/>
      <c r="K166" s="27"/>
    </row>
    <row r="167" spans="1:11" ht="15.75" customHeight="1" x14ac:dyDescent="0.3">
      <c r="A167" s="4" t="s">
        <v>5</v>
      </c>
      <c r="B167" s="5" t="s">
        <v>6</v>
      </c>
      <c r="C167" s="6" t="s">
        <v>7</v>
      </c>
      <c r="D167" s="6" t="s">
        <v>8</v>
      </c>
      <c r="E167" s="6" t="s">
        <v>7</v>
      </c>
      <c r="F167" s="6" t="s">
        <v>8</v>
      </c>
      <c r="G167" s="6" t="s">
        <v>7</v>
      </c>
      <c r="H167" s="6" t="s">
        <v>8</v>
      </c>
      <c r="I167" s="6" t="s">
        <v>7</v>
      </c>
      <c r="J167" s="6" t="s">
        <v>8</v>
      </c>
      <c r="K167" s="29"/>
    </row>
    <row r="168" spans="1:11" ht="15.75" customHeight="1" x14ac:dyDescent="0.3">
      <c r="A168" s="7" t="s">
        <v>23</v>
      </c>
      <c r="B168" s="8" t="s">
        <v>59</v>
      </c>
      <c r="C168" s="12">
        <v>9</v>
      </c>
      <c r="D168" s="13">
        <v>7</v>
      </c>
      <c r="E168" s="13">
        <v>6</v>
      </c>
      <c r="F168" s="13">
        <v>6</v>
      </c>
      <c r="G168" s="13">
        <v>2</v>
      </c>
      <c r="H168" s="13">
        <v>1</v>
      </c>
      <c r="I168" s="13">
        <v>11</v>
      </c>
      <c r="J168" s="13">
        <v>9</v>
      </c>
      <c r="K168" s="27"/>
    </row>
    <row r="169" spans="1:11" ht="15.75" customHeight="1" x14ac:dyDescent="0.3">
      <c r="A169" s="10" t="s">
        <v>12</v>
      </c>
      <c r="B169" s="11"/>
      <c r="C169" s="9">
        <v>9</v>
      </c>
      <c r="D169" s="9">
        <v>7</v>
      </c>
      <c r="E169" s="9">
        <v>6</v>
      </c>
      <c r="F169" s="9">
        <v>6</v>
      </c>
      <c r="G169" s="9">
        <v>2</v>
      </c>
      <c r="H169" s="9">
        <v>1</v>
      </c>
      <c r="I169" s="9">
        <v>11</v>
      </c>
      <c r="J169" s="9">
        <v>9</v>
      </c>
      <c r="K169" s="29"/>
    </row>
    <row r="170" spans="1:11" ht="15.75" customHeight="1" x14ac:dyDescent="0.3"/>
    <row r="171" spans="1:11" ht="15.75" customHeight="1" x14ac:dyDescent="0.3"/>
    <row r="172" spans="1:11" ht="15.75" customHeight="1" x14ac:dyDescent="0.3">
      <c r="A172" s="24" t="s">
        <v>943</v>
      </c>
      <c r="B172" s="25"/>
      <c r="C172" s="25"/>
      <c r="D172" s="25"/>
      <c r="E172" s="25"/>
      <c r="F172" s="25"/>
      <c r="G172" s="25"/>
      <c r="H172" s="25"/>
      <c r="I172" s="25"/>
      <c r="J172" s="26"/>
      <c r="K172" s="27"/>
    </row>
    <row r="173" spans="1:11" ht="15.75" customHeight="1" x14ac:dyDescent="0.3">
      <c r="A173" s="2"/>
      <c r="B173" s="3"/>
      <c r="C173" s="28" t="s">
        <v>1</v>
      </c>
      <c r="D173" s="26"/>
      <c r="E173" s="28" t="s">
        <v>2</v>
      </c>
      <c r="F173" s="26"/>
      <c r="G173" s="28" t="s">
        <v>3</v>
      </c>
      <c r="H173" s="26"/>
      <c r="I173" s="28" t="s">
        <v>4</v>
      </c>
      <c r="J173" s="26"/>
      <c r="K173" s="27"/>
    </row>
    <row r="174" spans="1:11" ht="15.75" customHeight="1" x14ac:dyDescent="0.3">
      <c r="A174" s="4" t="s">
        <v>5</v>
      </c>
      <c r="B174" s="5" t="s">
        <v>6</v>
      </c>
      <c r="C174" s="6" t="s">
        <v>7</v>
      </c>
      <c r="D174" s="6" t="s">
        <v>8</v>
      </c>
      <c r="E174" s="6" t="s">
        <v>7</v>
      </c>
      <c r="F174" s="6" t="s">
        <v>8</v>
      </c>
      <c r="G174" s="6" t="s">
        <v>7</v>
      </c>
      <c r="H174" s="6" t="s">
        <v>8</v>
      </c>
      <c r="I174" s="6" t="s">
        <v>7</v>
      </c>
      <c r="J174" s="6" t="s">
        <v>8</v>
      </c>
      <c r="K174" s="29"/>
    </row>
    <row r="175" spans="1:11" ht="15.75" customHeight="1" x14ac:dyDescent="0.3">
      <c r="A175" s="7" t="s">
        <v>69</v>
      </c>
      <c r="B175" s="8" t="s">
        <v>120</v>
      </c>
      <c r="C175" s="12">
        <v>1</v>
      </c>
      <c r="D175" s="13">
        <v>17</v>
      </c>
      <c r="E175" s="13">
        <v>1</v>
      </c>
      <c r="F175" s="13">
        <v>8</v>
      </c>
      <c r="G175" s="13">
        <v>0</v>
      </c>
      <c r="H175" s="13">
        <v>1</v>
      </c>
      <c r="I175" s="13">
        <v>1</v>
      </c>
      <c r="J175" s="13">
        <v>18</v>
      </c>
      <c r="K175" s="27"/>
    </row>
    <row r="176" spans="1:11" ht="15.75" customHeight="1" x14ac:dyDescent="0.3">
      <c r="A176" s="10" t="s">
        <v>12</v>
      </c>
      <c r="B176" s="11"/>
      <c r="C176" s="9">
        <v>1</v>
      </c>
      <c r="D176" s="9">
        <v>17</v>
      </c>
      <c r="E176" s="9">
        <v>1</v>
      </c>
      <c r="F176" s="9">
        <v>8</v>
      </c>
      <c r="G176" s="9">
        <v>0</v>
      </c>
      <c r="H176" s="9">
        <v>1</v>
      </c>
      <c r="I176" s="9">
        <v>1</v>
      </c>
      <c r="J176" s="9">
        <v>18</v>
      </c>
      <c r="K176" s="29"/>
    </row>
    <row r="177" spans="1:11" ht="15.75" customHeight="1" x14ac:dyDescent="0.3"/>
    <row r="178" spans="1:11" ht="15.75" customHeight="1" x14ac:dyDescent="0.3"/>
    <row r="179" spans="1:11" ht="15.75" customHeight="1" x14ac:dyDescent="0.3">
      <c r="A179" s="24" t="s">
        <v>866</v>
      </c>
      <c r="B179" s="25"/>
      <c r="C179" s="25"/>
      <c r="D179" s="25"/>
      <c r="E179" s="25"/>
      <c r="F179" s="25"/>
      <c r="G179" s="25"/>
      <c r="H179" s="25"/>
      <c r="I179" s="25"/>
      <c r="J179" s="26"/>
      <c r="K179" s="27"/>
    </row>
    <row r="180" spans="1:11" ht="15.75" customHeight="1" x14ac:dyDescent="0.3">
      <c r="A180" s="2"/>
      <c r="B180" s="3"/>
      <c r="C180" s="28" t="s">
        <v>1</v>
      </c>
      <c r="D180" s="26"/>
      <c r="E180" s="28" t="s">
        <v>2</v>
      </c>
      <c r="F180" s="26"/>
      <c r="G180" s="28" t="s">
        <v>3</v>
      </c>
      <c r="H180" s="26"/>
      <c r="I180" s="28" t="s">
        <v>4</v>
      </c>
      <c r="J180" s="26"/>
      <c r="K180" s="27"/>
    </row>
    <row r="181" spans="1:11" ht="15.75" customHeight="1" x14ac:dyDescent="0.3">
      <c r="A181" s="4" t="s">
        <v>5</v>
      </c>
      <c r="B181" s="5" t="s">
        <v>6</v>
      </c>
      <c r="C181" s="6" t="s">
        <v>7</v>
      </c>
      <c r="D181" s="6" t="s">
        <v>8</v>
      </c>
      <c r="E181" s="6" t="s">
        <v>7</v>
      </c>
      <c r="F181" s="6" t="s">
        <v>8</v>
      </c>
      <c r="G181" s="6" t="s">
        <v>7</v>
      </c>
      <c r="H181" s="6" t="s">
        <v>8</v>
      </c>
      <c r="I181" s="6" t="s">
        <v>7</v>
      </c>
      <c r="J181" s="6" t="s">
        <v>8</v>
      </c>
      <c r="K181" s="29"/>
    </row>
    <row r="182" spans="1:11" ht="15.75" customHeight="1" x14ac:dyDescent="0.3">
      <c r="A182" s="7" t="s">
        <v>30</v>
      </c>
      <c r="B182" s="8" t="s">
        <v>318</v>
      </c>
      <c r="C182" s="9">
        <v>3</v>
      </c>
      <c r="D182" s="9">
        <v>15</v>
      </c>
      <c r="E182" s="9">
        <v>2</v>
      </c>
      <c r="F182" s="9">
        <v>12</v>
      </c>
      <c r="G182" s="9">
        <v>1</v>
      </c>
      <c r="H182" s="9">
        <v>1</v>
      </c>
      <c r="I182" s="9">
        <v>4</v>
      </c>
      <c r="J182" s="9">
        <v>16</v>
      </c>
      <c r="K182" s="29"/>
    </row>
    <row r="183" spans="1:11" ht="15.75" customHeight="1" x14ac:dyDescent="0.3">
      <c r="A183" s="7" t="s">
        <v>107</v>
      </c>
      <c r="B183" s="8" t="s">
        <v>318</v>
      </c>
      <c r="C183" s="9">
        <v>6</v>
      </c>
      <c r="D183" s="9">
        <v>12</v>
      </c>
      <c r="E183" s="9">
        <v>2</v>
      </c>
      <c r="F183" s="9">
        <v>12</v>
      </c>
      <c r="G183" s="9">
        <v>1</v>
      </c>
      <c r="H183" s="9">
        <v>1</v>
      </c>
      <c r="I183" s="9">
        <v>7</v>
      </c>
      <c r="J183" s="9">
        <v>13</v>
      </c>
      <c r="K183" s="29"/>
    </row>
    <row r="184" spans="1:11" ht="15.75" customHeight="1" x14ac:dyDescent="0.3">
      <c r="A184" s="7" t="s">
        <v>109</v>
      </c>
      <c r="B184" s="8" t="s">
        <v>318</v>
      </c>
      <c r="C184" s="9">
        <v>9</v>
      </c>
      <c r="D184" s="9">
        <v>9</v>
      </c>
      <c r="E184" s="9">
        <v>6</v>
      </c>
      <c r="F184" s="9">
        <v>8</v>
      </c>
      <c r="G184" s="9">
        <v>2</v>
      </c>
      <c r="H184" s="9">
        <v>1</v>
      </c>
      <c r="I184" s="9">
        <v>11</v>
      </c>
      <c r="J184" s="9">
        <v>10</v>
      </c>
      <c r="K184" s="29"/>
    </row>
    <row r="185" spans="1:11" ht="15.75" customHeight="1" x14ac:dyDescent="0.3">
      <c r="A185" s="7" t="s">
        <v>110</v>
      </c>
      <c r="B185" s="8" t="s">
        <v>318</v>
      </c>
      <c r="C185" s="9">
        <v>8</v>
      </c>
      <c r="D185" s="9">
        <v>10</v>
      </c>
      <c r="E185" s="9">
        <v>5</v>
      </c>
      <c r="F185" s="9">
        <v>9</v>
      </c>
      <c r="G185" s="9">
        <v>0</v>
      </c>
      <c r="H185" s="9">
        <v>1</v>
      </c>
      <c r="I185" s="9">
        <v>8</v>
      </c>
      <c r="J185" s="9">
        <v>11</v>
      </c>
      <c r="K185" s="29"/>
    </row>
    <row r="186" spans="1:11" ht="15.75" customHeight="1" x14ac:dyDescent="0.3">
      <c r="A186" s="7" t="s">
        <v>112</v>
      </c>
      <c r="B186" s="8" t="s">
        <v>214</v>
      </c>
      <c r="C186" s="9">
        <v>5</v>
      </c>
      <c r="D186" s="9">
        <v>13</v>
      </c>
      <c r="E186" s="9">
        <v>3</v>
      </c>
      <c r="F186" s="9">
        <v>6</v>
      </c>
      <c r="G186" s="9">
        <v>0</v>
      </c>
      <c r="H186" s="9">
        <v>1</v>
      </c>
      <c r="I186" s="9">
        <v>5</v>
      </c>
      <c r="J186" s="9">
        <v>14</v>
      </c>
      <c r="K186" s="29"/>
    </row>
    <row r="187" spans="1:11" ht="15.75" customHeight="1" x14ac:dyDescent="0.3">
      <c r="A187" s="7" t="s">
        <v>113</v>
      </c>
      <c r="B187" s="8" t="s">
        <v>214</v>
      </c>
      <c r="C187" s="9">
        <v>3</v>
      </c>
      <c r="D187" s="9">
        <v>15</v>
      </c>
      <c r="E187" s="9">
        <v>2</v>
      </c>
      <c r="F187" s="9">
        <v>7</v>
      </c>
      <c r="G187" s="9">
        <v>0</v>
      </c>
      <c r="H187" s="9">
        <v>1</v>
      </c>
      <c r="I187" s="9">
        <v>3</v>
      </c>
      <c r="J187" s="9">
        <v>16</v>
      </c>
      <c r="K187" s="29"/>
    </row>
    <row r="188" spans="1:11" ht="15.75" customHeight="1" x14ac:dyDescent="0.3">
      <c r="A188" s="7" t="s">
        <v>85</v>
      </c>
      <c r="B188" s="8" t="s">
        <v>214</v>
      </c>
      <c r="C188" s="9">
        <v>5</v>
      </c>
      <c r="D188" s="9">
        <v>15</v>
      </c>
      <c r="E188" s="9">
        <v>5</v>
      </c>
      <c r="F188" s="9">
        <v>8</v>
      </c>
      <c r="G188" s="9">
        <v>1</v>
      </c>
      <c r="H188" s="9">
        <v>1</v>
      </c>
      <c r="I188" s="9">
        <v>6</v>
      </c>
      <c r="J188" s="9">
        <v>16</v>
      </c>
      <c r="K188" s="29"/>
    </row>
    <row r="189" spans="1:11" ht="15.75" customHeight="1" x14ac:dyDescent="0.3">
      <c r="A189" s="7" t="s">
        <v>86</v>
      </c>
      <c r="B189" s="8" t="s">
        <v>214</v>
      </c>
      <c r="C189" s="9">
        <v>10</v>
      </c>
      <c r="D189" s="9">
        <v>9</v>
      </c>
      <c r="E189" s="9">
        <v>9</v>
      </c>
      <c r="F189" s="9">
        <v>4</v>
      </c>
      <c r="G189" s="9">
        <v>0</v>
      </c>
      <c r="H189" s="9">
        <v>1</v>
      </c>
      <c r="I189" s="9">
        <v>10</v>
      </c>
      <c r="J189" s="9">
        <v>10</v>
      </c>
      <c r="K189" s="29"/>
    </row>
    <row r="190" spans="1:11" ht="15.75" customHeight="1" x14ac:dyDescent="0.3">
      <c r="A190" s="7" t="s">
        <v>71</v>
      </c>
      <c r="B190" s="8" t="s">
        <v>214</v>
      </c>
      <c r="C190" s="9">
        <v>8</v>
      </c>
      <c r="D190" s="9">
        <v>12</v>
      </c>
      <c r="E190" s="9">
        <v>6</v>
      </c>
      <c r="F190" s="9">
        <v>7</v>
      </c>
      <c r="G190" s="9">
        <v>0</v>
      </c>
      <c r="H190" s="9">
        <v>1</v>
      </c>
      <c r="I190" s="9">
        <v>8</v>
      </c>
      <c r="J190" s="9">
        <v>13</v>
      </c>
      <c r="K190" s="29"/>
    </row>
    <row r="191" spans="1:11" ht="15.75" customHeight="1" x14ac:dyDescent="0.3">
      <c r="A191" s="10" t="s">
        <v>12</v>
      </c>
      <c r="B191" s="11"/>
      <c r="C191" s="9">
        <f t="shared" ref="C191:J191" si="13">SUM(C182:C190)</f>
        <v>57</v>
      </c>
      <c r="D191" s="9">
        <f t="shared" si="13"/>
        <v>110</v>
      </c>
      <c r="E191" s="9">
        <f t="shared" si="13"/>
        <v>40</v>
      </c>
      <c r="F191" s="9">
        <f t="shared" si="13"/>
        <v>73</v>
      </c>
      <c r="G191" s="9">
        <f t="shared" si="13"/>
        <v>5</v>
      </c>
      <c r="H191" s="9">
        <f t="shared" si="13"/>
        <v>9</v>
      </c>
      <c r="I191" s="9">
        <f t="shared" si="13"/>
        <v>62</v>
      </c>
      <c r="J191" s="9">
        <f t="shared" si="13"/>
        <v>119</v>
      </c>
      <c r="K191" s="29"/>
    </row>
    <row r="192" spans="1:11" ht="15.75" customHeight="1" x14ac:dyDescent="0.3">
      <c r="A192" s="30"/>
      <c r="B192" s="30"/>
    </row>
    <row r="193" spans="1:11" ht="15.75" customHeight="1" x14ac:dyDescent="0.3"/>
    <row r="194" spans="1:11" ht="15.75" customHeight="1" x14ac:dyDescent="0.3">
      <c r="A194" s="24" t="s">
        <v>755</v>
      </c>
      <c r="B194" s="25"/>
      <c r="C194" s="25"/>
      <c r="D194" s="25"/>
      <c r="E194" s="25"/>
      <c r="F194" s="25"/>
      <c r="G194" s="25"/>
      <c r="H194" s="25"/>
      <c r="I194" s="25"/>
      <c r="J194" s="26"/>
      <c r="K194" s="27"/>
    </row>
    <row r="195" spans="1:11" ht="15.75" customHeight="1" x14ac:dyDescent="0.3">
      <c r="A195" s="2"/>
      <c r="B195" s="3"/>
      <c r="C195" s="28" t="s">
        <v>1</v>
      </c>
      <c r="D195" s="26"/>
      <c r="E195" s="28" t="s">
        <v>2</v>
      </c>
      <c r="F195" s="26"/>
      <c r="G195" s="28" t="s">
        <v>3</v>
      </c>
      <c r="H195" s="26"/>
      <c r="I195" s="28" t="s">
        <v>4</v>
      </c>
      <c r="J195" s="26"/>
      <c r="K195" s="27"/>
    </row>
    <row r="196" spans="1:11" ht="15.75" customHeight="1" x14ac:dyDescent="0.3">
      <c r="A196" s="4" t="s">
        <v>5</v>
      </c>
      <c r="B196" s="5" t="s">
        <v>6</v>
      </c>
      <c r="C196" s="6" t="s">
        <v>7</v>
      </c>
      <c r="D196" s="6" t="s">
        <v>8</v>
      </c>
      <c r="E196" s="6" t="s">
        <v>7</v>
      </c>
      <c r="F196" s="6" t="s">
        <v>8</v>
      </c>
      <c r="G196" s="6" t="s">
        <v>7</v>
      </c>
      <c r="H196" s="6" t="s">
        <v>8</v>
      </c>
      <c r="I196" s="6" t="s">
        <v>7</v>
      </c>
      <c r="J196" s="6" t="s">
        <v>8</v>
      </c>
      <c r="K196" s="29"/>
    </row>
    <row r="197" spans="1:11" ht="15.75" customHeight="1" x14ac:dyDescent="0.3">
      <c r="A197" s="7" t="s">
        <v>30</v>
      </c>
      <c r="B197" s="8" t="s">
        <v>275</v>
      </c>
      <c r="C197" s="12">
        <v>9</v>
      </c>
      <c r="D197" s="13">
        <v>9</v>
      </c>
      <c r="E197" s="13">
        <v>7</v>
      </c>
      <c r="F197" s="13">
        <v>7</v>
      </c>
      <c r="G197" s="13">
        <v>1</v>
      </c>
      <c r="H197" s="13">
        <v>1</v>
      </c>
      <c r="I197" s="13">
        <v>10</v>
      </c>
      <c r="J197" s="13">
        <v>10</v>
      </c>
      <c r="K197" s="27"/>
    </row>
    <row r="198" spans="1:11" ht="15.75" customHeight="1" x14ac:dyDescent="0.3">
      <c r="A198" s="7" t="s">
        <v>107</v>
      </c>
      <c r="B198" s="8" t="s">
        <v>275</v>
      </c>
      <c r="C198" s="22">
        <v>14</v>
      </c>
      <c r="D198" s="14">
        <v>4</v>
      </c>
      <c r="E198" s="14">
        <v>11</v>
      </c>
      <c r="F198" s="14">
        <v>3</v>
      </c>
      <c r="G198" s="14">
        <v>2</v>
      </c>
      <c r="H198" s="14">
        <v>1</v>
      </c>
      <c r="I198" s="14">
        <v>16</v>
      </c>
      <c r="J198" s="14">
        <v>5</v>
      </c>
      <c r="K198" s="27"/>
    </row>
    <row r="199" spans="1:11" ht="15.75" customHeight="1" x14ac:dyDescent="0.3">
      <c r="A199" s="7" t="s">
        <v>109</v>
      </c>
      <c r="B199" s="8" t="s">
        <v>275</v>
      </c>
      <c r="C199" s="22">
        <v>10</v>
      </c>
      <c r="D199" s="14">
        <v>7</v>
      </c>
      <c r="E199" s="14">
        <v>8</v>
      </c>
      <c r="F199" s="14">
        <v>6</v>
      </c>
      <c r="G199" s="14">
        <v>0</v>
      </c>
      <c r="H199" s="14">
        <v>1</v>
      </c>
      <c r="I199" s="14">
        <v>10</v>
      </c>
      <c r="J199" s="14">
        <v>8</v>
      </c>
      <c r="K199" s="27"/>
    </row>
    <row r="200" spans="1:11" ht="15.75" customHeight="1" x14ac:dyDescent="0.3">
      <c r="A200" s="7" t="s">
        <v>110</v>
      </c>
      <c r="B200" s="8" t="s">
        <v>275</v>
      </c>
      <c r="C200" s="22">
        <v>8</v>
      </c>
      <c r="D200" s="14">
        <v>10</v>
      </c>
      <c r="E200" s="14">
        <v>8</v>
      </c>
      <c r="F200" s="14">
        <v>6</v>
      </c>
      <c r="G200" s="14">
        <v>2</v>
      </c>
      <c r="H200" s="14">
        <v>1</v>
      </c>
      <c r="I200" s="14">
        <v>10</v>
      </c>
      <c r="J200" s="14">
        <v>11</v>
      </c>
      <c r="K200" s="27"/>
    </row>
    <row r="201" spans="1:11" ht="15.75" customHeight="1" x14ac:dyDescent="0.3">
      <c r="A201" s="10" t="s">
        <v>12</v>
      </c>
      <c r="B201" s="11"/>
      <c r="C201" s="9">
        <f t="shared" ref="C201:J201" si="14">SUM(C197:C200)</f>
        <v>41</v>
      </c>
      <c r="D201" s="9">
        <f t="shared" si="14"/>
        <v>30</v>
      </c>
      <c r="E201" s="9">
        <f t="shared" si="14"/>
        <v>34</v>
      </c>
      <c r="F201" s="9">
        <f t="shared" si="14"/>
        <v>22</v>
      </c>
      <c r="G201" s="9">
        <f t="shared" si="14"/>
        <v>5</v>
      </c>
      <c r="H201" s="9">
        <f t="shared" si="14"/>
        <v>4</v>
      </c>
      <c r="I201" s="9">
        <f t="shared" si="14"/>
        <v>46</v>
      </c>
      <c r="J201" s="9">
        <f t="shared" si="14"/>
        <v>34</v>
      </c>
      <c r="K201" s="29"/>
    </row>
    <row r="202" spans="1:11" ht="15.75" customHeight="1" x14ac:dyDescent="0.3">
      <c r="A202" s="30"/>
      <c r="B202" s="30"/>
      <c r="C202" s="30"/>
      <c r="D202" s="30"/>
      <c r="E202" s="30"/>
    </row>
    <row r="203" spans="1:11" ht="15.75" customHeight="1" x14ac:dyDescent="0.3"/>
    <row r="204" spans="1:11" ht="15.75" customHeight="1" x14ac:dyDescent="0.3">
      <c r="A204" s="24" t="s">
        <v>530</v>
      </c>
      <c r="B204" s="25"/>
      <c r="C204" s="25"/>
      <c r="D204" s="25"/>
      <c r="E204" s="25"/>
      <c r="F204" s="25"/>
      <c r="G204" s="25"/>
      <c r="H204" s="25"/>
      <c r="I204" s="25"/>
      <c r="J204" s="26"/>
      <c r="K204" s="27"/>
    </row>
    <row r="205" spans="1:11" ht="15.75" customHeight="1" x14ac:dyDescent="0.3">
      <c r="A205" s="2"/>
      <c r="B205" s="3"/>
      <c r="C205" s="28" t="s">
        <v>1</v>
      </c>
      <c r="D205" s="26"/>
      <c r="E205" s="28" t="s">
        <v>2</v>
      </c>
      <c r="F205" s="26"/>
      <c r="G205" s="28" t="s">
        <v>3</v>
      </c>
      <c r="H205" s="26"/>
      <c r="I205" s="28" t="s">
        <v>4</v>
      </c>
      <c r="J205" s="26"/>
      <c r="K205" s="27"/>
    </row>
    <row r="206" spans="1:11" ht="15.75" customHeight="1" x14ac:dyDescent="0.3">
      <c r="A206" s="4" t="s">
        <v>5</v>
      </c>
      <c r="B206" s="5" t="s">
        <v>6</v>
      </c>
      <c r="C206" s="6" t="s">
        <v>7</v>
      </c>
      <c r="D206" s="6" t="s">
        <v>8</v>
      </c>
      <c r="E206" s="6" t="s">
        <v>7</v>
      </c>
      <c r="F206" s="6" t="s">
        <v>8</v>
      </c>
      <c r="G206" s="6" t="s">
        <v>7</v>
      </c>
      <c r="H206" s="6" t="s">
        <v>8</v>
      </c>
      <c r="I206" s="6" t="s">
        <v>7</v>
      </c>
      <c r="J206" s="6" t="s">
        <v>8</v>
      </c>
      <c r="K206" s="29"/>
    </row>
    <row r="207" spans="1:11" ht="15.75" customHeight="1" x14ac:dyDescent="0.3">
      <c r="A207" s="7" t="s">
        <v>283</v>
      </c>
      <c r="B207" s="8" t="s">
        <v>158</v>
      </c>
      <c r="C207" s="12">
        <v>1</v>
      </c>
      <c r="D207" s="13">
        <v>8</v>
      </c>
      <c r="E207" s="13">
        <v>0</v>
      </c>
      <c r="F207" s="13">
        <v>0</v>
      </c>
      <c r="G207" s="13">
        <v>0</v>
      </c>
      <c r="H207" s="13">
        <v>2</v>
      </c>
      <c r="I207" s="13">
        <v>1</v>
      </c>
      <c r="J207" s="13">
        <v>10</v>
      </c>
      <c r="K207" s="27"/>
    </row>
    <row r="208" spans="1:11" ht="15.75" customHeight="1" x14ac:dyDescent="0.3">
      <c r="A208" s="10" t="s">
        <v>12</v>
      </c>
      <c r="B208" s="11"/>
      <c r="C208" s="9">
        <v>1</v>
      </c>
      <c r="D208" s="9">
        <v>8</v>
      </c>
      <c r="E208" s="9">
        <v>0</v>
      </c>
      <c r="F208" s="9">
        <v>0</v>
      </c>
      <c r="G208" s="9">
        <v>0</v>
      </c>
      <c r="H208" s="9">
        <v>2</v>
      </c>
      <c r="I208" s="9">
        <v>1</v>
      </c>
      <c r="J208" s="9">
        <v>10</v>
      </c>
      <c r="K208" s="29"/>
    </row>
    <row r="209" spans="1:11" ht="15.75" customHeight="1" x14ac:dyDescent="0.3">
      <c r="A209" s="1" t="s">
        <v>656</v>
      </c>
    </row>
    <row r="210" spans="1:11" ht="15.75" customHeight="1" x14ac:dyDescent="0.3"/>
    <row r="211" spans="1:11" ht="15.75" customHeight="1" x14ac:dyDescent="0.3">
      <c r="A211" s="24" t="s">
        <v>1918</v>
      </c>
      <c r="B211" s="25"/>
      <c r="C211" s="25"/>
      <c r="D211" s="25"/>
      <c r="E211" s="25"/>
      <c r="F211" s="25"/>
      <c r="G211" s="25"/>
      <c r="H211" s="25"/>
      <c r="I211" s="25"/>
      <c r="J211" s="26"/>
      <c r="K211" s="27"/>
    </row>
    <row r="212" spans="1:11" ht="15.75" customHeight="1" x14ac:dyDescent="0.3">
      <c r="A212" s="2"/>
      <c r="B212" s="3"/>
      <c r="C212" s="28" t="s">
        <v>1</v>
      </c>
      <c r="D212" s="26"/>
      <c r="E212" s="28" t="s">
        <v>2</v>
      </c>
      <c r="F212" s="26"/>
      <c r="G212" s="28" t="s">
        <v>3</v>
      </c>
      <c r="H212" s="26"/>
      <c r="I212" s="28" t="s">
        <v>4</v>
      </c>
      <c r="J212" s="26"/>
      <c r="K212" s="27"/>
    </row>
    <row r="213" spans="1:11" ht="15.75" customHeight="1" x14ac:dyDescent="0.3">
      <c r="A213" s="4" t="s">
        <v>5</v>
      </c>
      <c r="B213" s="5" t="s">
        <v>6</v>
      </c>
      <c r="C213" s="6" t="s">
        <v>7</v>
      </c>
      <c r="D213" s="6" t="s">
        <v>8</v>
      </c>
      <c r="E213" s="6" t="s">
        <v>7</v>
      </c>
      <c r="F213" s="6" t="s">
        <v>8</v>
      </c>
      <c r="G213" s="6" t="s">
        <v>7</v>
      </c>
      <c r="H213" s="6" t="s">
        <v>8</v>
      </c>
      <c r="I213" s="6" t="s">
        <v>7</v>
      </c>
      <c r="J213" s="6" t="s">
        <v>8</v>
      </c>
      <c r="K213" s="29"/>
    </row>
    <row r="214" spans="1:11" ht="15.75" customHeight="1" x14ac:dyDescent="0.3">
      <c r="A214" s="7" t="s">
        <v>76</v>
      </c>
      <c r="B214" s="8" t="s">
        <v>522</v>
      </c>
      <c r="C214" s="12">
        <v>6</v>
      </c>
      <c r="D214" s="13">
        <v>14</v>
      </c>
      <c r="E214" s="13">
        <v>4</v>
      </c>
      <c r="F214" s="13">
        <v>13</v>
      </c>
      <c r="G214" s="13">
        <v>1</v>
      </c>
      <c r="H214" s="13">
        <v>1</v>
      </c>
      <c r="I214" s="13">
        <v>7</v>
      </c>
      <c r="J214" s="13">
        <v>15</v>
      </c>
      <c r="K214" s="27" t="s">
        <v>531</v>
      </c>
    </row>
    <row r="215" spans="1:11" ht="15.75" customHeight="1" x14ac:dyDescent="0.3">
      <c r="A215" s="7" t="s">
        <v>77</v>
      </c>
      <c r="B215" s="8" t="s">
        <v>522</v>
      </c>
      <c r="C215" s="22">
        <v>6</v>
      </c>
      <c r="D215" s="14">
        <v>14</v>
      </c>
      <c r="E215" s="14">
        <v>2</v>
      </c>
      <c r="F215" s="14">
        <v>15</v>
      </c>
      <c r="G215" s="14">
        <v>0</v>
      </c>
      <c r="H215" s="14">
        <v>1</v>
      </c>
      <c r="I215" s="14">
        <v>6</v>
      </c>
      <c r="J215" s="14">
        <v>15</v>
      </c>
      <c r="K215" s="27" t="s">
        <v>532</v>
      </c>
    </row>
    <row r="216" spans="1:11" ht="15.75" customHeight="1" x14ac:dyDescent="0.3">
      <c r="A216" s="7" t="s">
        <v>78</v>
      </c>
      <c r="B216" s="8" t="s">
        <v>522</v>
      </c>
      <c r="C216" s="22">
        <v>11</v>
      </c>
      <c r="D216" s="14">
        <v>9</v>
      </c>
      <c r="E216" s="14">
        <v>9</v>
      </c>
      <c r="F216" s="14">
        <v>8</v>
      </c>
      <c r="G216" s="14">
        <v>1</v>
      </c>
      <c r="H216" s="14">
        <v>1</v>
      </c>
      <c r="I216" s="14">
        <v>12</v>
      </c>
      <c r="J216" s="14">
        <v>10</v>
      </c>
      <c r="K216" s="27" t="s">
        <v>533</v>
      </c>
    </row>
    <row r="217" spans="1:11" ht="15.75" customHeight="1" x14ac:dyDescent="0.3">
      <c r="A217" s="7" t="s">
        <v>79</v>
      </c>
      <c r="B217" s="8" t="s">
        <v>522</v>
      </c>
      <c r="C217" s="22">
        <v>16</v>
      </c>
      <c r="D217" s="14">
        <v>4</v>
      </c>
      <c r="E217" s="14">
        <v>13</v>
      </c>
      <c r="F217" s="14">
        <v>3</v>
      </c>
      <c r="G217" s="14">
        <v>1</v>
      </c>
      <c r="H217" s="14">
        <v>1</v>
      </c>
      <c r="I217" s="14">
        <v>17</v>
      </c>
      <c r="J217" s="14">
        <v>5</v>
      </c>
      <c r="K217" s="27" t="s">
        <v>534</v>
      </c>
    </row>
    <row r="218" spans="1:11" ht="15.75" customHeight="1" x14ac:dyDescent="0.3">
      <c r="A218" s="7" t="s">
        <v>9</v>
      </c>
      <c r="B218" s="8" t="s">
        <v>522</v>
      </c>
      <c r="C218" s="22">
        <v>15</v>
      </c>
      <c r="D218" s="14">
        <v>5</v>
      </c>
      <c r="E218" s="14">
        <v>11</v>
      </c>
      <c r="F218" s="14">
        <v>5</v>
      </c>
      <c r="G218" s="14">
        <v>6</v>
      </c>
      <c r="H218" s="14">
        <v>1</v>
      </c>
      <c r="I218" s="14">
        <v>21</v>
      </c>
      <c r="J218" s="14">
        <v>6</v>
      </c>
      <c r="K218" s="27" t="s">
        <v>535</v>
      </c>
    </row>
    <row r="219" spans="1:11" ht="15.75" customHeight="1" x14ac:dyDescent="0.3">
      <c r="A219" s="7" t="s">
        <v>11</v>
      </c>
      <c r="B219" s="8" t="s">
        <v>426</v>
      </c>
      <c r="C219" s="22">
        <v>16</v>
      </c>
      <c r="D219" s="14">
        <v>4</v>
      </c>
      <c r="E219" s="14">
        <v>12</v>
      </c>
      <c r="F219" s="14">
        <v>2</v>
      </c>
      <c r="G219" s="14">
        <v>1</v>
      </c>
      <c r="H219" s="14">
        <v>1</v>
      </c>
      <c r="I219" s="14">
        <v>17</v>
      </c>
      <c r="J219" s="14">
        <v>5</v>
      </c>
      <c r="K219" s="27"/>
    </row>
    <row r="220" spans="1:11" ht="15.75" customHeight="1" x14ac:dyDescent="0.3">
      <c r="A220" s="7" t="s">
        <v>630</v>
      </c>
      <c r="B220" s="8" t="s">
        <v>426</v>
      </c>
      <c r="C220" s="22">
        <v>16</v>
      </c>
      <c r="D220" s="14">
        <v>4</v>
      </c>
      <c r="E220" s="14">
        <v>11</v>
      </c>
      <c r="F220" s="14">
        <v>3</v>
      </c>
      <c r="G220" s="14">
        <v>3</v>
      </c>
      <c r="H220" s="14">
        <v>1</v>
      </c>
      <c r="I220" s="14">
        <v>19</v>
      </c>
      <c r="J220" s="14">
        <v>5</v>
      </c>
      <c r="K220" s="27"/>
    </row>
    <row r="221" spans="1:11" ht="15.75" customHeight="1" x14ac:dyDescent="0.3">
      <c r="A221" s="7" t="s">
        <v>686</v>
      </c>
      <c r="B221" s="8" t="s">
        <v>426</v>
      </c>
      <c r="C221" s="22">
        <v>10</v>
      </c>
      <c r="D221" s="14">
        <v>10</v>
      </c>
      <c r="E221" s="14">
        <v>6</v>
      </c>
      <c r="F221" s="14">
        <v>8</v>
      </c>
      <c r="G221" s="14">
        <v>0</v>
      </c>
      <c r="H221" s="14">
        <v>1</v>
      </c>
      <c r="I221" s="14">
        <v>10</v>
      </c>
      <c r="J221" s="14">
        <v>11</v>
      </c>
      <c r="K221" s="27"/>
    </row>
    <row r="222" spans="1:11" ht="15.75" customHeight="1" x14ac:dyDescent="0.3">
      <c r="A222" s="7" t="s">
        <v>729</v>
      </c>
      <c r="B222" s="8" t="s">
        <v>426</v>
      </c>
      <c r="C222" s="22">
        <v>13</v>
      </c>
      <c r="D222" s="14">
        <v>7</v>
      </c>
      <c r="E222" s="14">
        <v>10</v>
      </c>
      <c r="F222" s="14">
        <v>4</v>
      </c>
      <c r="G222" s="14">
        <v>1</v>
      </c>
      <c r="H222" s="14">
        <v>1</v>
      </c>
      <c r="I222" s="14">
        <v>14</v>
      </c>
      <c r="J222" s="14">
        <v>8</v>
      </c>
      <c r="K222" s="27"/>
    </row>
    <row r="223" spans="1:11" ht="15.75" customHeight="1" x14ac:dyDescent="0.3">
      <c r="A223" s="7" t="s">
        <v>984</v>
      </c>
      <c r="B223" s="8" t="s">
        <v>426</v>
      </c>
      <c r="C223" s="22">
        <v>18</v>
      </c>
      <c r="D223" s="14">
        <v>2</v>
      </c>
      <c r="E223" s="14">
        <v>12</v>
      </c>
      <c r="F223" s="14">
        <v>2</v>
      </c>
      <c r="G223" s="14">
        <v>2</v>
      </c>
      <c r="H223" s="14">
        <v>1</v>
      </c>
      <c r="I223" s="14">
        <v>20</v>
      </c>
      <c r="J223" s="14">
        <v>3</v>
      </c>
      <c r="K223" s="27"/>
    </row>
    <row r="224" spans="1:11" ht="15.75" customHeight="1" x14ac:dyDescent="0.3">
      <c r="A224" s="7" t="s">
        <v>1189</v>
      </c>
      <c r="B224" s="8" t="s">
        <v>426</v>
      </c>
      <c r="C224" s="22">
        <v>15</v>
      </c>
      <c r="D224" s="14">
        <v>5</v>
      </c>
      <c r="E224" s="14">
        <v>7</v>
      </c>
      <c r="F224" s="14">
        <v>3</v>
      </c>
      <c r="G224" s="14">
        <v>1</v>
      </c>
      <c r="H224" s="14">
        <v>1</v>
      </c>
      <c r="I224" s="14">
        <v>16</v>
      </c>
      <c r="J224" s="14">
        <v>6</v>
      </c>
      <c r="K224" s="27"/>
    </row>
    <row r="225" spans="1:11" ht="15.75" customHeight="1" x14ac:dyDescent="0.3">
      <c r="A225" s="7" t="s">
        <v>1267</v>
      </c>
      <c r="B225" s="8" t="s">
        <v>426</v>
      </c>
      <c r="C225" s="22">
        <v>12</v>
      </c>
      <c r="D225" s="14">
        <v>9</v>
      </c>
      <c r="E225" s="14">
        <v>6</v>
      </c>
      <c r="F225" s="14">
        <v>4</v>
      </c>
      <c r="G225" s="14">
        <v>0</v>
      </c>
      <c r="H225" s="14">
        <v>1</v>
      </c>
      <c r="I225" s="14">
        <v>12</v>
      </c>
      <c r="J225" s="14">
        <v>10</v>
      </c>
      <c r="K225" s="27"/>
    </row>
    <row r="226" spans="1:11" ht="15.75" customHeight="1" x14ac:dyDescent="0.3">
      <c r="A226" s="7" t="s">
        <v>1374</v>
      </c>
      <c r="B226" s="8" t="s">
        <v>426</v>
      </c>
      <c r="C226" s="22">
        <v>8</v>
      </c>
      <c r="D226" s="14">
        <v>13</v>
      </c>
      <c r="E226" s="14">
        <v>4</v>
      </c>
      <c r="F226" s="14">
        <v>8</v>
      </c>
      <c r="G226" s="14">
        <v>0</v>
      </c>
      <c r="H226" s="14">
        <v>1</v>
      </c>
      <c r="I226" s="14">
        <v>8</v>
      </c>
      <c r="J226" s="14">
        <v>14</v>
      </c>
      <c r="K226" s="27"/>
    </row>
    <row r="227" spans="1:11" ht="15.75" customHeight="1" x14ac:dyDescent="0.3">
      <c r="A227" s="7" t="s">
        <v>1475</v>
      </c>
      <c r="B227" s="8" t="s">
        <v>426</v>
      </c>
      <c r="C227" s="22">
        <v>12</v>
      </c>
      <c r="D227" s="14">
        <v>8</v>
      </c>
      <c r="E227" s="14">
        <v>7</v>
      </c>
      <c r="F227" s="14">
        <v>5</v>
      </c>
      <c r="G227" s="14">
        <v>1</v>
      </c>
      <c r="H227" s="14">
        <v>1</v>
      </c>
      <c r="I227" s="14">
        <v>14</v>
      </c>
      <c r="J227" s="14">
        <v>9</v>
      </c>
      <c r="K227" s="27"/>
    </row>
    <row r="228" spans="1:11" ht="15.75" customHeight="1" x14ac:dyDescent="0.3">
      <c r="A228" s="7" t="s">
        <v>1614</v>
      </c>
      <c r="B228" s="8" t="s">
        <v>426</v>
      </c>
      <c r="C228" s="22">
        <v>12</v>
      </c>
      <c r="D228" s="14">
        <v>10</v>
      </c>
      <c r="E228" s="14">
        <v>7</v>
      </c>
      <c r="F228" s="14">
        <v>5</v>
      </c>
      <c r="G228" s="14">
        <v>1</v>
      </c>
      <c r="H228" s="14">
        <v>1</v>
      </c>
      <c r="I228" s="14">
        <v>13</v>
      </c>
      <c r="J228" s="14">
        <v>11</v>
      </c>
      <c r="K228" s="27"/>
    </row>
    <row r="229" spans="1:11" ht="15.75" customHeight="1" x14ac:dyDescent="0.3">
      <c r="A229" s="7" t="s">
        <v>1852</v>
      </c>
      <c r="B229" s="8" t="s">
        <v>426</v>
      </c>
      <c r="C229" s="22">
        <v>14</v>
      </c>
      <c r="D229" s="14">
        <v>8</v>
      </c>
      <c r="E229" s="14">
        <v>9</v>
      </c>
      <c r="F229" s="14">
        <v>3</v>
      </c>
      <c r="G229" s="14">
        <v>0</v>
      </c>
      <c r="H229" s="14">
        <v>1</v>
      </c>
      <c r="I229" s="14">
        <v>14</v>
      </c>
      <c r="J229" s="14">
        <v>9</v>
      </c>
      <c r="K229" s="27"/>
    </row>
    <row r="230" spans="1:11" ht="15.75" customHeight="1" x14ac:dyDescent="0.3">
      <c r="A230" s="7" t="s">
        <v>1883</v>
      </c>
      <c r="B230" s="8" t="s">
        <v>426</v>
      </c>
      <c r="C230" s="22">
        <v>14</v>
      </c>
      <c r="D230" s="14">
        <v>8</v>
      </c>
      <c r="E230" s="14">
        <v>8</v>
      </c>
      <c r="F230" s="14">
        <v>4</v>
      </c>
      <c r="G230" s="14">
        <v>0</v>
      </c>
      <c r="H230" s="14">
        <v>1</v>
      </c>
      <c r="I230" s="14">
        <v>14</v>
      </c>
      <c r="J230" s="14">
        <v>9</v>
      </c>
      <c r="K230" s="27"/>
    </row>
    <row r="231" spans="1:11" ht="15.75" customHeight="1" x14ac:dyDescent="0.3">
      <c r="A231" s="7" t="s">
        <v>1947</v>
      </c>
      <c r="B231" s="8" t="s">
        <v>426</v>
      </c>
      <c r="C231" s="22">
        <v>11</v>
      </c>
      <c r="D231" s="14">
        <v>11</v>
      </c>
      <c r="E231" s="14">
        <v>7</v>
      </c>
      <c r="F231" s="14">
        <v>7</v>
      </c>
      <c r="G231" s="14">
        <v>1</v>
      </c>
      <c r="H231" s="14">
        <v>1</v>
      </c>
      <c r="I231" s="14">
        <v>12</v>
      </c>
      <c r="J231" s="14">
        <v>12</v>
      </c>
      <c r="K231" s="27"/>
    </row>
    <row r="232" spans="1:11" ht="15.75" customHeight="1" x14ac:dyDescent="0.3">
      <c r="A232" s="10" t="s">
        <v>12</v>
      </c>
      <c r="B232" s="11"/>
      <c r="C232" s="9">
        <f>SUM(C214:C231)</f>
        <v>225</v>
      </c>
      <c r="D232" s="9">
        <f t="shared" ref="D232:J232" si="15">SUM(D214:D231)</f>
        <v>145</v>
      </c>
      <c r="E232" s="9">
        <f t="shared" si="15"/>
        <v>145</v>
      </c>
      <c r="F232" s="9">
        <f t="shared" si="15"/>
        <v>102</v>
      </c>
      <c r="G232" s="9">
        <f t="shared" si="15"/>
        <v>20</v>
      </c>
      <c r="H232" s="9">
        <f t="shared" si="15"/>
        <v>18</v>
      </c>
      <c r="I232" s="9">
        <f t="shared" si="15"/>
        <v>246</v>
      </c>
      <c r="J232" s="9">
        <f t="shared" si="15"/>
        <v>163</v>
      </c>
      <c r="K232" s="29"/>
    </row>
    <row r="233" spans="1:11" ht="15.75" customHeight="1" x14ac:dyDescent="0.3">
      <c r="A233" s="30" t="s">
        <v>536</v>
      </c>
      <c r="B233" s="30"/>
      <c r="C233" s="30"/>
      <c r="D233" s="30"/>
      <c r="E233" s="30"/>
    </row>
    <row r="234" spans="1:11" ht="15.75" customHeight="1" x14ac:dyDescent="0.3"/>
    <row r="235" spans="1:11" ht="15.75" customHeight="1" x14ac:dyDescent="0.3">
      <c r="A235" s="24" t="s">
        <v>761</v>
      </c>
      <c r="B235" s="25"/>
      <c r="C235" s="25"/>
      <c r="D235" s="25"/>
      <c r="E235" s="25"/>
      <c r="F235" s="25"/>
      <c r="G235" s="25"/>
      <c r="H235" s="25"/>
      <c r="I235" s="25"/>
      <c r="J235" s="26"/>
      <c r="K235" s="27"/>
    </row>
    <row r="236" spans="1:11" ht="15.75" customHeight="1" x14ac:dyDescent="0.3">
      <c r="A236" s="2"/>
      <c r="B236" s="3"/>
      <c r="C236" s="28" t="s">
        <v>1</v>
      </c>
      <c r="D236" s="26"/>
      <c r="E236" s="28" t="s">
        <v>2</v>
      </c>
      <c r="F236" s="26"/>
      <c r="G236" s="28" t="s">
        <v>3</v>
      </c>
      <c r="H236" s="26"/>
      <c r="I236" s="28" t="s">
        <v>4</v>
      </c>
      <c r="J236" s="26"/>
      <c r="K236" s="27"/>
    </row>
    <row r="237" spans="1:11" ht="15.75" customHeight="1" x14ac:dyDescent="0.3">
      <c r="A237" s="4" t="s">
        <v>5</v>
      </c>
      <c r="B237" s="5" t="s">
        <v>6</v>
      </c>
      <c r="C237" s="6" t="s">
        <v>7</v>
      </c>
      <c r="D237" s="6" t="s">
        <v>8</v>
      </c>
      <c r="E237" s="6" t="s">
        <v>7</v>
      </c>
      <c r="F237" s="6" t="s">
        <v>8</v>
      </c>
      <c r="G237" s="6" t="s">
        <v>7</v>
      </c>
      <c r="H237" s="6" t="s">
        <v>8</v>
      </c>
      <c r="I237" s="6" t="s">
        <v>7</v>
      </c>
      <c r="J237" s="6" t="s">
        <v>8</v>
      </c>
      <c r="K237" s="29"/>
    </row>
    <row r="238" spans="1:11" ht="15.75" customHeight="1" x14ac:dyDescent="0.3">
      <c r="A238" s="7" t="s">
        <v>82</v>
      </c>
      <c r="B238" s="8" t="s">
        <v>188</v>
      </c>
      <c r="C238" s="12">
        <v>4</v>
      </c>
      <c r="D238" s="13">
        <v>16</v>
      </c>
      <c r="E238" s="13">
        <v>2</v>
      </c>
      <c r="F238" s="13">
        <v>12</v>
      </c>
      <c r="G238" s="13">
        <v>0</v>
      </c>
      <c r="H238" s="13">
        <v>1</v>
      </c>
      <c r="I238" s="13">
        <v>4</v>
      </c>
      <c r="J238" s="13">
        <v>17</v>
      </c>
      <c r="K238" s="27"/>
    </row>
    <row r="239" spans="1:11" ht="15.75" customHeight="1" x14ac:dyDescent="0.3">
      <c r="A239" s="7" t="s">
        <v>83</v>
      </c>
      <c r="B239" s="8" t="s">
        <v>188</v>
      </c>
      <c r="C239" s="12">
        <v>8</v>
      </c>
      <c r="D239" s="13">
        <v>12</v>
      </c>
      <c r="E239" s="13">
        <v>5</v>
      </c>
      <c r="F239" s="13">
        <v>9</v>
      </c>
      <c r="G239" s="13">
        <v>0</v>
      </c>
      <c r="H239" s="13">
        <v>1</v>
      </c>
      <c r="I239" s="13">
        <v>8</v>
      </c>
      <c r="J239" s="13">
        <v>13</v>
      </c>
      <c r="K239" s="27"/>
    </row>
    <row r="240" spans="1:11" ht="15.75" customHeight="1" x14ac:dyDescent="0.3">
      <c r="A240" s="7" t="s">
        <v>84</v>
      </c>
      <c r="B240" s="8" t="s">
        <v>188</v>
      </c>
      <c r="C240" s="12">
        <v>7</v>
      </c>
      <c r="D240" s="13">
        <v>13</v>
      </c>
      <c r="E240" s="13">
        <v>5</v>
      </c>
      <c r="F240" s="13">
        <v>9</v>
      </c>
      <c r="G240" s="13">
        <v>0</v>
      </c>
      <c r="H240" s="13">
        <v>1</v>
      </c>
      <c r="I240" s="13">
        <v>7</v>
      </c>
      <c r="J240" s="13">
        <v>14</v>
      </c>
      <c r="K240" s="27"/>
    </row>
    <row r="241" spans="1:11" ht="15.75" customHeight="1" x14ac:dyDescent="0.3">
      <c r="A241" s="7" t="s">
        <v>85</v>
      </c>
      <c r="B241" s="8" t="s">
        <v>188</v>
      </c>
      <c r="C241" s="12">
        <v>7</v>
      </c>
      <c r="D241" s="13">
        <v>13</v>
      </c>
      <c r="E241" s="13">
        <v>4</v>
      </c>
      <c r="F241" s="13">
        <v>10</v>
      </c>
      <c r="G241" s="13">
        <v>3</v>
      </c>
      <c r="H241" s="13">
        <v>1</v>
      </c>
      <c r="I241" s="13">
        <v>10</v>
      </c>
      <c r="J241" s="13">
        <v>14</v>
      </c>
      <c r="K241" s="27"/>
    </row>
    <row r="242" spans="1:11" ht="15.75" customHeight="1" x14ac:dyDescent="0.3">
      <c r="A242" s="7" t="s">
        <v>86</v>
      </c>
      <c r="B242" s="8" t="s">
        <v>188</v>
      </c>
      <c r="C242" s="12">
        <v>16</v>
      </c>
      <c r="D242" s="13">
        <v>4</v>
      </c>
      <c r="E242" s="13">
        <v>10</v>
      </c>
      <c r="F242" s="13">
        <v>4</v>
      </c>
      <c r="G242" s="13">
        <v>2</v>
      </c>
      <c r="H242" s="13">
        <v>1</v>
      </c>
      <c r="I242" s="13">
        <v>18</v>
      </c>
      <c r="J242" s="13">
        <v>5</v>
      </c>
      <c r="K242" s="27"/>
    </row>
    <row r="243" spans="1:11" ht="15.75" customHeight="1" x14ac:dyDescent="0.3">
      <c r="A243" s="7" t="s">
        <v>71</v>
      </c>
      <c r="B243" s="8" t="s">
        <v>426</v>
      </c>
      <c r="C243" s="12">
        <v>7</v>
      </c>
      <c r="D243" s="13">
        <v>13</v>
      </c>
      <c r="E243" s="13">
        <v>6</v>
      </c>
      <c r="F243" s="13">
        <v>8</v>
      </c>
      <c r="G243" s="13">
        <v>2</v>
      </c>
      <c r="H243" s="13">
        <v>1</v>
      </c>
      <c r="I243" s="13">
        <v>9</v>
      </c>
      <c r="J243" s="13">
        <v>14</v>
      </c>
      <c r="K243" s="27"/>
    </row>
    <row r="244" spans="1:11" ht="15.75" customHeight="1" x14ac:dyDescent="0.3">
      <c r="A244" s="7" t="s">
        <v>87</v>
      </c>
      <c r="B244" s="8" t="s">
        <v>426</v>
      </c>
      <c r="C244" s="22">
        <v>6</v>
      </c>
      <c r="D244" s="14">
        <v>14</v>
      </c>
      <c r="E244" s="14">
        <v>5</v>
      </c>
      <c r="F244" s="14">
        <v>9</v>
      </c>
      <c r="G244" s="14">
        <v>1</v>
      </c>
      <c r="H244" s="14">
        <v>1</v>
      </c>
      <c r="I244" s="14">
        <v>7</v>
      </c>
      <c r="J244" s="14">
        <v>15</v>
      </c>
      <c r="K244" s="27"/>
    </row>
    <row r="245" spans="1:11" ht="15.75" customHeight="1" x14ac:dyDescent="0.3">
      <c r="A245" s="7" t="s">
        <v>88</v>
      </c>
      <c r="B245" s="8" t="s">
        <v>426</v>
      </c>
      <c r="C245" s="22">
        <v>10</v>
      </c>
      <c r="D245" s="14">
        <v>10</v>
      </c>
      <c r="E245" s="14">
        <v>9</v>
      </c>
      <c r="F245" s="14">
        <v>5</v>
      </c>
      <c r="G245" s="14">
        <v>1</v>
      </c>
      <c r="H245" s="14">
        <v>1</v>
      </c>
      <c r="I245" s="14">
        <v>11</v>
      </c>
      <c r="J245" s="14">
        <v>11</v>
      </c>
      <c r="K245" s="27"/>
    </row>
    <row r="246" spans="1:11" ht="15.75" customHeight="1" x14ac:dyDescent="0.3">
      <c r="A246" s="7" t="s">
        <v>89</v>
      </c>
      <c r="B246" s="8" t="s">
        <v>426</v>
      </c>
      <c r="C246" s="22">
        <v>16</v>
      </c>
      <c r="D246" s="14">
        <v>4</v>
      </c>
      <c r="E246" s="14">
        <v>12</v>
      </c>
      <c r="F246" s="14">
        <v>2</v>
      </c>
      <c r="G246" s="14">
        <v>2</v>
      </c>
      <c r="H246" s="14">
        <v>1</v>
      </c>
      <c r="I246" s="14">
        <v>18</v>
      </c>
      <c r="J246" s="14">
        <v>5</v>
      </c>
      <c r="K246" s="27"/>
    </row>
    <row r="247" spans="1:11" ht="15.75" customHeight="1" x14ac:dyDescent="0.3">
      <c r="A247" s="7" t="s">
        <v>90</v>
      </c>
      <c r="B247" s="8" t="s">
        <v>426</v>
      </c>
      <c r="C247" s="22">
        <v>16</v>
      </c>
      <c r="D247" s="14">
        <v>4</v>
      </c>
      <c r="E247" s="14">
        <v>13</v>
      </c>
      <c r="F247" s="14">
        <v>1</v>
      </c>
      <c r="G247" s="14">
        <v>3</v>
      </c>
      <c r="H247" s="14">
        <v>1</v>
      </c>
      <c r="I247" s="14">
        <v>19</v>
      </c>
      <c r="J247" s="14">
        <v>5</v>
      </c>
      <c r="K247" s="27"/>
    </row>
    <row r="248" spans="1:11" ht="15.75" customHeight="1" x14ac:dyDescent="0.3">
      <c r="A248" s="7" t="s">
        <v>73</v>
      </c>
      <c r="B248" s="8" t="s">
        <v>426</v>
      </c>
      <c r="C248" s="22">
        <v>10</v>
      </c>
      <c r="D248" s="14">
        <v>10</v>
      </c>
      <c r="E248" s="14">
        <v>8</v>
      </c>
      <c r="F248" s="14">
        <v>6</v>
      </c>
      <c r="G248" s="14">
        <v>2</v>
      </c>
      <c r="H248" s="14">
        <v>1</v>
      </c>
      <c r="I248" s="14">
        <v>12</v>
      </c>
      <c r="J248" s="14">
        <v>11</v>
      </c>
      <c r="K248" s="27"/>
    </row>
    <row r="249" spans="1:11" ht="15.75" customHeight="1" x14ac:dyDescent="0.3">
      <c r="A249" s="7" t="s">
        <v>75</v>
      </c>
      <c r="B249" s="8" t="s">
        <v>426</v>
      </c>
      <c r="C249" s="22">
        <v>12</v>
      </c>
      <c r="D249" s="14">
        <v>8</v>
      </c>
      <c r="E249" s="14">
        <v>10</v>
      </c>
      <c r="F249" s="14">
        <v>4</v>
      </c>
      <c r="G249" s="14">
        <v>3</v>
      </c>
      <c r="H249" s="14">
        <v>1</v>
      </c>
      <c r="I249" s="14">
        <v>15</v>
      </c>
      <c r="J249" s="14">
        <v>9</v>
      </c>
      <c r="K249" s="27"/>
    </row>
    <row r="250" spans="1:11" ht="15.75" customHeight="1" x14ac:dyDescent="0.3">
      <c r="A250" s="10" t="s">
        <v>12</v>
      </c>
      <c r="B250" s="11"/>
      <c r="C250" s="9">
        <f>SUM(C238:C249)</f>
        <v>119</v>
      </c>
      <c r="D250" s="9">
        <f t="shared" ref="D250:J250" si="16">SUM(D238:D249)</f>
        <v>121</v>
      </c>
      <c r="E250" s="9">
        <f t="shared" si="16"/>
        <v>89</v>
      </c>
      <c r="F250" s="9">
        <f t="shared" si="16"/>
        <v>79</v>
      </c>
      <c r="G250" s="9">
        <f t="shared" si="16"/>
        <v>19</v>
      </c>
      <c r="H250" s="9">
        <f t="shared" si="16"/>
        <v>12</v>
      </c>
      <c r="I250" s="9">
        <f t="shared" si="16"/>
        <v>138</v>
      </c>
      <c r="J250" s="9">
        <f t="shared" si="16"/>
        <v>133</v>
      </c>
      <c r="K250" s="29"/>
    </row>
    <row r="251" spans="1:11" ht="15.75" customHeight="1" x14ac:dyDescent="0.3"/>
    <row r="252" spans="1:11" ht="15.75" customHeight="1" x14ac:dyDescent="0.3"/>
    <row r="253" spans="1:11" ht="15.75" customHeight="1" x14ac:dyDescent="0.3">
      <c r="A253" s="24" t="s">
        <v>537</v>
      </c>
      <c r="B253" s="25"/>
      <c r="C253" s="25"/>
      <c r="D253" s="25"/>
      <c r="E253" s="25"/>
      <c r="F253" s="25"/>
      <c r="G253" s="25"/>
      <c r="H253" s="25"/>
      <c r="I253" s="25"/>
      <c r="J253" s="26"/>
      <c r="K253" s="27"/>
    </row>
    <row r="254" spans="1:11" ht="15.75" customHeight="1" x14ac:dyDescent="0.3">
      <c r="A254" s="2"/>
      <c r="B254" s="3"/>
      <c r="C254" s="28" t="s">
        <v>1</v>
      </c>
      <c r="D254" s="26"/>
      <c r="E254" s="28" t="s">
        <v>2</v>
      </c>
      <c r="F254" s="26"/>
      <c r="G254" s="28" t="s">
        <v>3</v>
      </c>
      <c r="H254" s="26"/>
      <c r="I254" s="28" t="s">
        <v>4</v>
      </c>
      <c r="J254" s="26"/>
      <c r="K254" s="27"/>
    </row>
    <row r="255" spans="1:11" ht="15.75" customHeight="1" x14ac:dyDescent="0.3">
      <c r="A255" s="4" t="s">
        <v>5</v>
      </c>
      <c r="B255" s="5" t="s">
        <v>6</v>
      </c>
      <c r="C255" s="6" t="s">
        <v>7</v>
      </c>
      <c r="D255" s="6" t="s">
        <v>8</v>
      </c>
      <c r="E255" s="6" t="s">
        <v>7</v>
      </c>
      <c r="F255" s="6" t="s">
        <v>8</v>
      </c>
      <c r="G255" s="6" t="s">
        <v>7</v>
      </c>
      <c r="H255" s="6" t="s">
        <v>8</v>
      </c>
      <c r="I255" s="6" t="s">
        <v>7</v>
      </c>
      <c r="J255" s="6" t="s">
        <v>8</v>
      </c>
      <c r="K255" s="29"/>
    </row>
    <row r="256" spans="1:11" ht="15.75" customHeight="1" x14ac:dyDescent="0.3">
      <c r="A256" s="7" t="s">
        <v>88</v>
      </c>
      <c r="B256" s="8" t="s">
        <v>1892</v>
      </c>
      <c r="C256" s="12">
        <v>12</v>
      </c>
      <c r="D256" s="13">
        <v>8</v>
      </c>
      <c r="E256" s="13">
        <v>12</v>
      </c>
      <c r="F256" s="13">
        <v>4</v>
      </c>
      <c r="G256" s="13">
        <v>0</v>
      </c>
      <c r="H256" s="13">
        <v>1</v>
      </c>
      <c r="I256" s="13">
        <v>12</v>
      </c>
      <c r="J256" s="13">
        <v>8</v>
      </c>
    </row>
    <row r="257" spans="1:11" ht="15.75" customHeight="1" x14ac:dyDescent="0.3">
      <c r="A257" s="7" t="s">
        <v>89</v>
      </c>
      <c r="B257" s="8" t="s">
        <v>1892</v>
      </c>
      <c r="C257" s="12"/>
      <c r="D257" s="13"/>
      <c r="E257" s="13"/>
      <c r="F257" s="13"/>
      <c r="G257" s="13"/>
      <c r="H257" s="13"/>
      <c r="I257" s="13">
        <v>15</v>
      </c>
      <c r="J257" s="13">
        <v>7</v>
      </c>
    </row>
    <row r="258" spans="1:11" ht="15.75" customHeight="1" x14ac:dyDescent="0.3">
      <c r="A258" s="7" t="s">
        <v>90</v>
      </c>
      <c r="B258" s="8" t="s">
        <v>1892</v>
      </c>
      <c r="C258" s="12"/>
      <c r="D258" s="13"/>
      <c r="E258" s="13"/>
      <c r="F258" s="13"/>
      <c r="G258" s="13"/>
      <c r="H258" s="13"/>
      <c r="I258" s="47"/>
      <c r="J258" s="47"/>
    </row>
    <row r="259" spans="1:11" ht="15.75" customHeight="1" x14ac:dyDescent="0.3">
      <c r="A259" s="7" t="s">
        <v>73</v>
      </c>
      <c r="B259" s="8" t="s">
        <v>1892</v>
      </c>
      <c r="C259" s="12"/>
      <c r="D259" s="13"/>
      <c r="E259" s="13"/>
      <c r="F259" s="13"/>
      <c r="G259" s="13"/>
      <c r="H259" s="13"/>
      <c r="I259" s="47">
        <f>46-SUM(I256:I258)</f>
        <v>19</v>
      </c>
      <c r="J259" s="47">
        <f>39-SUM(J256:J258)</f>
        <v>24</v>
      </c>
    </row>
    <row r="260" spans="1:11" ht="15.75" customHeight="1" x14ac:dyDescent="0.3">
      <c r="A260" s="7" t="s">
        <v>75</v>
      </c>
      <c r="B260" s="8" t="s">
        <v>210</v>
      </c>
      <c r="C260" s="12">
        <v>11</v>
      </c>
      <c r="D260" s="13">
        <v>9</v>
      </c>
      <c r="E260" s="13">
        <v>7</v>
      </c>
      <c r="F260" s="13">
        <v>5</v>
      </c>
      <c r="G260" s="13">
        <v>1</v>
      </c>
      <c r="H260" s="13">
        <v>1</v>
      </c>
      <c r="I260" s="13">
        <v>12</v>
      </c>
      <c r="J260" s="13">
        <v>10</v>
      </c>
      <c r="K260" s="27"/>
    </row>
    <row r="261" spans="1:11" ht="15.75" customHeight="1" x14ac:dyDescent="0.3">
      <c r="A261" s="7" t="s">
        <v>76</v>
      </c>
      <c r="B261" s="8" t="s">
        <v>210</v>
      </c>
      <c r="C261" s="22">
        <v>11</v>
      </c>
      <c r="D261" s="14">
        <v>9</v>
      </c>
      <c r="E261" s="14">
        <v>7</v>
      </c>
      <c r="F261" s="14">
        <v>5</v>
      </c>
      <c r="G261" s="14">
        <v>0</v>
      </c>
      <c r="H261" s="14">
        <v>1</v>
      </c>
      <c r="I261" s="14">
        <v>11</v>
      </c>
      <c r="J261" s="14">
        <v>10</v>
      </c>
      <c r="K261" s="27"/>
    </row>
    <row r="262" spans="1:11" ht="15.75" customHeight="1" x14ac:dyDescent="0.3">
      <c r="A262" s="7" t="s">
        <v>77</v>
      </c>
      <c r="B262" s="8" t="s">
        <v>210</v>
      </c>
      <c r="C262" s="12">
        <v>9</v>
      </c>
      <c r="D262" s="13">
        <v>11</v>
      </c>
      <c r="E262" s="13">
        <v>6</v>
      </c>
      <c r="F262" s="13">
        <v>6</v>
      </c>
      <c r="G262" s="13">
        <v>0</v>
      </c>
      <c r="H262" s="13">
        <v>1</v>
      </c>
      <c r="I262" s="13">
        <v>9</v>
      </c>
      <c r="J262" s="13">
        <v>12</v>
      </c>
      <c r="K262" s="27"/>
    </row>
    <row r="263" spans="1:11" ht="15.75" customHeight="1" x14ac:dyDescent="0.3">
      <c r="A263" s="7" t="s">
        <v>78</v>
      </c>
      <c r="B263" s="8" t="s">
        <v>91</v>
      </c>
      <c r="C263" s="22">
        <v>7</v>
      </c>
      <c r="D263" s="14">
        <v>13</v>
      </c>
      <c r="E263" s="14">
        <v>6</v>
      </c>
      <c r="F263" s="14">
        <v>8</v>
      </c>
      <c r="G263" s="14">
        <v>1</v>
      </c>
      <c r="H263" s="14">
        <v>1</v>
      </c>
      <c r="I263" s="14">
        <v>8</v>
      </c>
      <c r="J263" s="14">
        <v>14</v>
      </c>
      <c r="K263" s="27"/>
    </row>
    <row r="264" spans="1:11" ht="15.75" customHeight="1" x14ac:dyDescent="0.3">
      <c r="A264" s="7" t="s">
        <v>79</v>
      </c>
      <c r="B264" s="8" t="s">
        <v>538</v>
      </c>
      <c r="C264" s="22">
        <v>4</v>
      </c>
      <c r="D264" s="14">
        <v>16</v>
      </c>
      <c r="E264" s="14">
        <v>2</v>
      </c>
      <c r="F264" s="14">
        <v>12</v>
      </c>
      <c r="G264" s="14">
        <v>2</v>
      </c>
      <c r="H264" s="14">
        <v>1</v>
      </c>
      <c r="I264" s="14">
        <v>6</v>
      </c>
      <c r="J264" s="14">
        <v>17</v>
      </c>
      <c r="K264" s="27"/>
    </row>
    <row r="265" spans="1:11" ht="15.75" customHeight="1" x14ac:dyDescent="0.3">
      <c r="A265" s="7" t="s">
        <v>9</v>
      </c>
      <c r="B265" s="8" t="s">
        <v>538</v>
      </c>
      <c r="C265" s="22">
        <v>4</v>
      </c>
      <c r="D265" s="14">
        <v>16</v>
      </c>
      <c r="E265" s="14">
        <v>3</v>
      </c>
      <c r="F265" s="14">
        <v>11</v>
      </c>
      <c r="G265" s="14">
        <v>0</v>
      </c>
      <c r="H265" s="14">
        <v>1</v>
      </c>
      <c r="I265" s="14">
        <v>4</v>
      </c>
      <c r="J265" s="14">
        <v>17</v>
      </c>
      <c r="K265" s="27"/>
    </row>
    <row r="266" spans="1:11" ht="15.75" customHeight="1" x14ac:dyDescent="0.3">
      <c r="A266" s="7" t="s">
        <v>11</v>
      </c>
      <c r="B266" s="8" t="s">
        <v>538</v>
      </c>
      <c r="C266" s="22">
        <v>5</v>
      </c>
      <c r="D266" s="14">
        <v>15</v>
      </c>
      <c r="E266" s="14">
        <v>3</v>
      </c>
      <c r="F266" s="14">
        <v>11</v>
      </c>
      <c r="G266" s="14">
        <v>0</v>
      </c>
      <c r="H266" s="14">
        <v>1</v>
      </c>
      <c r="I266" s="14">
        <v>5</v>
      </c>
      <c r="J266" s="14">
        <v>16</v>
      </c>
      <c r="K266" s="27"/>
    </row>
    <row r="267" spans="1:11" ht="15.75" customHeight="1" x14ac:dyDescent="0.3">
      <c r="A267" s="7" t="s">
        <v>630</v>
      </c>
      <c r="B267" s="8" t="s">
        <v>538</v>
      </c>
      <c r="C267" s="22">
        <v>11</v>
      </c>
      <c r="D267" s="14">
        <v>9</v>
      </c>
      <c r="E267" s="14">
        <v>6</v>
      </c>
      <c r="F267" s="14">
        <v>8</v>
      </c>
      <c r="G267" s="14">
        <v>1</v>
      </c>
      <c r="H267" s="14">
        <v>1</v>
      </c>
      <c r="I267" s="14">
        <v>12</v>
      </c>
      <c r="J267" s="14">
        <v>10</v>
      </c>
      <c r="K267" s="27"/>
    </row>
    <row r="268" spans="1:11" ht="15.75" customHeight="1" x14ac:dyDescent="0.3">
      <c r="A268" s="7" t="s">
        <v>686</v>
      </c>
      <c r="B268" s="8" t="s">
        <v>538</v>
      </c>
      <c r="C268" s="22">
        <v>5</v>
      </c>
      <c r="D268" s="14">
        <v>15</v>
      </c>
      <c r="E268" s="14">
        <v>3</v>
      </c>
      <c r="F268" s="14">
        <v>11</v>
      </c>
      <c r="G268" s="14">
        <v>2</v>
      </c>
      <c r="H268" s="14">
        <v>1</v>
      </c>
      <c r="I268" s="14">
        <v>7</v>
      </c>
      <c r="J268" s="14">
        <v>16</v>
      </c>
      <c r="K268" s="27"/>
    </row>
    <row r="269" spans="1:11" ht="15.75" customHeight="1" x14ac:dyDescent="0.3">
      <c r="A269" s="7" t="s">
        <v>729</v>
      </c>
      <c r="B269" s="8" t="s">
        <v>931</v>
      </c>
      <c r="C269" s="22">
        <v>11</v>
      </c>
      <c r="D269" s="14">
        <v>9</v>
      </c>
      <c r="E269" s="14">
        <v>7</v>
      </c>
      <c r="F269" s="14">
        <v>7</v>
      </c>
      <c r="G269" s="14">
        <v>1</v>
      </c>
      <c r="H269" s="14">
        <v>1</v>
      </c>
      <c r="I269" s="14">
        <v>12</v>
      </c>
      <c r="J269" s="14">
        <v>10</v>
      </c>
      <c r="K269" s="27"/>
    </row>
    <row r="270" spans="1:11" ht="15.75" customHeight="1" x14ac:dyDescent="0.3">
      <c r="A270" s="7" t="s">
        <v>984</v>
      </c>
      <c r="B270" s="8" t="s">
        <v>931</v>
      </c>
      <c r="C270" s="22">
        <v>5</v>
      </c>
      <c r="D270" s="14">
        <v>15</v>
      </c>
      <c r="E270" s="14">
        <v>3</v>
      </c>
      <c r="F270" s="14">
        <v>11</v>
      </c>
      <c r="G270" s="14">
        <v>1</v>
      </c>
      <c r="H270" s="14">
        <v>1</v>
      </c>
      <c r="I270" s="14">
        <v>6</v>
      </c>
      <c r="J270" s="14">
        <v>16</v>
      </c>
      <c r="K270" s="27"/>
    </row>
    <row r="271" spans="1:11" ht="15.75" customHeight="1" x14ac:dyDescent="0.3">
      <c r="A271" s="7" t="s">
        <v>1189</v>
      </c>
      <c r="B271" s="8" t="s">
        <v>931</v>
      </c>
      <c r="C271" s="22">
        <v>16</v>
      </c>
      <c r="D271" s="14">
        <v>4</v>
      </c>
      <c r="E271" s="14">
        <v>13</v>
      </c>
      <c r="F271" s="14">
        <v>1</v>
      </c>
      <c r="G271" s="14">
        <v>1</v>
      </c>
      <c r="H271" s="14">
        <v>1</v>
      </c>
      <c r="I271" s="14">
        <v>17</v>
      </c>
      <c r="J271" s="14">
        <v>5</v>
      </c>
      <c r="K271" s="27"/>
    </row>
    <row r="272" spans="1:11" ht="15.75" customHeight="1" x14ac:dyDescent="0.3">
      <c r="A272" s="7" t="s">
        <v>1267</v>
      </c>
      <c r="B272" s="8" t="s">
        <v>931</v>
      </c>
      <c r="C272" s="22">
        <v>2</v>
      </c>
      <c r="D272" s="14">
        <v>20</v>
      </c>
      <c r="E272" s="14">
        <v>1</v>
      </c>
      <c r="F272" s="14">
        <v>13</v>
      </c>
      <c r="G272" s="14">
        <v>0</v>
      </c>
      <c r="H272" s="14">
        <v>1</v>
      </c>
      <c r="I272" s="14">
        <v>2</v>
      </c>
      <c r="J272" s="14">
        <v>21</v>
      </c>
      <c r="K272" s="27"/>
    </row>
    <row r="273" spans="1:11" ht="15.75" customHeight="1" x14ac:dyDescent="0.3">
      <c r="A273" s="7" t="s">
        <v>1374</v>
      </c>
      <c r="B273" s="8" t="s">
        <v>931</v>
      </c>
      <c r="C273" s="22">
        <v>5</v>
      </c>
      <c r="D273" s="14">
        <v>16</v>
      </c>
      <c r="E273" s="14">
        <v>5</v>
      </c>
      <c r="F273" s="14">
        <v>5</v>
      </c>
      <c r="G273" s="14">
        <v>0</v>
      </c>
      <c r="H273" s="14">
        <v>1</v>
      </c>
      <c r="I273" s="14">
        <v>5</v>
      </c>
      <c r="J273" s="14">
        <v>17</v>
      </c>
      <c r="K273" s="27"/>
    </row>
    <row r="274" spans="1:11" ht="15.75" customHeight="1" x14ac:dyDescent="0.3">
      <c r="A274" s="7" t="s">
        <v>1475</v>
      </c>
      <c r="B274" s="8" t="s">
        <v>931</v>
      </c>
      <c r="C274" s="22">
        <v>11</v>
      </c>
      <c r="D274" s="14">
        <v>10</v>
      </c>
      <c r="E274" s="14">
        <v>4</v>
      </c>
      <c r="F274" s="14">
        <v>4</v>
      </c>
      <c r="G274" s="14">
        <v>0</v>
      </c>
      <c r="H274" s="14">
        <v>1</v>
      </c>
      <c r="I274" s="14">
        <v>11</v>
      </c>
      <c r="J274" s="14">
        <v>11</v>
      </c>
      <c r="K274" s="27"/>
    </row>
    <row r="275" spans="1:11" ht="15.75" customHeight="1" x14ac:dyDescent="0.3">
      <c r="A275" s="7" t="s">
        <v>1614</v>
      </c>
      <c r="B275" s="8" t="s">
        <v>931</v>
      </c>
      <c r="C275" s="22">
        <v>11</v>
      </c>
      <c r="D275" s="14">
        <v>11</v>
      </c>
      <c r="E275" s="14">
        <v>5</v>
      </c>
      <c r="F275" s="14">
        <v>7</v>
      </c>
      <c r="G275" s="14">
        <v>0</v>
      </c>
      <c r="H275" s="14">
        <v>1</v>
      </c>
      <c r="I275" s="14">
        <v>11</v>
      </c>
      <c r="J275" s="14">
        <v>12</v>
      </c>
      <c r="K275" s="27"/>
    </row>
    <row r="276" spans="1:11" ht="15.75" customHeight="1" x14ac:dyDescent="0.3">
      <c r="A276" s="7" t="s">
        <v>1852</v>
      </c>
      <c r="B276" s="8" t="s">
        <v>931</v>
      </c>
      <c r="C276" s="22">
        <v>8</v>
      </c>
      <c r="D276" s="14">
        <v>14</v>
      </c>
      <c r="E276" s="14">
        <v>3</v>
      </c>
      <c r="F276" s="14">
        <v>9</v>
      </c>
      <c r="G276" s="14">
        <v>0</v>
      </c>
      <c r="H276" s="14">
        <v>1</v>
      </c>
      <c r="I276" s="14">
        <v>8</v>
      </c>
      <c r="J276" s="14">
        <v>15</v>
      </c>
      <c r="K276" s="27"/>
    </row>
    <row r="277" spans="1:11" ht="15.75" customHeight="1" x14ac:dyDescent="0.3">
      <c r="A277" s="7" t="s">
        <v>1883</v>
      </c>
      <c r="B277" s="8" t="s">
        <v>931</v>
      </c>
      <c r="C277" s="22">
        <v>8</v>
      </c>
      <c r="D277" s="14">
        <v>14</v>
      </c>
      <c r="E277" s="14">
        <v>4</v>
      </c>
      <c r="F277" s="14">
        <v>6</v>
      </c>
      <c r="G277" s="14">
        <v>1</v>
      </c>
      <c r="H277" s="14">
        <v>1</v>
      </c>
      <c r="I277" s="14">
        <v>9</v>
      </c>
      <c r="J277" s="14">
        <v>15</v>
      </c>
      <c r="K277" s="27"/>
    </row>
    <row r="278" spans="1:11" ht="15.75" customHeight="1" x14ac:dyDescent="0.3">
      <c r="A278" s="7" t="s">
        <v>1947</v>
      </c>
      <c r="B278" s="8" t="s">
        <v>931</v>
      </c>
      <c r="C278" s="22">
        <v>10</v>
      </c>
      <c r="D278" s="14">
        <v>12</v>
      </c>
      <c r="E278" s="14">
        <v>4</v>
      </c>
      <c r="F278" s="14">
        <v>6</v>
      </c>
      <c r="G278" s="14">
        <v>0</v>
      </c>
      <c r="H278" s="14">
        <v>1</v>
      </c>
      <c r="I278" s="14">
        <v>10</v>
      </c>
      <c r="J278" s="14">
        <v>13</v>
      </c>
      <c r="K278" s="27"/>
    </row>
    <row r="279" spans="1:11" ht="15.75" customHeight="1" x14ac:dyDescent="0.3">
      <c r="A279" s="7" t="s">
        <v>1965</v>
      </c>
      <c r="B279" s="8" t="s">
        <v>931</v>
      </c>
      <c r="C279" s="22">
        <v>5</v>
      </c>
      <c r="D279" s="14">
        <v>17</v>
      </c>
      <c r="E279" s="14">
        <v>2</v>
      </c>
      <c r="F279" s="14">
        <v>8</v>
      </c>
      <c r="G279" s="14">
        <v>0</v>
      </c>
      <c r="H279" s="14">
        <v>1</v>
      </c>
      <c r="I279" s="14">
        <v>5</v>
      </c>
      <c r="J279" s="14">
        <v>18</v>
      </c>
      <c r="K279" s="27"/>
    </row>
    <row r="280" spans="1:11" ht="15.75" customHeight="1" x14ac:dyDescent="0.3">
      <c r="A280" s="7" t="s">
        <v>2031</v>
      </c>
      <c r="B280" s="8" t="s">
        <v>931</v>
      </c>
      <c r="C280" s="22">
        <v>12</v>
      </c>
      <c r="D280" s="14">
        <v>10</v>
      </c>
      <c r="E280" s="14">
        <v>7</v>
      </c>
      <c r="F280" s="14">
        <v>3</v>
      </c>
      <c r="G280" s="14">
        <v>1</v>
      </c>
      <c r="H280" s="14">
        <v>1</v>
      </c>
      <c r="I280" s="14">
        <v>13</v>
      </c>
      <c r="J280" s="14">
        <v>11</v>
      </c>
      <c r="K280" s="27"/>
    </row>
    <row r="281" spans="1:11" ht="15.75" customHeight="1" x14ac:dyDescent="0.3">
      <c r="A281" s="10" t="s">
        <v>12</v>
      </c>
      <c r="B281" s="11"/>
      <c r="C281" s="9">
        <f>SUM(C260:C280)</f>
        <v>171</v>
      </c>
      <c r="D281" s="9">
        <f t="shared" ref="D281:J281" si="17">SUM(D260:D280)</f>
        <v>265</v>
      </c>
      <c r="E281" s="9">
        <f t="shared" si="17"/>
        <v>101</v>
      </c>
      <c r="F281" s="9">
        <f t="shared" si="17"/>
        <v>157</v>
      </c>
      <c r="G281" s="9">
        <f t="shared" si="17"/>
        <v>12</v>
      </c>
      <c r="H281" s="9">
        <f t="shared" si="17"/>
        <v>21</v>
      </c>
      <c r="I281" s="9">
        <f t="shared" si="17"/>
        <v>183</v>
      </c>
      <c r="J281" s="9">
        <f t="shared" si="17"/>
        <v>286</v>
      </c>
      <c r="K281" s="29"/>
    </row>
    <row r="282" spans="1:11" ht="15.75" customHeight="1" x14ac:dyDescent="0.3"/>
    <row r="283" spans="1:11" ht="15.75" customHeight="1" x14ac:dyDescent="0.3"/>
    <row r="284" spans="1:11" ht="15.75" customHeight="1" x14ac:dyDescent="0.3">
      <c r="A284" s="24" t="s">
        <v>751</v>
      </c>
      <c r="B284" s="25"/>
      <c r="C284" s="25"/>
      <c r="D284" s="25"/>
      <c r="E284" s="25"/>
      <c r="F284" s="25"/>
      <c r="G284" s="25"/>
      <c r="H284" s="25"/>
      <c r="I284" s="25"/>
      <c r="J284" s="26"/>
      <c r="K284" s="27"/>
    </row>
    <row r="285" spans="1:11" ht="15.75" customHeight="1" x14ac:dyDescent="0.3">
      <c r="A285" s="2"/>
      <c r="B285" s="3"/>
      <c r="C285" s="28" t="s">
        <v>1</v>
      </c>
      <c r="D285" s="26"/>
      <c r="E285" s="28" t="s">
        <v>2</v>
      </c>
      <c r="F285" s="26"/>
      <c r="G285" s="28" t="s">
        <v>3</v>
      </c>
      <c r="H285" s="26"/>
      <c r="I285" s="28" t="s">
        <v>4</v>
      </c>
      <c r="J285" s="26"/>
      <c r="K285" s="27"/>
    </row>
    <row r="286" spans="1:11" ht="15.75" customHeight="1" x14ac:dyDescent="0.3">
      <c r="A286" s="4" t="s">
        <v>5</v>
      </c>
      <c r="B286" s="5" t="s">
        <v>6</v>
      </c>
      <c r="C286" s="6" t="s">
        <v>7</v>
      </c>
      <c r="D286" s="6" t="s">
        <v>8</v>
      </c>
      <c r="E286" s="6" t="s">
        <v>7</v>
      </c>
      <c r="F286" s="6" t="s">
        <v>8</v>
      </c>
      <c r="G286" s="6" t="s">
        <v>7</v>
      </c>
      <c r="H286" s="6" t="s">
        <v>8</v>
      </c>
      <c r="I286" s="6" t="s">
        <v>7</v>
      </c>
      <c r="J286" s="6" t="s">
        <v>8</v>
      </c>
      <c r="K286" s="29"/>
    </row>
    <row r="287" spans="1:11" ht="15.75" customHeight="1" x14ac:dyDescent="0.3">
      <c r="A287" s="7" t="s">
        <v>23</v>
      </c>
      <c r="B287" s="8" t="s">
        <v>210</v>
      </c>
      <c r="C287" s="12">
        <v>14</v>
      </c>
      <c r="D287" s="13">
        <v>5</v>
      </c>
      <c r="E287" s="13">
        <v>12</v>
      </c>
      <c r="F287" s="13">
        <v>2</v>
      </c>
      <c r="G287" s="13">
        <v>1</v>
      </c>
      <c r="H287" s="13">
        <v>1</v>
      </c>
      <c r="I287" s="13">
        <v>15</v>
      </c>
      <c r="J287" s="13">
        <v>6</v>
      </c>
      <c r="K287" s="27"/>
    </row>
    <row r="288" spans="1:11" ht="15.75" customHeight="1" x14ac:dyDescent="0.3">
      <c r="A288" s="7" t="s">
        <v>42</v>
      </c>
      <c r="B288" s="8" t="s">
        <v>210</v>
      </c>
      <c r="C288" s="22">
        <v>10</v>
      </c>
      <c r="D288" s="14">
        <v>8</v>
      </c>
      <c r="E288" s="14">
        <v>9</v>
      </c>
      <c r="F288" s="14">
        <v>5</v>
      </c>
      <c r="G288" s="14">
        <v>2</v>
      </c>
      <c r="H288" s="14">
        <v>2</v>
      </c>
      <c r="I288" s="14">
        <v>12</v>
      </c>
      <c r="J288" s="14">
        <v>10</v>
      </c>
      <c r="K288" s="27"/>
    </row>
    <row r="289" spans="1:11" ht="15.75" customHeight="1" x14ac:dyDescent="0.3">
      <c r="A289" s="7" t="s">
        <v>24</v>
      </c>
      <c r="B289" s="8" t="s">
        <v>210</v>
      </c>
      <c r="C289" s="22">
        <v>11</v>
      </c>
      <c r="D289" s="14">
        <v>6</v>
      </c>
      <c r="E289" s="14">
        <v>9</v>
      </c>
      <c r="F289" s="14">
        <v>5</v>
      </c>
      <c r="G289" s="14">
        <v>0</v>
      </c>
      <c r="H289" s="14">
        <v>1</v>
      </c>
      <c r="I289" s="14">
        <v>11</v>
      </c>
      <c r="J289" s="14">
        <v>7</v>
      </c>
      <c r="K289" s="27"/>
    </row>
    <row r="290" spans="1:11" ht="15.75" customHeight="1" x14ac:dyDescent="0.3">
      <c r="A290" s="10" t="s">
        <v>12</v>
      </c>
      <c r="B290" s="11"/>
      <c r="C290" s="9">
        <f t="shared" ref="C290:J290" si="18">SUM(C287:C289)</f>
        <v>35</v>
      </c>
      <c r="D290" s="9">
        <f t="shared" si="18"/>
        <v>19</v>
      </c>
      <c r="E290" s="9">
        <f t="shared" si="18"/>
        <v>30</v>
      </c>
      <c r="F290" s="9">
        <f t="shared" si="18"/>
        <v>12</v>
      </c>
      <c r="G290" s="9">
        <f t="shared" si="18"/>
        <v>3</v>
      </c>
      <c r="H290" s="9">
        <f t="shared" si="18"/>
        <v>4</v>
      </c>
      <c r="I290" s="9">
        <f t="shared" si="18"/>
        <v>38</v>
      </c>
      <c r="J290" s="9">
        <f t="shared" si="18"/>
        <v>23</v>
      </c>
      <c r="K290" s="29"/>
    </row>
    <row r="291" spans="1:11" ht="15.75" customHeight="1" x14ac:dyDescent="0.3"/>
    <row r="292" spans="1:11" ht="15.75" customHeight="1" x14ac:dyDescent="0.3"/>
    <row r="293" spans="1:11" ht="15.75" customHeight="1" x14ac:dyDescent="0.3">
      <c r="A293" s="24" t="s">
        <v>1891</v>
      </c>
      <c r="B293" s="25"/>
      <c r="C293" s="25"/>
      <c r="D293" s="25"/>
      <c r="E293" s="25"/>
      <c r="F293" s="25"/>
      <c r="G293" s="25"/>
      <c r="H293" s="25"/>
      <c r="I293" s="25"/>
      <c r="J293" s="26"/>
      <c r="K293" s="27"/>
    </row>
    <row r="294" spans="1:11" ht="15.75" customHeight="1" x14ac:dyDescent="0.3">
      <c r="A294" s="2"/>
      <c r="B294" s="3"/>
      <c r="C294" s="28" t="s">
        <v>1</v>
      </c>
      <c r="D294" s="26"/>
      <c r="E294" s="28" t="s">
        <v>2</v>
      </c>
      <c r="F294" s="26"/>
      <c r="G294" s="28" t="s">
        <v>3</v>
      </c>
      <c r="H294" s="26"/>
      <c r="I294" s="28" t="s">
        <v>4</v>
      </c>
      <c r="J294" s="26"/>
      <c r="K294" s="27"/>
    </row>
    <row r="295" spans="1:11" ht="15.75" customHeight="1" x14ac:dyDescent="0.3">
      <c r="A295" s="4" t="s">
        <v>5</v>
      </c>
      <c r="B295" s="5" t="s">
        <v>6</v>
      </c>
      <c r="C295" s="6" t="s">
        <v>7</v>
      </c>
      <c r="D295" s="6" t="s">
        <v>8</v>
      </c>
      <c r="E295" s="6" t="s">
        <v>7</v>
      </c>
      <c r="F295" s="6" t="s">
        <v>8</v>
      </c>
      <c r="G295" s="6" t="s">
        <v>7</v>
      </c>
      <c r="H295" s="6" t="s">
        <v>8</v>
      </c>
      <c r="I295" s="6" t="s">
        <v>7</v>
      </c>
      <c r="J295" s="6" t="s">
        <v>8</v>
      </c>
      <c r="K295" s="29"/>
    </row>
    <row r="296" spans="1:11" ht="15.75" customHeight="1" x14ac:dyDescent="0.3">
      <c r="A296" s="7" t="s">
        <v>729</v>
      </c>
      <c r="B296" s="8" t="s">
        <v>410</v>
      </c>
      <c r="C296" s="12">
        <v>4</v>
      </c>
      <c r="D296" s="13">
        <v>16</v>
      </c>
      <c r="E296" s="13">
        <v>2</v>
      </c>
      <c r="F296" s="13">
        <v>12</v>
      </c>
      <c r="G296" s="13">
        <v>0</v>
      </c>
      <c r="H296" s="13">
        <v>1</v>
      </c>
      <c r="I296" s="13">
        <v>4</v>
      </c>
      <c r="J296" s="13">
        <v>17</v>
      </c>
    </row>
    <row r="297" spans="1:11" ht="15.75" customHeight="1" x14ac:dyDescent="0.3">
      <c r="A297" s="7" t="s">
        <v>984</v>
      </c>
      <c r="B297" s="8" t="s">
        <v>410</v>
      </c>
      <c r="C297" s="12">
        <v>15</v>
      </c>
      <c r="D297" s="13">
        <v>5</v>
      </c>
      <c r="E297" s="13">
        <v>10</v>
      </c>
      <c r="F297" s="13">
        <v>4</v>
      </c>
      <c r="G297" s="13">
        <v>1</v>
      </c>
      <c r="H297" s="13">
        <v>1</v>
      </c>
      <c r="I297" s="13">
        <v>16</v>
      </c>
      <c r="J297" s="13">
        <v>6</v>
      </c>
    </row>
    <row r="298" spans="1:11" ht="15.75" customHeight="1" x14ac:dyDescent="0.3">
      <c r="A298" s="7" t="s">
        <v>1189</v>
      </c>
      <c r="B298" s="8" t="s">
        <v>410</v>
      </c>
      <c r="C298" s="12">
        <v>10</v>
      </c>
      <c r="D298" s="13">
        <v>10</v>
      </c>
      <c r="E298" s="13">
        <v>6</v>
      </c>
      <c r="F298" s="13">
        <v>8</v>
      </c>
      <c r="G298" s="13">
        <v>0</v>
      </c>
      <c r="H298" s="13">
        <v>1</v>
      </c>
      <c r="I298" s="13">
        <v>10</v>
      </c>
      <c r="J298" s="13">
        <v>11</v>
      </c>
    </row>
    <row r="299" spans="1:11" ht="15.75" customHeight="1" x14ac:dyDescent="0.3">
      <c r="A299" s="7" t="s">
        <v>1267</v>
      </c>
      <c r="B299" s="8" t="s">
        <v>410</v>
      </c>
      <c r="C299" s="12">
        <v>8</v>
      </c>
      <c r="D299" s="13">
        <v>14</v>
      </c>
      <c r="E299" s="13">
        <v>4</v>
      </c>
      <c r="F299" s="13">
        <v>10</v>
      </c>
      <c r="G299" s="13">
        <v>0</v>
      </c>
      <c r="H299" s="13">
        <v>1</v>
      </c>
      <c r="I299" s="13">
        <v>8</v>
      </c>
      <c r="J299" s="13">
        <v>15</v>
      </c>
    </row>
    <row r="300" spans="1:11" ht="15.75" customHeight="1" x14ac:dyDescent="0.3">
      <c r="A300" s="7" t="s">
        <v>1374</v>
      </c>
      <c r="B300" s="8" t="s">
        <v>410</v>
      </c>
      <c r="C300" s="12">
        <v>7</v>
      </c>
      <c r="D300" s="13">
        <v>14</v>
      </c>
      <c r="E300" s="13">
        <v>4</v>
      </c>
      <c r="F300" s="13">
        <v>10</v>
      </c>
      <c r="G300" s="13">
        <v>0</v>
      </c>
      <c r="H300" s="13">
        <v>1</v>
      </c>
      <c r="I300" s="13">
        <v>7</v>
      </c>
      <c r="J300" s="13">
        <v>15</v>
      </c>
    </row>
    <row r="301" spans="1:11" ht="15.75" customHeight="1" x14ac:dyDescent="0.3">
      <c r="A301" s="7" t="s">
        <v>1475</v>
      </c>
      <c r="B301" s="8" t="s">
        <v>410</v>
      </c>
      <c r="C301" s="12">
        <v>17</v>
      </c>
      <c r="D301" s="13">
        <v>5</v>
      </c>
      <c r="E301" s="13">
        <v>12</v>
      </c>
      <c r="F301" s="13">
        <v>2</v>
      </c>
      <c r="G301" s="13">
        <v>1</v>
      </c>
      <c r="H301" s="13">
        <v>1</v>
      </c>
      <c r="I301" s="13">
        <v>18</v>
      </c>
      <c r="J301" s="13">
        <v>6</v>
      </c>
    </row>
    <row r="302" spans="1:11" ht="15.75" customHeight="1" x14ac:dyDescent="0.3">
      <c r="A302" s="7" t="s">
        <v>1614</v>
      </c>
      <c r="B302" s="8" t="s">
        <v>410</v>
      </c>
      <c r="C302" s="12">
        <v>16</v>
      </c>
      <c r="D302" s="13">
        <v>6</v>
      </c>
      <c r="E302" s="13">
        <v>11</v>
      </c>
      <c r="F302" s="13">
        <v>3</v>
      </c>
      <c r="G302" s="13">
        <v>1</v>
      </c>
      <c r="H302" s="13">
        <v>1</v>
      </c>
      <c r="I302" s="13">
        <v>17</v>
      </c>
      <c r="J302" s="13">
        <v>7</v>
      </c>
    </row>
    <row r="303" spans="1:11" ht="15.75" customHeight="1" x14ac:dyDescent="0.3">
      <c r="A303" s="7" t="s">
        <v>1852</v>
      </c>
      <c r="B303" s="8" t="s">
        <v>410</v>
      </c>
      <c r="C303" s="12">
        <v>13</v>
      </c>
      <c r="D303" s="13">
        <v>9</v>
      </c>
      <c r="E303" s="13">
        <v>8</v>
      </c>
      <c r="F303" s="13">
        <v>6</v>
      </c>
      <c r="G303" s="13">
        <v>2</v>
      </c>
      <c r="H303" s="13">
        <v>1</v>
      </c>
      <c r="I303" s="13">
        <v>15</v>
      </c>
      <c r="J303" s="13">
        <v>10</v>
      </c>
    </row>
    <row r="304" spans="1:11" ht="15.75" customHeight="1" x14ac:dyDescent="0.3">
      <c r="A304" s="7" t="s">
        <v>1883</v>
      </c>
      <c r="B304" s="8" t="s">
        <v>410</v>
      </c>
      <c r="C304" s="12">
        <v>15</v>
      </c>
      <c r="D304" s="13">
        <v>7</v>
      </c>
      <c r="E304" s="13">
        <v>12</v>
      </c>
      <c r="F304" s="13">
        <v>2</v>
      </c>
      <c r="G304" s="13">
        <v>0</v>
      </c>
      <c r="H304" s="13">
        <v>1</v>
      </c>
      <c r="I304" s="13">
        <v>15</v>
      </c>
      <c r="J304" s="13">
        <v>8</v>
      </c>
    </row>
    <row r="305" spans="1:11" ht="15.75" customHeight="1" x14ac:dyDescent="0.3">
      <c r="A305" s="7" t="s">
        <v>1947</v>
      </c>
      <c r="B305" s="8" t="s">
        <v>410</v>
      </c>
      <c r="C305" s="12">
        <v>18</v>
      </c>
      <c r="D305" s="13">
        <v>4</v>
      </c>
      <c r="E305" s="13">
        <v>12</v>
      </c>
      <c r="F305" s="13">
        <v>2</v>
      </c>
      <c r="G305" s="13">
        <v>3</v>
      </c>
      <c r="H305" s="13">
        <v>1</v>
      </c>
      <c r="I305" s="13">
        <v>21</v>
      </c>
      <c r="J305" s="13">
        <v>5</v>
      </c>
    </row>
    <row r="306" spans="1:11" ht="15.75" customHeight="1" x14ac:dyDescent="0.3">
      <c r="A306" s="7" t="s">
        <v>1965</v>
      </c>
      <c r="B306" s="8" t="s">
        <v>410</v>
      </c>
      <c r="C306" s="12">
        <v>19</v>
      </c>
      <c r="D306" s="13">
        <v>3</v>
      </c>
      <c r="E306" s="13">
        <v>12</v>
      </c>
      <c r="F306" s="13">
        <v>2</v>
      </c>
      <c r="G306" s="13">
        <v>2</v>
      </c>
      <c r="H306" s="13">
        <v>1</v>
      </c>
      <c r="I306" s="13">
        <v>21</v>
      </c>
      <c r="J306" s="13">
        <v>4</v>
      </c>
    </row>
    <row r="307" spans="1:11" ht="15.75" customHeight="1" x14ac:dyDescent="0.3">
      <c r="A307" s="7" t="s">
        <v>2031</v>
      </c>
      <c r="B307" s="8" t="s">
        <v>410</v>
      </c>
      <c r="C307" s="12">
        <v>15</v>
      </c>
      <c r="D307" s="13">
        <v>6</v>
      </c>
      <c r="E307" s="13">
        <v>10</v>
      </c>
      <c r="F307" s="13">
        <v>4</v>
      </c>
      <c r="G307" s="13">
        <v>1</v>
      </c>
      <c r="H307" s="13">
        <v>1</v>
      </c>
      <c r="I307" s="13">
        <v>16</v>
      </c>
      <c r="J307" s="13">
        <v>7</v>
      </c>
    </row>
    <row r="308" spans="1:11" ht="15.75" customHeight="1" x14ac:dyDescent="0.3">
      <c r="A308" s="7" t="s">
        <v>2043</v>
      </c>
      <c r="B308" s="8" t="s">
        <v>410</v>
      </c>
      <c r="C308" s="12">
        <v>15</v>
      </c>
      <c r="D308" s="13">
        <v>7</v>
      </c>
      <c r="E308" s="13">
        <v>10</v>
      </c>
      <c r="F308" s="13">
        <v>4</v>
      </c>
      <c r="G308" s="13">
        <v>3</v>
      </c>
      <c r="H308" s="13">
        <v>1</v>
      </c>
      <c r="I308" s="13">
        <v>18</v>
      </c>
      <c r="J308" s="13">
        <v>8</v>
      </c>
    </row>
    <row r="309" spans="1:11" ht="15.75" customHeight="1" x14ac:dyDescent="0.3">
      <c r="A309" s="7" t="s">
        <v>2066</v>
      </c>
      <c r="B309" s="8" t="s">
        <v>410</v>
      </c>
      <c r="C309" s="12">
        <v>6</v>
      </c>
      <c r="D309" s="13">
        <v>9</v>
      </c>
      <c r="E309" s="13">
        <v>5</v>
      </c>
      <c r="F309" s="13">
        <v>5</v>
      </c>
      <c r="G309" s="13">
        <v>0</v>
      </c>
      <c r="H309" s="13">
        <v>1</v>
      </c>
      <c r="I309" s="13">
        <v>6</v>
      </c>
      <c r="J309" s="13">
        <v>10</v>
      </c>
      <c r="K309" s="27"/>
    </row>
    <row r="310" spans="1:11" ht="15.75" customHeight="1" x14ac:dyDescent="0.3">
      <c r="A310" s="10" t="s">
        <v>12</v>
      </c>
      <c r="B310" s="11"/>
      <c r="C310" s="9">
        <f>SUM(C296:C309)</f>
        <v>178</v>
      </c>
      <c r="D310" s="9">
        <f t="shared" ref="D310:J310" si="19">SUM(D296:D309)</f>
        <v>115</v>
      </c>
      <c r="E310" s="9">
        <f t="shared" si="19"/>
        <v>118</v>
      </c>
      <c r="F310" s="9">
        <f t="shared" si="19"/>
        <v>74</v>
      </c>
      <c r="G310" s="9">
        <f t="shared" si="19"/>
        <v>14</v>
      </c>
      <c r="H310" s="9">
        <f t="shared" si="19"/>
        <v>14</v>
      </c>
      <c r="I310" s="9">
        <f t="shared" si="19"/>
        <v>192</v>
      </c>
      <c r="J310" s="9">
        <f t="shared" si="19"/>
        <v>129</v>
      </c>
      <c r="K310" s="29"/>
    </row>
    <row r="311" spans="1:11" ht="15.75" customHeight="1" x14ac:dyDescent="0.3">
      <c r="A311" s="1" t="s">
        <v>2070</v>
      </c>
      <c r="I311" s="1">
        <f>I310/SUM(I310:J310)</f>
        <v>0.59813084112149528</v>
      </c>
    </row>
    <row r="312" spans="1:11" ht="15.75" customHeight="1" x14ac:dyDescent="0.3"/>
    <row r="313" spans="1:11" ht="15.75" customHeight="1" x14ac:dyDescent="0.3">
      <c r="A313" s="24" t="s">
        <v>539</v>
      </c>
      <c r="B313" s="25"/>
      <c r="C313" s="25"/>
      <c r="D313" s="25"/>
      <c r="E313" s="25"/>
      <c r="F313" s="25"/>
      <c r="G313" s="25"/>
      <c r="H313" s="25"/>
      <c r="I313" s="25"/>
      <c r="J313" s="26"/>
      <c r="K313" s="27"/>
    </row>
    <row r="314" spans="1:11" ht="15.75" customHeight="1" x14ac:dyDescent="0.3">
      <c r="A314" s="2"/>
      <c r="B314" s="3"/>
      <c r="C314" s="28" t="s">
        <v>1</v>
      </c>
      <c r="D314" s="26"/>
      <c r="E314" s="28" t="s">
        <v>2</v>
      </c>
      <c r="F314" s="26"/>
      <c r="G314" s="28" t="s">
        <v>3</v>
      </c>
      <c r="H314" s="26"/>
      <c r="I314" s="28" t="s">
        <v>4</v>
      </c>
      <c r="J314" s="26"/>
      <c r="K314" s="27"/>
    </row>
    <row r="315" spans="1:11" ht="15.75" customHeight="1" x14ac:dyDescent="0.3">
      <c r="A315" s="4" t="s">
        <v>5</v>
      </c>
      <c r="B315" s="5" t="s">
        <v>6</v>
      </c>
      <c r="C315" s="6" t="s">
        <v>7</v>
      </c>
      <c r="D315" s="6" t="s">
        <v>8</v>
      </c>
      <c r="E315" s="6" t="s">
        <v>7</v>
      </c>
      <c r="F315" s="6" t="s">
        <v>8</v>
      </c>
      <c r="G315" s="6" t="s">
        <v>7</v>
      </c>
      <c r="H315" s="6" t="s">
        <v>8</v>
      </c>
      <c r="I315" s="6" t="s">
        <v>7</v>
      </c>
      <c r="J315" s="6" t="s">
        <v>8</v>
      </c>
      <c r="K315" s="29"/>
    </row>
    <row r="316" spans="1:11" ht="15.75" customHeight="1" x14ac:dyDescent="0.3">
      <c r="A316" s="7" t="s">
        <v>23</v>
      </c>
      <c r="B316" s="8" t="s">
        <v>312</v>
      </c>
      <c r="C316" s="12">
        <v>3</v>
      </c>
      <c r="D316" s="13">
        <v>13</v>
      </c>
      <c r="E316" s="13">
        <v>1</v>
      </c>
      <c r="F316" s="13">
        <v>11</v>
      </c>
      <c r="G316" s="13">
        <v>1</v>
      </c>
      <c r="H316" s="13">
        <v>2</v>
      </c>
      <c r="I316" s="13">
        <v>4</v>
      </c>
      <c r="J316" s="13">
        <v>15</v>
      </c>
      <c r="K316" s="27"/>
    </row>
    <row r="317" spans="1:11" ht="15.75" customHeight="1" x14ac:dyDescent="0.3">
      <c r="A317" s="10" t="s">
        <v>12</v>
      </c>
      <c r="B317" s="11"/>
      <c r="C317" s="9">
        <v>3</v>
      </c>
      <c r="D317" s="9">
        <v>13</v>
      </c>
      <c r="E317" s="9">
        <v>1</v>
      </c>
      <c r="F317" s="9">
        <v>11</v>
      </c>
      <c r="G317" s="9">
        <v>1</v>
      </c>
      <c r="H317" s="9">
        <v>2</v>
      </c>
      <c r="I317" s="9">
        <v>4</v>
      </c>
      <c r="J317" s="9">
        <v>15</v>
      </c>
      <c r="K317" s="29"/>
    </row>
    <row r="318" spans="1:11" ht="15.75" customHeight="1" x14ac:dyDescent="0.3"/>
    <row r="319" spans="1:11" ht="15.75" customHeight="1" x14ac:dyDescent="0.3"/>
    <row r="320" spans="1:11" ht="15.75" customHeight="1" x14ac:dyDescent="0.3">
      <c r="A320" s="24" t="s">
        <v>1584</v>
      </c>
      <c r="B320" s="25"/>
      <c r="C320" s="25"/>
      <c r="D320" s="25"/>
      <c r="E320" s="25"/>
      <c r="F320" s="25"/>
      <c r="G320" s="25"/>
      <c r="H320" s="25"/>
      <c r="I320" s="25"/>
      <c r="J320" s="26"/>
      <c r="K320" s="27"/>
    </row>
    <row r="321" spans="1:11" ht="15.75" customHeight="1" x14ac:dyDescent="0.3">
      <c r="A321" s="2"/>
      <c r="B321" s="3"/>
      <c r="C321" s="28" t="s">
        <v>1</v>
      </c>
      <c r="D321" s="26"/>
      <c r="E321" s="28" t="s">
        <v>2</v>
      </c>
      <c r="F321" s="26"/>
      <c r="G321" s="28" t="s">
        <v>3</v>
      </c>
      <c r="H321" s="26"/>
      <c r="I321" s="28" t="s">
        <v>4</v>
      </c>
      <c r="J321" s="26"/>
      <c r="K321" s="27"/>
    </row>
    <row r="322" spans="1:11" ht="15.75" customHeight="1" x14ac:dyDescent="0.3">
      <c r="A322" s="4" t="s">
        <v>5</v>
      </c>
      <c r="B322" s="5" t="s">
        <v>6</v>
      </c>
      <c r="C322" s="6" t="s">
        <v>7</v>
      </c>
      <c r="D322" s="6" t="s">
        <v>8</v>
      </c>
      <c r="E322" s="6" t="s">
        <v>7</v>
      </c>
      <c r="F322" s="6" t="s">
        <v>8</v>
      </c>
      <c r="G322" s="6" t="s">
        <v>7</v>
      </c>
      <c r="H322" s="6" t="s">
        <v>8</v>
      </c>
      <c r="I322" s="6" t="s">
        <v>7</v>
      </c>
      <c r="J322" s="6" t="s">
        <v>8</v>
      </c>
      <c r="K322" s="29"/>
    </row>
    <row r="323" spans="1:11" ht="15.75" customHeight="1" x14ac:dyDescent="0.3">
      <c r="A323" s="7" t="s">
        <v>63</v>
      </c>
      <c r="B323" s="8" t="s">
        <v>13</v>
      </c>
      <c r="C323" s="12">
        <v>1</v>
      </c>
      <c r="D323" s="13">
        <v>17</v>
      </c>
      <c r="E323" s="13">
        <v>0</v>
      </c>
      <c r="F323" s="13">
        <v>14</v>
      </c>
      <c r="G323" s="13">
        <v>0</v>
      </c>
      <c r="H323" s="13">
        <v>1</v>
      </c>
      <c r="I323" s="13">
        <v>1</v>
      </c>
      <c r="J323" s="13">
        <v>18</v>
      </c>
      <c r="K323" s="27"/>
    </row>
    <row r="324" spans="1:11" ht="15.75" customHeight="1" x14ac:dyDescent="0.3">
      <c r="A324" s="7" t="s">
        <v>64</v>
      </c>
      <c r="B324" s="8" t="s">
        <v>13</v>
      </c>
      <c r="C324" s="22">
        <v>1</v>
      </c>
      <c r="D324" s="14">
        <v>14</v>
      </c>
      <c r="E324" s="14">
        <v>1</v>
      </c>
      <c r="F324" s="14">
        <v>13</v>
      </c>
      <c r="G324" s="14">
        <v>0</v>
      </c>
      <c r="H324" s="14">
        <v>1</v>
      </c>
      <c r="I324" s="14">
        <v>1</v>
      </c>
      <c r="J324" s="14">
        <v>15</v>
      </c>
      <c r="K324" s="27"/>
    </row>
    <row r="325" spans="1:11" ht="15.75" customHeight="1" x14ac:dyDescent="0.3">
      <c r="A325" s="10" t="s">
        <v>12</v>
      </c>
      <c r="B325" s="11"/>
      <c r="C325" s="9">
        <f>SUM(C323:C324)</f>
        <v>2</v>
      </c>
      <c r="D325" s="9">
        <f t="shared" ref="D325:J325" si="20">SUM(D323:D324)</f>
        <v>31</v>
      </c>
      <c r="E325" s="9">
        <f t="shared" si="20"/>
        <v>1</v>
      </c>
      <c r="F325" s="9">
        <f t="shared" si="20"/>
        <v>27</v>
      </c>
      <c r="G325" s="9">
        <f t="shared" si="20"/>
        <v>0</v>
      </c>
      <c r="H325" s="9">
        <f t="shared" si="20"/>
        <v>2</v>
      </c>
      <c r="I325" s="9">
        <f t="shared" si="20"/>
        <v>2</v>
      </c>
      <c r="J325" s="9">
        <f t="shared" si="20"/>
        <v>33</v>
      </c>
      <c r="K325" s="29"/>
    </row>
    <row r="326" spans="1:11" ht="15.75" customHeight="1" x14ac:dyDescent="0.3"/>
    <row r="327" spans="1:11" ht="15.75" customHeight="1" x14ac:dyDescent="0.3"/>
    <row r="328" spans="1:11" ht="15.75" customHeight="1" x14ac:dyDescent="0.3">
      <c r="A328" s="24" t="s">
        <v>1740</v>
      </c>
      <c r="B328" s="25"/>
      <c r="C328" s="25"/>
      <c r="D328" s="25"/>
      <c r="E328" s="25"/>
      <c r="F328" s="25"/>
      <c r="G328" s="25"/>
      <c r="H328" s="25"/>
      <c r="I328" s="25"/>
      <c r="J328" s="26"/>
      <c r="K328" s="27"/>
    </row>
    <row r="329" spans="1:11" ht="15.75" customHeight="1" x14ac:dyDescent="0.3">
      <c r="A329" s="2"/>
      <c r="B329" s="3"/>
      <c r="C329" s="28" t="s">
        <v>1</v>
      </c>
      <c r="D329" s="26"/>
      <c r="E329" s="28" t="s">
        <v>2</v>
      </c>
      <c r="F329" s="26"/>
      <c r="G329" s="28" t="s">
        <v>3</v>
      </c>
      <c r="H329" s="26"/>
      <c r="I329" s="28" t="s">
        <v>4</v>
      </c>
      <c r="J329" s="26"/>
      <c r="K329" s="27"/>
    </row>
    <row r="330" spans="1:11" ht="15.75" customHeight="1" x14ac:dyDescent="0.3">
      <c r="A330" s="4" t="s">
        <v>5</v>
      </c>
      <c r="B330" s="5" t="s">
        <v>6</v>
      </c>
      <c r="C330" s="6" t="s">
        <v>7</v>
      </c>
      <c r="D330" s="6" t="s">
        <v>8</v>
      </c>
      <c r="E330" s="6" t="s">
        <v>7</v>
      </c>
      <c r="F330" s="6" t="s">
        <v>8</v>
      </c>
      <c r="G330" s="6" t="s">
        <v>7</v>
      </c>
      <c r="H330" s="6" t="s">
        <v>8</v>
      </c>
      <c r="I330" s="6" t="s">
        <v>7</v>
      </c>
      <c r="J330" s="6" t="s">
        <v>8</v>
      </c>
      <c r="K330" s="29"/>
    </row>
    <row r="331" spans="1:11" ht="15.75" customHeight="1" x14ac:dyDescent="0.3">
      <c r="A331" s="7" t="s">
        <v>783</v>
      </c>
      <c r="B331" s="8" t="s">
        <v>1295</v>
      </c>
      <c r="C331" s="12"/>
      <c r="D331" s="13"/>
      <c r="E331" s="13">
        <v>0</v>
      </c>
      <c r="F331" s="13">
        <v>6</v>
      </c>
      <c r="G331" s="13"/>
      <c r="H331" s="13"/>
      <c r="I331" s="13">
        <v>4</v>
      </c>
      <c r="J331" s="13">
        <v>15</v>
      </c>
      <c r="K331" s="27"/>
    </row>
    <row r="332" spans="1:11" ht="15.75" customHeight="1" x14ac:dyDescent="0.3">
      <c r="A332" s="10" t="s">
        <v>12</v>
      </c>
      <c r="B332" s="11"/>
      <c r="C332" s="9">
        <f t="shared" ref="C332:J332" si="21">SUM(C331:C331)</f>
        <v>0</v>
      </c>
      <c r="D332" s="9">
        <f t="shared" si="21"/>
        <v>0</v>
      </c>
      <c r="E332" s="9">
        <f t="shared" si="21"/>
        <v>0</v>
      </c>
      <c r="F332" s="9">
        <f t="shared" si="21"/>
        <v>6</v>
      </c>
      <c r="G332" s="9">
        <f t="shared" si="21"/>
        <v>0</v>
      </c>
      <c r="H332" s="9">
        <f t="shared" si="21"/>
        <v>0</v>
      </c>
      <c r="I332" s="9">
        <f t="shared" si="21"/>
        <v>4</v>
      </c>
      <c r="J332" s="9">
        <f t="shared" si="21"/>
        <v>15</v>
      </c>
      <c r="K332" s="29"/>
    </row>
    <row r="333" spans="1:11" ht="15.75" customHeight="1" x14ac:dyDescent="0.3"/>
    <row r="334" spans="1:11" ht="15.75" customHeight="1" x14ac:dyDescent="0.3"/>
    <row r="335" spans="1:11" ht="15.75" customHeight="1" x14ac:dyDescent="0.3">
      <c r="A335" s="24" t="s">
        <v>540</v>
      </c>
      <c r="B335" s="25"/>
      <c r="C335" s="25"/>
      <c r="D335" s="25"/>
      <c r="E335" s="25"/>
      <c r="F335" s="25"/>
      <c r="G335" s="25"/>
      <c r="H335" s="25"/>
      <c r="I335" s="25"/>
      <c r="J335" s="26"/>
      <c r="K335" s="27"/>
    </row>
    <row r="336" spans="1:11" ht="15.75" customHeight="1" x14ac:dyDescent="0.3">
      <c r="A336" s="2"/>
      <c r="B336" s="3"/>
      <c r="C336" s="28" t="s">
        <v>1</v>
      </c>
      <c r="D336" s="26"/>
      <c r="E336" s="28" t="s">
        <v>2</v>
      </c>
      <c r="F336" s="26"/>
      <c r="G336" s="28" t="s">
        <v>3</v>
      </c>
      <c r="H336" s="26"/>
      <c r="I336" s="28" t="s">
        <v>4</v>
      </c>
      <c r="J336" s="26"/>
      <c r="K336" s="27"/>
    </row>
    <row r="337" spans="1:11" ht="15.75" customHeight="1" x14ac:dyDescent="0.3">
      <c r="A337" s="4" t="s">
        <v>5</v>
      </c>
      <c r="B337" s="5" t="s">
        <v>6</v>
      </c>
      <c r="C337" s="6" t="s">
        <v>7</v>
      </c>
      <c r="D337" s="6" t="s">
        <v>8</v>
      </c>
      <c r="E337" s="6" t="s">
        <v>7</v>
      </c>
      <c r="F337" s="6" t="s">
        <v>8</v>
      </c>
      <c r="G337" s="6" t="s">
        <v>7</v>
      </c>
      <c r="H337" s="6" t="s">
        <v>8</v>
      </c>
      <c r="I337" s="6" t="s">
        <v>7</v>
      </c>
      <c r="J337" s="6" t="s">
        <v>8</v>
      </c>
      <c r="K337" s="29"/>
    </row>
    <row r="338" spans="1:11" ht="15.75" customHeight="1" x14ac:dyDescent="0.3">
      <c r="A338" s="7" t="s">
        <v>18</v>
      </c>
      <c r="B338" s="8" t="s">
        <v>59</v>
      </c>
      <c r="C338" s="12">
        <v>20</v>
      </c>
      <c r="D338" s="13">
        <v>0</v>
      </c>
      <c r="E338" s="13">
        <v>10</v>
      </c>
      <c r="F338" s="13">
        <v>0</v>
      </c>
      <c r="G338" s="13">
        <v>8</v>
      </c>
      <c r="H338" s="13">
        <v>1</v>
      </c>
      <c r="I338" s="13">
        <v>28</v>
      </c>
      <c r="J338" s="13">
        <v>1</v>
      </c>
      <c r="K338" s="27"/>
    </row>
    <row r="339" spans="1:11" ht="15.75" customHeight="1" x14ac:dyDescent="0.3">
      <c r="A339" s="7" t="s">
        <v>19</v>
      </c>
      <c r="B339" s="8" t="s">
        <v>59</v>
      </c>
      <c r="C339" s="22">
        <v>18</v>
      </c>
      <c r="D339" s="14">
        <v>1</v>
      </c>
      <c r="E339" s="14">
        <v>10</v>
      </c>
      <c r="F339" s="14">
        <v>1</v>
      </c>
      <c r="G339" s="14">
        <v>5</v>
      </c>
      <c r="H339" s="14">
        <v>2</v>
      </c>
      <c r="I339" s="14">
        <v>23</v>
      </c>
      <c r="J339" s="14">
        <v>3</v>
      </c>
      <c r="K339" s="27"/>
    </row>
    <row r="340" spans="1:11" ht="15.75" customHeight="1" x14ac:dyDescent="0.3">
      <c r="A340" s="10" t="s">
        <v>12</v>
      </c>
      <c r="B340" s="11"/>
      <c r="C340" s="9">
        <v>38</v>
      </c>
      <c r="D340" s="9">
        <v>1</v>
      </c>
      <c r="E340" s="9">
        <v>20</v>
      </c>
      <c r="F340" s="9">
        <v>1</v>
      </c>
      <c r="G340" s="9">
        <v>13</v>
      </c>
      <c r="H340" s="9">
        <v>3</v>
      </c>
      <c r="I340" s="9">
        <v>51</v>
      </c>
      <c r="J340" s="9">
        <v>4</v>
      </c>
      <c r="K340" s="29"/>
    </row>
    <row r="341" spans="1:11" ht="15.75" customHeight="1" x14ac:dyDescent="0.3"/>
    <row r="342" spans="1:11" ht="15.75" customHeight="1" x14ac:dyDescent="0.3"/>
    <row r="343" spans="1:11" ht="15.75" customHeight="1" x14ac:dyDescent="0.3">
      <c r="A343" s="24" t="s">
        <v>541</v>
      </c>
      <c r="B343" s="25"/>
      <c r="C343" s="25"/>
      <c r="D343" s="25"/>
      <c r="E343" s="25"/>
      <c r="F343" s="25"/>
      <c r="G343" s="25"/>
      <c r="H343" s="25"/>
      <c r="I343" s="25"/>
      <c r="J343" s="26"/>
      <c r="K343" s="27"/>
    </row>
    <row r="344" spans="1:11" ht="15.75" customHeight="1" x14ac:dyDescent="0.3">
      <c r="A344" s="2"/>
      <c r="B344" s="3"/>
      <c r="C344" s="28" t="s">
        <v>1</v>
      </c>
      <c r="D344" s="26"/>
      <c r="E344" s="28" t="s">
        <v>2</v>
      </c>
      <c r="F344" s="26"/>
      <c r="G344" s="28" t="s">
        <v>3</v>
      </c>
      <c r="H344" s="26"/>
      <c r="I344" s="28" t="s">
        <v>4</v>
      </c>
      <c r="J344" s="26"/>
      <c r="K344" s="27"/>
    </row>
    <row r="345" spans="1:11" ht="15.75" customHeight="1" x14ac:dyDescent="0.3">
      <c r="A345" s="4" t="s">
        <v>5</v>
      </c>
      <c r="B345" s="5" t="s">
        <v>6</v>
      </c>
      <c r="C345" s="6" t="s">
        <v>7</v>
      </c>
      <c r="D345" s="6" t="s">
        <v>8</v>
      </c>
      <c r="E345" s="6" t="s">
        <v>7</v>
      </c>
      <c r="F345" s="6" t="s">
        <v>8</v>
      </c>
      <c r="G345" s="6" t="s">
        <v>7</v>
      </c>
      <c r="H345" s="6" t="s">
        <v>8</v>
      </c>
      <c r="I345" s="6" t="s">
        <v>7</v>
      </c>
      <c r="J345" s="6" t="s">
        <v>8</v>
      </c>
      <c r="K345" s="29"/>
    </row>
    <row r="346" spans="1:11" ht="15.75" customHeight="1" x14ac:dyDescent="0.3">
      <c r="A346" s="7" t="s">
        <v>155</v>
      </c>
      <c r="B346" s="8" t="s">
        <v>93</v>
      </c>
      <c r="C346" s="12">
        <v>13</v>
      </c>
      <c r="D346" s="13">
        <v>4</v>
      </c>
      <c r="E346" s="13">
        <v>3</v>
      </c>
      <c r="F346" s="13">
        <v>4</v>
      </c>
      <c r="G346" s="13">
        <v>0</v>
      </c>
      <c r="H346" s="13">
        <v>1</v>
      </c>
      <c r="I346" s="13">
        <v>13</v>
      </c>
      <c r="J346" s="13">
        <v>5</v>
      </c>
      <c r="K346" s="27"/>
    </row>
    <row r="347" spans="1:11" ht="15.75" customHeight="1" x14ac:dyDescent="0.3">
      <c r="A347" s="7" t="s">
        <v>15</v>
      </c>
      <c r="B347" s="8" t="s">
        <v>93</v>
      </c>
      <c r="C347" s="22">
        <v>8</v>
      </c>
      <c r="D347" s="14">
        <v>7</v>
      </c>
      <c r="E347" s="14">
        <v>6</v>
      </c>
      <c r="F347" s="14">
        <v>1</v>
      </c>
      <c r="G347" s="14">
        <v>0</v>
      </c>
      <c r="H347" s="14">
        <v>1</v>
      </c>
      <c r="I347" s="14">
        <v>8</v>
      </c>
      <c r="J347" s="14">
        <v>8</v>
      </c>
      <c r="K347" s="27"/>
    </row>
    <row r="348" spans="1:11" ht="15.75" customHeight="1" x14ac:dyDescent="0.3">
      <c r="A348" s="7" t="s">
        <v>17</v>
      </c>
      <c r="B348" s="8" t="s">
        <v>93</v>
      </c>
      <c r="C348" s="22">
        <v>7</v>
      </c>
      <c r="D348" s="14">
        <v>9</v>
      </c>
      <c r="E348" s="14">
        <v>2</v>
      </c>
      <c r="F348" s="14">
        <v>5</v>
      </c>
      <c r="G348" s="14">
        <v>0</v>
      </c>
      <c r="H348" s="14">
        <v>1</v>
      </c>
      <c r="I348" s="14">
        <v>7</v>
      </c>
      <c r="J348" s="14">
        <v>10</v>
      </c>
      <c r="K348" s="27"/>
    </row>
    <row r="349" spans="1:11" ht="15.75" customHeight="1" x14ac:dyDescent="0.3">
      <c r="A349" s="10" t="s">
        <v>12</v>
      </c>
      <c r="B349" s="11"/>
      <c r="C349" s="9">
        <v>28</v>
      </c>
      <c r="D349" s="9">
        <v>20</v>
      </c>
      <c r="E349" s="9">
        <v>11</v>
      </c>
      <c r="F349" s="9">
        <v>10</v>
      </c>
      <c r="G349" s="9">
        <v>0</v>
      </c>
      <c r="H349" s="9">
        <v>3</v>
      </c>
      <c r="I349" s="9">
        <v>28</v>
      </c>
      <c r="J349" s="9">
        <v>23</v>
      </c>
      <c r="K349" s="29"/>
    </row>
    <row r="350" spans="1:11" ht="15.75" customHeight="1" x14ac:dyDescent="0.3"/>
    <row r="351" spans="1:11" ht="15.75" customHeight="1" x14ac:dyDescent="0.3"/>
    <row r="352" spans="1:11" ht="15.75" customHeight="1" x14ac:dyDescent="0.3">
      <c r="A352" s="24" t="s">
        <v>1577</v>
      </c>
      <c r="B352" s="25"/>
      <c r="C352" s="25"/>
      <c r="D352" s="25"/>
      <c r="E352" s="25"/>
      <c r="F352" s="25"/>
      <c r="G352" s="25"/>
      <c r="H352" s="25"/>
      <c r="I352" s="25"/>
      <c r="J352" s="26"/>
      <c r="K352" s="27"/>
    </row>
    <row r="353" spans="1:11" ht="15.75" customHeight="1" x14ac:dyDescent="0.3">
      <c r="A353" s="2"/>
      <c r="B353" s="3"/>
      <c r="C353" s="28" t="s">
        <v>1</v>
      </c>
      <c r="D353" s="26"/>
      <c r="E353" s="28" t="s">
        <v>2</v>
      </c>
      <c r="F353" s="26"/>
      <c r="G353" s="28" t="s">
        <v>3</v>
      </c>
      <c r="H353" s="26"/>
      <c r="I353" s="28" t="s">
        <v>4</v>
      </c>
      <c r="J353" s="26"/>
      <c r="K353" s="27"/>
    </row>
    <row r="354" spans="1:11" ht="15.75" customHeight="1" x14ac:dyDescent="0.3">
      <c r="A354" s="4" t="s">
        <v>5</v>
      </c>
      <c r="B354" s="5" t="s">
        <v>6</v>
      </c>
      <c r="C354" s="6" t="s">
        <v>7</v>
      </c>
      <c r="D354" s="6" t="s">
        <v>8</v>
      </c>
      <c r="E354" s="6" t="s">
        <v>7</v>
      </c>
      <c r="F354" s="6" t="s">
        <v>8</v>
      </c>
      <c r="G354" s="6" t="s">
        <v>7</v>
      </c>
      <c r="H354" s="6" t="s">
        <v>8</v>
      </c>
      <c r="I354" s="6" t="s">
        <v>7</v>
      </c>
      <c r="J354" s="6" t="s">
        <v>8</v>
      </c>
      <c r="K354" s="29"/>
    </row>
    <row r="355" spans="1:11" ht="15.75" customHeight="1" x14ac:dyDescent="0.3">
      <c r="A355" s="7" t="s">
        <v>20</v>
      </c>
      <c r="B355" s="8" t="s">
        <v>10</v>
      </c>
      <c r="C355" s="12">
        <v>7</v>
      </c>
      <c r="D355" s="13">
        <v>10</v>
      </c>
      <c r="E355" s="13">
        <v>3</v>
      </c>
      <c r="F355" s="13">
        <v>6</v>
      </c>
      <c r="G355" s="13">
        <v>4</v>
      </c>
      <c r="H355" s="13">
        <v>3</v>
      </c>
      <c r="I355" s="13">
        <v>11</v>
      </c>
      <c r="J355" s="13">
        <v>13</v>
      </c>
      <c r="K355" s="27"/>
    </row>
    <row r="356" spans="1:11" ht="15.75" customHeight="1" x14ac:dyDescent="0.3">
      <c r="A356" s="10" t="s">
        <v>12</v>
      </c>
      <c r="B356" s="11"/>
      <c r="C356" s="9">
        <v>28</v>
      </c>
      <c r="D356" s="9">
        <v>20</v>
      </c>
      <c r="E356" s="9">
        <v>11</v>
      </c>
      <c r="F356" s="9">
        <v>10</v>
      </c>
      <c r="G356" s="9">
        <v>0</v>
      </c>
      <c r="H356" s="9">
        <v>3</v>
      </c>
      <c r="I356" s="9">
        <v>28</v>
      </c>
      <c r="J356" s="9">
        <v>23</v>
      </c>
      <c r="K356" s="29"/>
    </row>
    <row r="357" spans="1:11" ht="15.75" customHeight="1" x14ac:dyDescent="0.3"/>
    <row r="358" spans="1:11" ht="15.75" customHeight="1" x14ac:dyDescent="0.3"/>
    <row r="359" spans="1:11" ht="15.75" customHeight="1" x14ac:dyDescent="0.3">
      <c r="A359" s="24" t="s">
        <v>2063</v>
      </c>
      <c r="B359" s="25"/>
      <c r="C359" s="25"/>
      <c r="D359" s="25"/>
      <c r="E359" s="25"/>
      <c r="F359" s="25"/>
      <c r="G359" s="25"/>
      <c r="H359" s="25"/>
      <c r="I359" s="25"/>
      <c r="J359" s="26"/>
      <c r="K359" s="27"/>
    </row>
    <row r="360" spans="1:11" ht="15.75" customHeight="1" x14ac:dyDescent="0.3">
      <c r="A360" s="2"/>
      <c r="B360" s="3"/>
      <c r="C360" s="28" t="s">
        <v>1</v>
      </c>
      <c r="D360" s="26"/>
      <c r="E360" s="28" t="s">
        <v>2</v>
      </c>
      <c r="F360" s="26"/>
      <c r="G360" s="28" t="s">
        <v>3</v>
      </c>
      <c r="H360" s="26"/>
      <c r="I360" s="28" t="s">
        <v>4</v>
      </c>
      <c r="J360" s="26"/>
      <c r="K360" s="27"/>
    </row>
    <row r="361" spans="1:11" ht="15.75" customHeight="1" x14ac:dyDescent="0.3">
      <c r="A361" s="4" t="s">
        <v>5</v>
      </c>
      <c r="B361" s="5" t="s">
        <v>6</v>
      </c>
      <c r="C361" s="6" t="s">
        <v>7</v>
      </c>
      <c r="D361" s="6" t="s">
        <v>8</v>
      </c>
      <c r="E361" s="6" t="s">
        <v>7</v>
      </c>
      <c r="F361" s="6" t="s">
        <v>8</v>
      </c>
      <c r="G361" s="6" t="s">
        <v>7</v>
      </c>
      <c r="H361" s="6" t="s">
        <v>8</v>
      </c>
      <c r="I361" s="6" t="s">
        <v>7</v>
      </c>
      <c r="J361" s="6" t="s">
        <v>8</v>
      </c>
      <c r="K361" s="29"/>
    </row>
    <row r="362" spans="1:11" ht="15.75" customHeight="1" x14ac:dyDescent="0.3">
      <c r="A362" s="7" t="s">
        <v>243</v>
      </c>
      <c r="B362" s="8" t="s">
        <v>210</v>
      </c>
      <c r="C362" s="12"/>
      <c r="D362" s="13"/>
      <c r="E362" s="13"/>
      <c r="F362" s="13"/>
      <c r="G362" s="13"/>
      <c r="H362" s="13"/>
      <c r="I362" s="13">
        <v>7</v>
      </c>
      <c r="J362" s="13">
        <v>7</v>
      </c>
      <c r="K362" s="27"/>
    </row>
    <row r="363" spans="1:11" ht="15.75" customHeight="1" x14ac:dyDescent="0.3">
      <c r="A363" s="7" t="s">
        <v>236</v>
      </c>
      <c r="B363" s="8" t="s">
        <v>210</v>
      </c>
      <c r="C363" s="22"/>
      <c r="D363" s="14"/>
      <c r="E363" s="14"/>
      <c r="F363" s="14"/>
      <c r="G363" s="14"/>
      <c r="H363" s="14"/>
      <c r="I363" s="14">
        <v>7</v>
      </c>
      <c r="J363" s="14">
        <v>7</v>
      </c>
      <c r="K363" s="27"/>
    </row>
    <row r="364" spans="1:11" ht="15.75" customHeight="1" x14ac:dyDescent="0.3">
      <c r="A364" s="7" t="s">
        <v>155</v>
      </c>
      <c r="B364" s="8" t="s">
        <v>210</v>
      </c>
      <c r="C364" s="22">
        <v>6</v>
      </c>
      <c r="D364" s="14">
        <v>6</v>
      </c>
      <c r="E364" s="14">
        <v>5</v>
      </c>
      <c r="F364" s="14">
        <v>3</v>
      </c>
      <c r="G364" s="14">
        <v>0</v>
      </c>
      <c r="H364" s="14">
        <v>1</v>
      </c>
      <c r="I364" s="14">
        <v>6</v>
      </c>
      <c r="J364" s="14">
        <v>7</v>
      </c>
      <c r="K364" s="27"/>
    </row>
    <row r="365" spans="1:11" ht="15.75" customHeight="1" x14ac:dyDescent="0.3">
      <c r="A365" s="10" t="s">
        <v>12</v>
      </c>
      <c r="B365" s="11"/>
      <c r="C365" s="9">
        <f>SUM(C362:C364)</f>
        <v>6</v>
      </c>
      <c r="D365" s="9">
        <f t="shared" ref="D365:J365" si="22">SUM(D362:D364)</f>
        <v>6</v>
      </c>
      <c r="E365" s="9">
        <f t="shared" si="22"/>
        <v>5</v>
      </c>
      <c r="F365" s="9">
        <f t="shared" si="22"/>
        <v>3</v>
      </c>
      <c r="G365" s="9">
        <f t="shared" si="22"/>
        <v>0</v>
      </c>
      <c r="H365" s="9">
        <f t="shared" si="22"/>
        <v>1</v>
      </c>
      <c r="I365" s="9">
        <f t="shared" si="22"/>
        <v>20</v>
      </c>
      <c r="J365" s="9">
        <f t="shared" si="22"/>
        <v>21</v>
      </c>
      <c r="K365" s="29"/>
    </row>
    <row r="366" spans="1:11" ht="15.75" customHeight="1" x14ac:dyDescent="0.3"/>
    <row r="367" spans="1:11" ht="15.75" customHeight="1" x14ac:dyDescent="0.3"/>
    <row r="368" spans="1:11" ht="15.75" customHeight="1" x14ac:dyDescent="0.3">
      <c r="A368" s="24" t="s">
        <v>1208</v>
      </c>
      <c r="B368" s="25"/>
      <c r="C368" s="25"/>
      <c r="D368" s="25"/>
      <c r="E368" s="25"/>
      <c r="F368" s="25"/>
      <c r="G368" s="25"/>
      <c r="H368" s="25"/>
      <c r="I368" s="25"/>
      <c r="J368" s="26"/>
      <c r="K368" s="27"/>
    </row>
    <row r="369" spans="1:11" ht="15.75" customHeight="1" x14ac:dyDescent="0.3">
      <c r="A369" s="2"/>
      <c r="B369" s="3"/>
      <c r="C369" s="28" t="s">
        <v>1</v>
      </c>
      <c r="D369" s="26"/>
      <c r="E369" s="28" t="s">
        <v>2</v>
      </c>
      <c r="F369" s="26"/>
      <c r="G369" s="28" t="s">
        <v>3</v>
      </c>
      <c r="H369" s="26"/>
      <c r="I369" s="28" t="s">
        <v>4</v>
      </c>
      <c r="J369" s="26"/>
      <c r="K369" s="27"/>
    </row>
    <row r="370" spans="1:11" ht="15.75" customHeight="1" x14ac:dyDescent="0.3">
      <c r="A370" s="4" t="s">
        <v>5</v>
      </c>
      <c r="B370" s="5" t="s">
        <v>6</v>
      </c>
      <c r="C370" s="6" t="s">
        <v>7</v>
      </c>
      <c r="D370" s="6" t="s">
        <v>8</v>
      </c>
      <c r="E370" s="6" t="s">
        <v>7</v>
      </c>
      <c r="F370" s="6" t="s">
        <v>8</v>
      </c>
      <c r="G370" s="6" t="s">
        <v>7</v>
      </c>
      <c r="H370" s="6" t="s">
        <v>8</v>
      </c>
      <c r="I370" s="6" t="s">
        <v>7</v>
      </c>
      <c r="J370" s="6" t="s">
        <v>8</v>
      </c>
      <c r="K370" s="29"/>
    </row>
    <row r="371" spans="1:11" ht="15.75" customHeight="1" x14ac:dyDescent="0.3">
      <c r="A371" s="7" t="s">
        <v>24</v>
      </c>
      <c r="B371" s="8" t="s">
        <v>61</v>
      </c>
      <c r="C371" s="12">
        <v>13</v>
      </c>
      <c r="D371" s="13">
        <v>7</v>
      </c>
      <c r="E371" s="13">
        <v>5</v>
      </c>
      <c r="F371" s="13">
        <v>1</v>
      </c>
      <c r="G371" s="13">
        <v>4</v>
      </c>
      <c r="H371" s="13">
        <v>2</v>
      </c>
      <c r="I371" s="13">
        <v>17</v>
      </c>
      <c r="J371" s="13">
        <v>9</v>
      </c>
      <c r="K371" s="27"/>
    </row>
    <row r="372" spans="1:11" ht="15.75" customHeight="1" x14ac:dyDescent="0.3">
      <c r="A372" s="7" t="s">
        <v>46</v>
      </c>
      <c r="B372" s="8" t="s">
        <v>61</v>
      </c>
      <c r="C372" s="22">
        <v>3</v>
      </c>
      <c r="D372" s="14">
        <v>17</v>
      </c>
      <c r="E372" s="14">
        <v>2</v>
      </c>
      <c r="F372" s="14">
        <v>4</v>
      </c>
      <c r="G372" s="14">
        <v>0</v>
      </c>
      <c r="H372" s="14">
        <v>2</v>
      </c>
      <c r="I372" s="14">
        <v>3</v>
      </c>
      <c r="J372" s="14">
        <v>19</v>
      </c>
      <c r="K372" s="27"/>
    </row>
    <row r="373" spans="1:11" ht="15.75" customHeight="1" x14ac:dyDescent="0.3">
      <c r="A373" s="7" t="s">
        <v>55</v>
      </c>
      <c r="B373" s="8" t="s">
        <v>61</v>
      </c>
      <c r="C373" s="22">
        <v>14</v>
      </c>
      <c r="D373" s="14">
        <v>6</v>
      </c>
      <c r="E373" s="14">
        <v>4</v>
      </c>
      <c r="F373" s="14">
        <v>2</v>
      </c>
      <c r="G373" s="14">
        <v>3</v>
      </c>
      <c r="H373" s="14">
        <v>2</v>
      </c>
      <c r="I373" s="14">
        <v>17</v>
      </c>
      <c r="J373" s="14">
        <v>8</v>
      </c>
      <c r="K373" s="27"/>
    </row>
    <row r="374" spans="1:11" ht="15.75" customHeight="1" x14ac:dyDescent="0.3">
      <c r="A374" s="7" t="s">
        <v>56</v>
      </c>
      <c r="B374" s="8" t="s">
        <v>61</v>
      </c>
      <c r="C374" s="22">
        <v>11</v>
      </c>
      <c r="D374" s="14">
        <v>8</v>
      </c>
      <c r="E374" s="14">
        <v>4</v>
      </c>
      <c r="F374" s="14">
        <v>2</v>
      </c>
      <c r="G374" s="14">
        <v>3</v>
      </c>
      <c r="H374" s="14">
        <v>1</v>
      </c>
      <c r="I374" s="14">
        <v>14</v>
      </c>
      <c r="J374" s="14">
        <v>9</v>
      </c>
      <c r="K374" s="27"/>
    </row>
    <row r="375" spans="1:11" ht="15.75" customHeight="1" x14ac:dyDescent="0.3">
      <c r="A375" s="7" t="s">
        <v>57</v>
      </c>
      <c r="B375" s="8" t="s">
        <v>61</v>
      </c>
      <c r="C375" s="22">
        <v>15</v>
      </c>
      <c r="D375" s="14">
        <v>5</v>
      </c>
      <c r="E375" s="14">
        <v>6</v>
      </c>
      <c r="F375" s="14">
        <v>0</v>
      </c>
      <c r="G375" s="14">
        <v>3</v>
      </c>
      <c r="H375" s="14">
        <v>2</v>
      </c>
      <c r="I375" s="14">
        <v>18</v>
      </c>
      <c r="J375" s="14">
        <v>7</v>
      </c>
      <c r="K375" s="27"/>
    </row>
    <row r="376" spans="1:11" ht="15.75" customHeight="1" x14ac:dyDescent="0.3">
      <c r="A376" s="7" t="s">
        <v>63</v>
      </c>
      <c r="B376" s="8" t="s">
        <v>654</v>
      </c>
      <c r="C376" s="22"/>
      <c r="D376" s="14"/>
      <c r="E376" s="14"/>
      <c r="F376" s="14"/>
      <c r="G376" s="14"/>
      <c r="H376" s="14"/>
      <c r="I376" s="14"/>
      <c r="J376" s="14"/>
      <c r="K376" s="27"/>
    </row>
    <row r="377" spans="1:11" ht="15.75" customHeight="1" x14ac:dyDescent="0.3">
      <c r="A377" s="7" t="s">
        <v>64</v>
      </c>
      <c r="B377" s="8" t="s">
        <v>654</v>
      </c>
      <c r="C377" s="22"/>
      <c r="D377" s="14"/>
      <c r="E377" s="14"/>
      <c r="F377" s="14"/>
      <c r="G377" s="14"/>
      <c r="H377" s="14"/>
      <c r="I377" s="14">
        <v>22</v>
      </c>
      <c r="J377" s="14">
        <v>2</v>
      </c>
      <c r="K377" s="27"/>
    </row>
    <row r="378" spans="1:11" ht="15.75" customHeight="1" x14ac:dyDescent="0.3">
      <c r="A378" s="7" t="s">
        <v>66</v>
      </c>
      <c r="B378" s="8" t="s">
        <v>654</v>
      </c>
      <c r="C378" s="22"/>
      <c r="D378" s="14"/>
      <c r="E378" s="14"/>
      <c r="F378" s="14"/>
      <c r="G378" s="14"/>
      <c r="H378" s="14"/>
      <c r="I378" s="14"/>
      <c r="J378" s="14"/>
      <c r="K378" s="27"/>
    </row>
    <row r="379" spans="1:11" ht="15.75" customHeight="1" x14ac:dyDescent="0.3">
      <c r="A379" s="7" t="s">
        <v>67</v>
      </c>
      <c r="B379" s="8" t="s">
        <v>654</v>
      </c>
      <c r="C379" s="22"/>
      <c r="D379" s="14"/>
      <c r="E379" s="14"/>
      <c r="F379" s="14"/>
      <c r="G379" s="14"/>
      <c r="H379" s="14"/>
      <c r="I379" s="14"/>
      <c r="J379" s="14"/>
      <c r="K379" s="27"/>
    </row>
    <row r="380" spans="1:11" ht="15.75" customHeight="1" x14ac:dyDescent="0.3">
      <c r="A380" s="7" t="s">
        <v>68</v>
      </c>
      <c r="B380" s="8" t="s">
        <v>654</v>
      </c>
      <c r="C380" s="22"/>
      <c r="D380" s="14"/>
      <c r="E380" s="14"/>
      <c r="F380" s="14"/>
      <c r="G380" s="14"/>
      <c r="H380" s="14"/>
      <c r="I380" s="14"/>
      <c r="J380" s="14"/>
      <c r="K380" s="27"/>
    </row>
    <row r="381" spans="1:11" ht="15.75" customHeight="1" x14ac:dyDescent="0.3">
      <c r="A381" s="7" t="s">
        <v>69</v>
      </c>
      <c r="B381" s="8" t="s">
        <v>655</v>
      </c>
      <c r="C381" s="22"/>
      <c r="D381" s="14"/>
      <c r="E381" s="14"/>
      <c r="F381" s="14"/>
      <c r="G381" s="14"/>
      <c r="H381" s="14"/>
      <c r="I381" s="14"/>
      <c r="J381" s="14"/>
      <c r="K381" s="27"/>
    </row>
    <row r="382" spans="1:11" ht="15.75" customHeight="1" x14ac:dyDescent="0.3">
      <c r="A382" s="7" t="s">
        <v>102</v>
      </c>
      <c r="B382" s="8" t="s">
        <v>655</v>
      </c>
      <c r="C382" s="22"/>
      <c r="D382" s="14"/>
      <c r="E382" s="14"/>
      <c r="F382" s="14"/>
      <c r="G382" s="14"/>
      <c r="H382" s="14"/>
      <c r="I382" s="14"/>
      <c r="J382" s="14"/>
      <c r="K382" s="27"/>
    </row>
    <row r="383" spans="1:11" ht="15.75" customHeight="1" x14ac:dyDescent="0.3">
      <c r="A383" s="7" t="s">
        <v>103</v>
      </c>
      <c r="B383" s="8" t="s">
        <v>655</v>
      </c>
      <c r="C383" s="22"/>
      <c r="D383" s="14"/>
      <c r="E383" s="14"/>
      <c r="F383" s="14"/>
      <c r="G383" s="14"/>
      <c r="H383" s="14"/>
      <c r="I383" s="14"/>
      <c r="J383" s="14"/>
      <c r="K383" s="27"/>
    </row>
    <row r="384" spans="1:11" ht="15.75" customHeight="1" x14ac:dyDescent="0.3">
      <c r="A384" s="7" t="s">
        <v>104</v>
      </c>
      <c r="B384" s="8" t="s">
        <v>655</v>
      </c>
      <c r="C384" s="22"/>
      <c r="D384" s="14"/>
      <c r="E384" s="14"/>
      <c r="F384" s="14"/>
      <c r="G384" s="14"/>
      <c r="H384" s="14"/>
      <c r="I384" s="14"/>
      <c r="J384" s="14"/>
      <c r="K384" s="27"/>
    </row>
    <row r="385" spans="1:11" ht="15.75" customHeight="1" x14ac:dyDescent="0.3">
      <c r="A385" s="7" t="s">
        <v>105</v>
      </c>
      <c r="B385" s="8" t="s">
        <v>655</v>
      </c>
      <c r="C385" s="22"/>
      <c r="D385" s="14"/>
      <c r="E385" s="14"/>
      <c r="F385" s="14"/>
      <c r="G385" s="14"/>
      <c r="H385" s="14"/>
      <c r="I385" s="14"/>
      <c r="J385" s="14"/>
      <c r="K385" s="27"/>
    </row>
    <row r="386" spans="1:11" ht="15.75" customHeight="1" x14ac:dyDescent="0.3">
      <c r="A386" s="7" t="s">
        <v>25</v>
      </c>
      <c r="B386" s="8" t="s">
        <v>1209</v>
      </c>
      <c r="C386" s="22"/>
      <c r="D386" s="14"/>
      <c r="E386" s="14"/>
      <c r="F386" s="14"/>
      <c r="G386" s="14"/>
      <c r="H386" s="14"/>
      <c r="I386" s="14"/>
      <c r="J386" s="14"/>
      <c r="K386" s="27"/>
    </row>
    <row r="387" spans="1:11" ht="15.75" customHeight="1" x14ac:dyDescent="0.3">
      <c r="A387" s="7" t="s">
        <v>27</v>
      </c>
      <c r="B387" s="8" t="s">
        <v>542</v>
      </c>
      <c r="C387" s="22"/>
      <c r="D387" s="14"/>
      <c r="E387" s="14"/>
      <c r="F387" s="14"/>
      <c r="G387" s="14"/>
      <c r="H387" s="14"/>
      <c r="I387" s="14"/>
      <c r="J387" s="14"/>
      <c r="K387" s="27"/>
    </row>
    <row r="388" spans="1:11" ht="15.75" customHeight="1" x14ac:dyDescent="0.3">
      <c r="A388" s="7" t="s">
        <v>28</v>
      </c>
      <c r="B388" s="8" t="s">
        <v>542</v>
      </c>
      <c r="C388" s="22"/>
      <c r="D388" s="14"/>
      <c r="E388" s="14"/>
      <c r="F388" s="14"/>
      <c r="G388" s="14"/>
      <c r="H388" s="14"/>
      <c r="I388" s="14"/>
      <c r="J388" s="14"/>
      <c r="K388" s="27"/>
    </row>
    <row r="389" spans="1:11" ht="15.75" customHeight="1" x14ac:dyDescent="0.3">
      <c r="A389" s="10" t="s">
        <v>12</v>
      </c>
      <c r="B389" s="11"/>
      <c r="C389" s="9">
        <f>SUM(C371:C388)</f>
        <v>56</v>
      </c>
      <c r="D389" s="9">
        <f t="shared" ref="D389:J389" si="23">SUM(D371:D388)</f>
        <v>43</v>
      </c>
      <c r="E389" s="9">
        <f t="shared" si="23"/>
        <v>21</v>
      </c>
      <c r="F389" s="9">
        <f t="shared" si="23"/>
        <v>9</v>
      </c>
      <c r="G389" s="9">
        <f t="shared" si="23"/>
        <v>13</v>
      </c>
      <c r="H389" s="9">
        <f t="shared" si="23"/>
        <v>9</v>
      </c>
      <c r="I389" s="9">
        <f t="shared" si="23"/>
        <v>91</v>
      </c>
      <c r="J389" s="9">
        <f t="shared" si="23"/>
        <v>54</v>
      </c>
      <c r="K389" s="29"/>
    </row>
    <row r="390" spans="1:11" ht="15.75" customHeight="1" x14ac:dyDescent="0.3">
      <c r="A390" s="1" t="s">
        <v>1206</v>
      </c>
    </row>
    <row r="391" spans="1:11" ht="15.75" customHeight="1" x14ac:dyDescent="0.3">
      <c r="A391" s="21" t="s">
        <v>1207</v>
      </c>
    </row>
    <row r="392" spans="1:11" ht="15.75" customHeight="1" x14ac:dyDescent="0.3">
      <c r="A392" s="21"/>
    </row>
    <row r="393" spans="1:11" ht="15.75" customHeight="1" x14ac:dyDescent="0.3">
      <c r="A393" s="24" t="s">
        <v>1673</v>
      </c>
      <c r="B393" s="25"/>
      <c r="C393" s="25"/>
      <c r="D393" s="25"/>
      <c r="E393" s="25"/>
      <c r="F393" s="25"/>
      <c r="G393" s="25"/>
      <c r="H393" s="25"/>
      <c r="I393" s="25"/>
      <c r="J393" s="26"/>
      <c r="K393" s="27"/>
    </row>
    <row r="394" spans="1:11" ht="15.75" customHeight="1" x14ac:dyDescent="0.3">
      <c r="A394" s="2"/>
      <c r="B394" s="3"/>
      <c r="C394" s="28" t="s">
        <v>1</v>
      </c>
      <c r="D394" s="26"/>
      <c r="E394" s="28" t="s">
        <v>2</v>
      </c>
      <c r="F394" s="26"/>
      <c r="G394" s="28" t="s">
        <v>3</v>
      </c>
      <c r="H394" s="26"/>
      <c r="I394" s="28" t="s">
        <v>4</v>
      </c>
      <c r="J394" s="26"/>
      <c r="K394" s="27"/>
    </row>
    <row r="395" spans="1:11" ht="15.75" customHeight="1" x14ac:dyDescent="0.3">
      <c r="A395" s="4" t="s">
        <v>5</v>
      </c>
      <c r="B395" s="5" t="s">
        <v>6</v>
      </c>
      <c r="C395" s="6" t="s">
        <v>7</v>
      </c>
      <c r="D395" s="6" t="s">
        <v>8</v>
      </c>
      <c r="E395" s="6" t="s">
        <v>7</v>
      </c>
      <c r="F395" s="6" t="s">
        <v>8</v>
      </c>
      <c r="G395" s="6" t="s">
        <v>7</v>
      </c>
      <c r="H395" s="6" t="s">
        <v>8</v>
      </c>
      <c r="I395" s="6" t="s">
        <v>7</v>
      </c>
      <c r="J395" s="6" t="s">
        <v>8</v>
      </c>
      <c r="K395" s="29"/>
    </row>
    <row r="396" spans="1:11" ht="15.75" customHeight="1" x14ac:dyDescent="0.3">
      <c r="A396" s="7" t="s">
        <v>780</v>
      </c>
      <c r="B396" s="8" t="s">
        <v>111</v>
      </c>
      <c r="C396" s="12">
        <v>5</v>
      </c>
      <c r="D396" s="13">
        <v>11</v>
      </c>
      <c r="E396" s="13">
        <v>3</v>
      </c>
      <c r="F396" s="13">
        <v>3</v>
      </c>
      <c r="G396" s="13">
        <v>1</v>
      </c>
      <c r="H396" s="13">
        <v>1</v>
      </c>
      <c r="I396" s="13">
        <v>6</v>
      </c>
      <c r="J396" s="13">
        <v>12</v>
      </c>
      <c r="K396" s="27"/>
    </row>
    <row r="397" spans="1:11" ht="15.75" customHeight="1" x14ac:dyDescent="0.3">
      <c r="A397" s="10" t="s">
        <v>12</v>
      </c>
      <c r="B397" s="11"/>
      <c r="C397" s="9">
        <f>SUM(C396)</f>
        <v>5</v>
      </c>
      <c r="D397" s="9">
        <f t="shared" ref="D397:J397" si="24">SUM(D396)</f>
        <v>11</v>
      </c>
      <c r="E397" s="9">
        <f t="shared" si="24"/>
        <v>3</v>
      </c>
      <c r="F397" s="9">
        <f t="shared" si="24"/>
        <v>3</v>
      </c>
      <c r="G397" s="9">
        <f t="shared" si="24"/>
        <v>1</v>
      </c>
      <c r="H397" s="9">
        <f t="shared" si="24"/>
        <v>1</v>
      </c>
      <c r="I397" s="9">
        <f t="shared" si="24"/>
        <v>6</v>
      </c>
      <c r="J397" s="9">
        <f t="shared" si="24"/>
        <v>12</v>
      </c>
      <c r="K397" s="29"/>
    </row>
    <row r="398" spans="1:11" ht="15.75" customHeight="1" x14ac:dyDescent="0.3"/>
    <row r="399" spans="1:11" ht="15.75" customHeight="1" x14ac:dyDescent="0.3"/>
    <row r="400" spans="1:11" ht="15.75" customHeight="1" x14ac:dyDescent="0.3">
      <c r="A400" s="24" t="s">
        <v>1958</v>
      </c>
      <c r="B400" s="25"/>
      <c r="C400" s="25"/>
      <c r="D400" s="25"/>
      <c r="E400" s="25"/>
      <c r="F400" s="25"/>
      <c r="G400" s="25"/>
      <c r="H400" s="25"/>
      <c r="I400" s="25"/>
      <c r="J400" s="26"/>
      <c r="K400" s="27"/>
    </row>
    <row r="401" spans="1:11" ht="15.75" customHeight="1" x14ac:dyDescent="0.3">
      <c r="A401" s="2"/>
      <c r="B401" s="3"/>
      <c r="C401" s="28" t="s">
        <v>1</v>
      </c>
      <c r="D401" s="26"/>
      <c r="E401" s="28" t="s">
        <v>2</v>
      </c>
      <c r="F401" s="26"/>
      <c r="G401" s="28" t="s">
        <v>3</v>
      </c>
      <c r="H401" s="26"/>
      <c r="I401" s="28" t="s">
        <v>4</v>
      </c>
      <c r="J401" s="26"/>
      <c r="K401" s="27"/>
    </row>
    <row r="402" spans="1:11" ht="15.75" customHeight="1" x14ac:dyDescent="0.3">
      <c r="A402" s="4" t="s">
        <v>5</v>
      </c>
      <c r="B402" s="5" t="s">
        <v>6</v>
      </c>
      <c r="C402" s="6" t="s">
        <v>7</v>
      </c>
      <c r="D402" s="6" t="s">
        <v>8</v>
      </c>
      <c r="E402" s="6" t="s">
        <v>7</v>
      </c>
      <c r="F402" s="6" t="s">
        <v>8</v>
      </c>
      <c r="G402" s="6" t="s">
        <v>7</v>
      </c>
      <c r="H402" s="6" t="s">
        <v>8</v>
      </c>
      <c r="I402" s="6" t="s">
        <v>7</v>
      </c>
      <c r="J402" s="6" t="s">
        <v>8</v>
      </c>
      <c r="K402" s="29"/>
    </row>
    <row r="403" spans="1:11" ht="15.75" customHeight="1" x14ac:dyDescent="0.3">
      <c r="A403" s="7" t="s">
        <v>18</v>
      </c>
      <c r="B403" s="8" t="s">
        <v>287</v>
      </c>
      <c r="C403" s="12">
        <v>9</v>
      </c>
      <c r="D403" s="13">
        <v>12</v>
      </c>
      <c r="E403" s="13">
        <v>3</v>
      </c>
      <c r="F403" s="13">
        <v>5</v>
      </c>
      <c r="G403" s="13">
        <v>0</v>
      </c>
      <c r="H403" s="13">
        <v>1</v>
      </c>
      <c r="I403" s="13">
        <v>9</v>
      </c>
      <c r="J403" s="13">
        <v>13</v>
      </c>
      <c r="K403" s="27"/>
    </row>
    <row r="404" spans="1:11" ht="15.75" customHeight="1" x14ac:dyDescent="0.3">
      <c r="A404" s="7" t="s">
        <v>21</v>
      </c>
      <c r="B404" s="8" t="s">
        <v>1962</v>
      </c>
      <c r="C404" s="12">
        <v>14</v>
      </c>
      <c r="D404" s="13">
        <v>6</v>
      </c>
      <c r="E404" s="13">
        <v>6</v>
      </c>
      <c r="F404" s="13">
        <v>1</v>
      </c>
      <c r="G404" s="13">
        <v>0</v>
      </c>
      <c r="H404" s="13">
        <v>1</v>
      </c>
      <c r="I404" s="13">
        <v>14</v>
      </c>
      <c r="J404" s="13">
        <v>7</v>
      </c>
      <c r="K404" s="27"/>
    </row>
    <row r="405" spans="1:11" ht="15.75" customHeight="1" x14ac:dyDescent="0.3">
      <c r="A405" s="7" t="s">
        <v>22</v>
      </c>
      <c r="B405" s="8" t="s">
        <v>1959</v>
      </c>
      <c r="C405" s="12"/>
      <c r="D405" s="13"/>
      <c r="E405" s="13"/>
      <c r="F405" s="13"/>
      <c r="G405" s="13"/>
      <c r="H405" s="13"/>
      <c r="I405" s="13"/>
      <c r="J405" s="13"/>
      <c r="K405" s="27"/>
    </row>
    <row r="406" spans="1:11" ht="15.75" customHeight="1" x14ac:dyDescent="0.3">
      <c r="A406" s="7" t="s">
        <v>64</v>
      </c>
      <c r="B406" s="8" t="s">
        <v>1961</v>
      </c>
      <c r="C406" s="12"/>
      <c r="D406" s="13"/>
      <c r="E406" s="13"/>
      <c r="F406" s="13"/>
      <c r="G406" s="13"/>
      <c r="H406" s="13"/>
      <c r="I406" s="13"/>
      <c r="J406" s="13"/>
      <c r="K406" s="27"/>
    </row>
    <row r="407" spans="1:11" ht="15.75" customHeight="1" x14ac:dyDescent="0.3">
      <c r="A407" s="7" t="s">
        <v>66</v>
      </c>
      <c r="B407" s="8" t="s">
        <v>1961</v>
      </c>
      <c r="C407" s="12"/>
      <c r="D407" s="13"/>
      <c r="E407" s="13"/>
      <c r="F407" s="13"/>
      <c r="G407" s="13"/>
      <c r="H407" s="13"/>
      <c r="I407" s="13"/>
      <c r="J407" s="13"/>
      <c r="K407" s="27"/>
    </row>
    <row r="408" spans="1:11" ht="15.75" customHeight="1" x14ac:dyDescent="0.3">
      <c r="A408" s="10" t="s">
        <v>12</v>
      </c>
      <c r="B408" s="11"/>
      <c r="C408" s="9">
        <f>SUM(C403:C407)</f>
        <v>23</v>
      </c>
      <c r="D408" s="9">
        <f t="shared" ref="D408:J408" si="25">SUM(D403:D407)</f>
        <v>18</v>
      </c>
      <c r="E408" s="9">
        <f t="shared" si="25"/>
        <v>9</v>
      </c>
      <c r="F408" s="9">
        <f t="shared" si="25"/>
        <v>6</v>
      </c>
      <c r="G408" s="9">
        <f t="shared" si="25"/>
        <v>0</v>
      </c>
      <c r="H408" s="9">
        <f t="shared" si="25"/>
        <v>2</v>
      </c>
      <c r="I408" s="9">
        <f t="shared" si="25"/>
        <v>23</v>
      </c>
      <c r="J408" s="9">
        <f t="shared" si="25"/>
        <v>20</v>
      </c>
      <c r="K408" s="29"/>
    </row>
    <row r="409" spans="1:11" ht="15.75" customHeight="1" x14ac:dyDescent="0.3">
      <c r="A409" s="1" t="s">
        <v>1960</v>
      </c>
    </row>
    <row r="410" spans="1:11" ht="15.75" customHeight="1" x14ac:dyDescent="0.3"/>
    <row r="411" spans="1:11" ht="15.75" customHeight="1" x14ac:dyDescent="0.3">
      <c r="A411" s="24" t="s">
        <v>1586</v>
      </c>
      <c r="B411" s="25"/>
      <c r="C411" s="25"/>
      <c r="D411" s="25"/>
      <c r="E411" s="25"/>
      <c r="F411" s="25"/>
      <c r="G411" s="25"/>
      <c r="H411" s="25"/>
      <c r="I411" s="25"/>
      <c r="J411" s="26"/>
      <c r="K411" s="27"/>
    </row>
    <row r="412" spans="1:11" ht="15.75" customHeight="1" x14ac:dyDescent="0.3">
      <c r="A412" s="2"/>
      <c r="B412" s="3"/>
      <c r="C412" s="28" t="s">
        <v>1</v>
      </c>
      <c r="D412" s="26"/>
      <c r="E412" s="28" t="s">
        <v>2</v>
      </c>
      <c r="F412" s="26"/>
      <c r="G412" s="28" t="s">
        <v>3</v>
      </c>
      <c r="H412" s="26"/>
      <c r="I412" s="28" t="s">
        <v>4</v>
      </c>
      <c r="J412" s="26"/>
      <c r="K412" s="27"/>
    </row>
    <row r="413" spans="1:11" ht="15.75" customHeight="1" x14ac:dyDescent="0.3">
      <c r="A413" s="4" t="s">
        <v>5</v>
      </c>
      <c r="B413" s="5" t="s">
        <v>6</v>
      </c>
      <c r="C413" s="6" t="s">
        <v>7</v>
      </c>
      <c r="D413" s="6" t="s">
        <v>8</v>
      </c>
      <c r="E413" s="6" t="s">
        <v>7</v>
      </c>
      <c r="F413" s="6" t="s">
        <v>8</v>
      </c>
      <c r="G413" s="6" t="s">
        <v>7</v>
      </c>
      <c r="H413" s="6" t="s">
        <v>8</v>
      </c>
      <c r="I413" s="6" t="s">
        <v>7</v>
      </c>
      <c r="J413" s="6" t="s">
        <v>8</v>
      </c>
      <c r="K413" s="29"/>
    </row>
    <row r="414" spans="1:11" ht="15.75" customHeight="1" x14ac:dyDescent="0.3">
      <c r="A414" s="7" t="s">
        <v>1475</v>
      </c>
      <c r="B414" s="8" t="s">
        <v>271</v>
      </c>
      <c r="C414" s="12">
        <v>7</v>
      </c>
      <c r="D414" s="13">
        <v>15</v>
      </c>
      <c r="E414" s="13">
        <v>2</v>
      </c>
      <c r="F414" s="13">
        <v>8</v>
      </c>
      <c r="G414" s="13">
        <v>1</v>
      </c>
      <c r="H414" s="13">
        <v>1</v>
      </c>
      <c r="I414" s="13">
        <v>8</v>
      </c>
      <c r="J414" s="13">
        <v>16</v>
      </c>
      <c r="K414" s="27"/>
    </row>
    <row r="415" spans="1:11" ht="15.75" customHeight="1" x14ac:dyDescent="0.3">
      <c r="A415" s="7" t="s">
        <v>1614</v>
      </c>
      <c r="B415" s="8" t="s">
        <v>271</v>
      </c>
      <c r="C415" s="12">
        <v>6</v>
      </c>
      <c r="D415" s="13">
        <v>16</v>
      </c>
      <c r="E415" s="13">
        <v>2</v>
      </c>
      <c r="F415" s="13">
        <v>8</v>
      </c>
      <c r="G415" s="13">
        <v>0</v>
      </c>
      <c r="H415" s="13">
        <v>1</v>
      </c>
      <c r="I415" s="13">
        <v>6</v>
      </c>
      <c r="J415" s="13">
        <v>17</v>
      </c>
    </row>
    <row r="416" spans="1:11" ht="15.75" customHeight="1" x14ac:dyDescent="0.3">
      <c r="A416" s="10" t="s">
        <v>12</v>
      </c>
      <c r="B416" s="11"/>
      <c r="C416" s="9">
        <f>SUM(C414:C415)</f>
        <v>13</v>
      </c>
      <c r="D416" s="9">
        <f t="shared" ref="D416:J416" si="26">SUM(D414:D415)</f>
        <v>31</v>
      </c>
      <c r="E416" s="9">
        <f t="shared" si="26"/>
        <v>4</v>
      </c>
      <c r="F416" s="9">
        <f t="shared" si="26"/>
        <v>16</v>
      </c>
      <c r="G416" s="9">
        <f t="shared" si="26"/>
        <v>1</v>
      </c>
      <c r="H416" s="9">
        <f t="shared" si="26"/>
        <v>2</v>
      </c>
      <c r="I416" s="9">
        <f t="shared" si="26"/>
        <v>14</v>
      </c>
      <c r="J416" s="9">
        <f t="shared" si="26"/>
        <v>33</v>
      </c>
      <c r="K416" s="29"/>
    </row>
    <row r="417" spans="1:11" ht="15.75" customHeight="1" x14ac:dyDescent="0.3"/>
    <row r="418" spans="1:11" ht="15.75" customHeight="1" x14ac:dyDescent="0.3"/>
    <row r="419" spans="1:11" ht="15.75" customHeight="1" x14ac:dyDescent="0.3">
      <c r="A419" s="24" t="s">
        <v>543</v>
      </c>
      <c r="B419" s="25"/>
      <c r="C419" s="25"/>
      <c r="D419" s="25"/>
      <c r="E419" s="25"/>
      <c r="F419" s="25"/>
      <c r="G419" s="25"/>
      <c r="H419" s="25"/>
      <c r="I419" s="25"/>
      <c r="J419" s="26"/>
      <c r="K419" s="27"/>
    </row>
    <row r="420" spans="1:11" ht="15.75" customHeight="1" x14ac:dyDescent="0.3">
      <c r="A420" s="2"/>
      <c r="B420" s="3"/>
      <c r="C420" s="28" t="s">
        <v>1</v>
      </c>
      <c r="D420" s="26"/>
      <c r="E420" s="28" t="s">
        <v>2</v>
      </c>
      <c r="F420" s="26"/>
      <c r="G420" s="28" t="s">
        <v>3</v>
      </c>
      <c r="H420" s="26"/>
      <c r="I420" s="28" t="s">
        <v>4</v>
      </c>
      <c r="J420" s="26"/>
      <c r="K420" s="27"/>
    </row>
    <row r="421" spans="1:11" ht="15.75" customHeight="1" x14ac:dyDescent="0.3">
      <c r="A421" s="4" t="s">
        <v>5</v>
      </c>
      <c r="B421" s="5" t="s">
        <v>6</v>
      </c>
      <c r="C421" s="6" t="s">
        <v>7</v>
      </c>
      <c r="D421" s="6" t="s">
        <v>8</v>
      </c>
      <c r="E421" s="6" t="s">
        <v>7</v>
      </c>
      <c r="F421" s="6" t="s">
        <v>8</v>
      </c>
      <c r="G421" s="6" t="s">
        <v>7</v>
      </c>
      <c r="H421" s="6" t="s">
        <v>8</v>
      </c>
      <c r="I421" s="6" t="s">
        <v>7</v>
      </c>
      <c r="J421" s="6" t="s">
        <v>8</v>
      </c>
      <c r="K421" s="29"/>
    </row>
    <row r="422" spans="1:11" ht="15.75" customHeight="1" x14ac:dyDescent="0.3">
      <c r="A422" s="7" t="s">
        <v>176</v>
      </c>
      <c r="B422" s="8" t="s">
        <v>60</v>
      </c>
      <c r="C422" s="12">
        <v>9</v>
      </c>
      <c r="D422" s="13">
        <v>9</v>
      </c>
      <c r="E422" s="13">
        <v>4</v>
      </c>
      <c r="F422" s="13">
        <v>6</v>
      </c>
      <c r="G422" s="13">
        <v>1</v>
      </c>
      <c r="H422" s="13">
        <v>1</v>
      </c>
      <c r="I422" s="13">
        <v>10</v>
      </c>
      <c r="J422" s="13">
        <v>10</v>
      </c>
      <c r="K422" s="27"/>
    </row>
    <row r="423" spans="1:11" ht="15.75" customHeight="1" x14ac:dyDescent="0.3">
      <c r="A423" s="7" t="s">
        <v>243</v>
      </c>
      <c r="B423" s="8" t="s">
        <v>60</v>
      </c>
      <c r="C423" s="22">
        <v>11</v>
      </c>
      <c r="D423" s="14">
        <v>9</v>
      </c>
      <c r="E423" s="14">
        <v>3</v>
      </c>
      <c r="F423" s="14">
        <v>7</v>
      </c>
      <c r="G423" s="14">
        <v>0</v>
      </c>
      <c r="H423" s="14">
        <v>1</v>
      </c>
      <c r="I423" s="14">
        <v>11</v>
      </c>
      <c r="J423" s="14">
        <v>10</v>
      </c>
      <c r="K423" s="27"/>
    </row>
    <row r="424" spans="1:11" ht="15.75" customHeight="1" x14ac:dyDescent="0.3">
      <c r="A424" s="7" t="s">
        <v>236</v>
      </c>
      <c r="B424" s="8" t="s">
        <v>60</v>
      </c>
      <c r="C424" s="22">
        <v>9</v>
      </c>
      <c r="D424" s="14">
        <v>11</v>
      </c>
      <c r="E424" s="14">
        <v>6</v>
      </c>
      <c r="F424" s="14">
        <v>7</v>
      </c>
      <c r="G424" s="14">
        <v>0</v>
      </c>
      <c r="H424" s="14">
        <v>1</v>
      </c>
      <c r="I424" s="14">
        <v>9</v>
      </c>
      <c r="J424" s="14">
        <v>12</v>
      </c>
      <c r="K424" s="27"/>
    </row>
    <row r="425" spans="1:11" ht="15.75" customHeight="1" x14ac:dyDescent="0.3">
      <c r="A425" s="7" t="s">
        <v>155</v>
      </c>
      <c r="B425" s="8" t="s">
        <v>60</v>
      </c>
      <c r="C425" s="22">
        <v>9</v>
      </c>
      <c r="D425" s="14">
        <v>6</v>
      </c>
      <c r="E425" s="14">
        <v>4</v>
      </c>
      <c r="F425" s="14">
        <v>3</v>
      </c>
      <c r="G425" s="14">
        <v>3</v>
      </c>
      <c r="H425" s="14">
        <v>1</v>
      </c>
      <c r="I425" s="14">
        <v>12</v>
      </c>
      <c r="J425" s="14">
        <v>7</v>
      </c>
      <c r="K425" s="27"/>
    </row>
    <row r="426" spans="1:11" ht="15.75" customHeight="1" x14ac:dyDescent="0.3">
      <c r="A426" s="10" t="s">
        <v>12</v>
      </c>
      <c r="B426" s="11"/>
      <c r="C426" s="9">
        <v>38</v>
      </c>
      <c r="D426" s="9">
        <v>35</v>
      </c>
      <c r="E426" s="9">
        <v>17</v>
      </c>
      <c r="F426" s="9">
        <v>23</v>
      </c>
      <c r="G426" s="9">
        <v>4</v>
      </c>
      <c r="H426" s="9">
        <v>4</v>
      </c>
      <c r="I426" s="9">
        <v>42</v>
      </c>
      <c r="J426" s="9">
        <v>39</v>
      </c>
      <c r="K426" s="29"/>
    </row>
    <row r="427" spans="1:11" ht="15.75" customHeight="1" x14ac:dyDescent="0.3"/>
    <row r="428" spans="1:11" ht="15.75" customHeight="1" x14ac:dyDescent="0.3"/>
    <row r="429" spans="1:11" ht="15.75" customHeight="1" x14ac:dyDescent="0.3">
      <c r="A429" s="24" t="s">
        <v>1285</v>
      </c>
      <c r="B429" s="25"/>
      <c r="C429" s="25"/>
      <c r="D429" s="25"/>
      <c r="E429" s="25"/>
      <c r="F429" s="25"/>
      <c r="G429" s="25"/>
      <c r="H429" s="25"/>
      <c r="I429" s="25"/>
      <c r="J429" s="26"/>
      <c r="K429" s="27"/>
    </row>
    <row r="430" spans="1:11" ht="15.75" customHeight="1" x14ac:dyDescent="0.3">
      <c r="A430" s="2"/>
      <c r="B430" s="3"/>
      <c r="C430" s="28" t="s">
        <v>1</v>
      </c>
      <c r="D430" s="26"/>
      <c r="E430" s="28" t="s">
        <v>2</v>
      </c>
      <c r="F430" s="26"/>
      <c r="G430" s="28" t="s">
        <v>3</v>
      </c>
      <c r="H430" s="26"/>
      <c r="I430" s="28" t="s">
        <v>4</v>
      </c>
      <c r="J430" s="26"/>
      <c r="K430" s="27"/>
    </row>
    <row r="431" spans="1:11" ht="15.75" customHeight="1" x14ac:dyDescent="0.3">
      <c r="A431" s="4" t="s">
        <v>5</v>
      </c>
      <c r="B431" s="5" t="s">
        <v>6</v>
      </c>
      <c r="C431" s="6" t="s">
        <v>7</v>
      </c>
      <c r="D431" s="6" t="s">
        <v>8</v>
      </c>
      <c r="E431" s="6" t="s">
        <v>7</v>
      </c>
      <c r="F431" s="6" t="s">
        <v>8</v>
      </c>
      <c r="G431" s="6" t="s">
        <v>7</v>
      </c>
      <c r="H431" s="6" t="s">
        <v>8</v>
      </c>
      <c r="I431" s="6" t="s">
        <v>7</v>
      </c>
      <c r="J431" s="6" t="s">
        <v>8</v>
      </c>
      <c r="K431" s="29"/>
    </row>
    <row r="432" spans="1:11" ht="15.75" customHeight="1" x14ac:dyDescent="0.3">
      <c r="A432" s="7" t="s">
        <v>77</v>
      </c>
      <c r="B432" s="8" t="s">
        <v>259</v>
      </c>
      <c r="C432" s="12">
        <v>11</v>
      </c>
      <c r="D432" s="13">
        <v>9</v>
      </c>
      <c r="E432" s="13">
        <v>8</v>
      </c>
      <c r="F432" s="13">
        <v>6</v>
      </c>
      <c r="G432" s="13">
        <v>1</v>
      </c>
      <c r="H432" s="13">
        <v>1</v>
      </c>
      <c r="I432" s="14">
        <v>12</v>
      </c>
      <c r="J432" s="14">
        <v>10</v>
      </c>
      <c r="K432" s="27"/>
    </row>
    <row r="433" spans="1:11" ht="15.75" customHeight="1" x14ac:dyDescent="0.3">
      <c r="A433" s="7" t="s">
        <v>78</v>
      </c>
      <c r="B433" s="8" t="s">
        <v>259</v>
      </c>
      <c r="C433" s="22">
        <v>19</v>
      </c>
      <c r="D433" s="14">
        <v>1</v>
      </c>
      <c r="E433" s="14">
        <v>14</v>
      </c>
      <c r="F433" s="14">
        <v>0</v>
      </c>
      <c r="G433" s="14">
        <v>1</v>
      </c>
      <c r="H433" s="14">
        <v>1</v>
      </c>
      <c r="I433" s="14">
        <v>20</v>
      </c>
      <c r="J433" s="14">
        <v>2</v>
      </c>
      <c r="K433" s="27"/>
    </row>
    <row r="434" spans="1:11" ht="15.75" customHeight="1" x14ac:dyDescent="0.3">
      <c r="A434" s="7" t="s">
        <v>79</v>
      </c>
      <c r="B434" s="8" t="s">
        <v>259</v>
      </c>
      <c r="C434" s="22">
        <v>15</v>
      </c>
      <c r="D434" s="14">
        <v>5</v>
      </c>
      <c r="E434" s="14">
        <v>11</v>
      </c>
      <c r="F434" s="14">
        <v>3</v>
      </c>
      <c r="G434" s="14">
        <v>3</v>
      </c>
      <c r="H434" s="14">
        <v>1</v>
      </c>
      <c r="I434" s="14">
        <v>18</v>
      </c>
      <c r="J434" s="14">
        <v>6</v>
      </c>
      <c r="K434" s="27"/>
    </row>
    <row r="435" spans="1:11" ht="15.75" customHeight="1" x14ac:dyDescent="0.3">
      <c r="A435" s="7" t="s">
        <v>9</v>
      </c>
      <c r="B435" s="8" t="s">
        <v>259</v>
      </c>
      <c r="C435" s="22">
        <v>19</v>
      </c>
      <c r="D435" s="14">
        <v>1</v>
      </c>
      <c r="E435" s="14">
        <v>13</v>
      </c>
      <c r="F435" s="14">
        <v>1</v>
      </c>
      <c r="G435" s="14">
        <v>1</v>
      </c>
      <c r="H435" s="14">
        <v>1</v>
      </c>
      <c r="I435" s="14">
        <v>20</v>
      </c>
      <c r="J435" s="14">
        <v>2</v>
      </c>
      <c r="K435" s="27"/>
    </row>
    <row r="436" spans="1:11" ht="15.75" customHeight="1" x14ac:dyDescent="0.3">
      <c r="A436" s="7" t="s">
        <v>11</v>
      </c>
      <c r="B436" s="8" t="s">
        <v>259</v>
      </c>
      <c r="C436" s="22">
        <v>15</v>
      </c>
      <c r="D436" s="14">
        <v>5</v>
      </c>
      <c r="E436" s="14">
        <v>12</v>
      </c>
      <c r="F436" s="14">
        <v>2</v>
      </c>
      <c r="G436" s="14">
        <v>2</v>
      </c>
      <c r="H436" s="14">
        <v>1</v>
      </c>
      <c r="I436" s="14">
        <v>17</v>
      </c>
      <c r="J436" s="14">
        <v>6</v>
      </c>
      <c r="K436" s="27"/>
    </row>
    <row r="437" spans="1:11" ht="15.75" customHeight="1" x14ac:dyDescent="0.3">
      <c r="A437" s="7" t="s">
        <v>630</v>
      </c>
      <c r="B437" s="8" t="s">
        <v>259</v>
      </c>
      <c r="C437" s="22">
        <v>19</v>
      </c>
      <c r="D437" s="14">
        <v>1</v>
      </c>
      <c r="E437" s="14">
        <v>14</v>
      </c>
      <c r="F437" s="14">
        <v>0</v>
      </c>
      <c r="G437" s="14">
        <v>1</v>
      </c>
      <c r="H437" s="14">
        <v>1</v>
      </c>
      <c r="I437" s="14">
        <v>20</v>
      </c>
      <c r="J437" s="14">
        <v>2</v>
      </c>
      <c r="K437" s="27"/>
    </row>
    <row r="438" spans="1:11" ht="15.75" customHeight="1" x14ac:dyDescent="0.3">
      <c r="A438" s="7" t="s">
        <v>686</v>
      </c>
      <c r="B438" s="8" t="s">
        <v>259</v>
      </c>
      <c r="C438" s="22">
        <v>11</v>
      </c>
      <c r="D438" s="14">
        <v>9</v>
      </c>
      <c r="E438" s="14">
        <v>10</v>
      </c>
      <c r="F438" s="14">
        <v>4</v>
      </c>
      <c r="G438" s="14">
        <v>0</v>
      </c>
      <c r="H438" s="14">
        <v>1</v>
      </c>
      <c r="I438" s="14">
        <v>11</v>
      </c>
      <c r="J438" s="14">
        <v>10</v>
      </c>
      <c r="K438" s="27"/>
    </row>
    <row r="439" spans="1:11" ht="15.75" customHeight="1" x14ac:dyDescent="0.3">
      <c r="A439" s="7" t="s">
        <v>729</v>
      </c>
      <c r="B439" s="8" t="s">
        <v>259</v>
      </c>
      <c r="C439" s="22">
        <v>13</v>
      </c>
      <c r="D439" s="14">
        <v>7</v>
      </c>
      <c r="E439" s="14">
        <v>11</v>
      </c>
      <c r="F439" s="14">
        <v>3</v>
      </c>
      <c r="G439" s="14">
        <v>1</v>
      </c>
      <c r="H439" s="14">
        <v>1</v>
      </c>
      <c r="I439" s="14">
        <v>14</v>
      </c>
      <c r="J439" s="14">
        <v>8</v>
      </c>
      <c r="K439" s="27"/>
    </row>
    <row r="440" spans="1:11" ht="15.75" customHeight="1" x14ac:dyDescent="0.3">
      <c r="A440" s="7" t="s">
        <v>984</v>
      </c>
      <c r="B440" s="8" t="s">
        <v>259</v>
      </c>
      <c r="C440" s="22">
        <v>17</v>
      </c>
      <c r="D440" s="14">
        <v>3</v>
      </c>
      <c r="E440" s="14">
        <v>13</v>
      </c>
      <c r="F440" s="14">
        <v>1</v>
      </c>
      <c r="G440" s="14">
        <v>1</v>
      </c>
      <c r="H440" s="14">
        <v>1</v>
      </c>
      <c r="I440" s="14">
        <v>18</v>
      </c>
      <c r="J440" s="14">
        <v>4</v>
      </c>
      <c r="K440" s="27"/>
    </row>
    <row r="441" spans="1:11" ht="15.75" customHeight="1" x14ac:dyDescent="0.3">
      <c r="A441" s="7" t="s">
        <v>1189</v>
      </c>
      <c r="B441" s="8" t="s">
        <v>259</v>
      </c>
      <c r="C441" s="22">
        <v>14</v>
      </c>
      <c r="D441" s="14">
        <v>6</v>
      </c>
      <c r="E441" s="14">
        <v>11</v>
      </c>
      <c r="F441" s="14">
        <v>3</v>
      </c>
      <c r="G441" s="14">
        <v>1</v>
      </c>
      <c r="H441" s="14">
        <v>1</v>
      </c>
      <c r="I441" s="14">
        <v>15</v>
      </c>
      <c r="J441" s="14">
        <v>7</v>
      </c>
      <c r="K441" s="27"/>
    </row>
    <row r="442" spans="1:11" ht="15.75" customHeight="1" x14ac:dyDescent="0.3">
      <c r="A442" s="7" t="s">
        <v>1267</v>
      </c>
      <c r="B442" s="8" t="s">
        <v>259</v>
      </c>
      <c r="C442" s="22">
        <v>16</v>
      </c>
      <c r="D442" s="14">
        <v>5</v>
      </c>
      <c r="E442" s="14">
        <v>12</v>
      </c>
      <c r="F442" s="14">
        <v>2</v>
      </c>
      <c r="G442" s="14">
        <v>3</v>
      </c>
      <c r="H442" s="14">
        <v>1</v>
      </c>
      <c r="I442" s="14">
        <v>19</v>
      </c>
      <c r="J442" s="14">
        <v>6</v>
      </c>
      <c r="K442" s="27"/>
    </row>
    <row r="443" spans="1:11" ht="15.75" customHeight="1" x14ac:dyDescent="0.3">
      <c r="A443" s="7" t="s">
        <v>1374</v>
      </c>
      <c r="B443" s="8" t="s">
        <v>259</v>
      </c>
      <c r="C443" s="22">
        <v>11</v>
      </c>
      <c r="D443" s="14">
        <v>10</v>
      </c>
      <c r="E443" s="14">
        <v>10</v>
      </c>
      <c r="F443" s="14">
        <v>4</v>
      </c>
      <c r="G443" s="14">
        <v>0</v>
      </c>
      <c r="H443" s="14">
        <v>1</v>
      </c>
      <c r="I443" s="14">
        <v>11</v>
      </c>
      <c r="J443" s="14">
        <v>11</v>
      </c>
      <c r="K443" s="27"/>
    </row>
    <row r="444" spans="1:11" ht="15.75" customHeight="1" x14ac:dyDescent="0.3">
      <c r="A444" s="7" t="s">
        <v>1475</v>
      </c>
      <c r="B444" s="8" t="s">
        <v>259</v>
      </c>
      <c r="C444" s="22">
        <v>5</v>
      </c>
      <c r="D444" s="14">
        <v>15</v>
      </c>
      <c r="E444" s="14">
        <v>4</v>
      </c>
      <c r="F444" s="14">
        <v>10</v>
      </c>
      <c r="G444" s="14">
        <v>1</v>
      </c>
      <c r="H444" s="14">
        <v>1</v>
      </c>
      <c r="I444" s="14">
        <v>6</v>
      </c>
      <c r="J444" s="14">
        <v>16</v>
      </c>
      <c r="K444" s="27"/>
    </row>
    <row r="445" spans="1:11" ht="15.75" customHeight="1" x14ac:dyDescent="0.3">
      <c r="A445" s="7" t="s">
        <v>1614</v>
      </c>
      <c r="B445" s="8" t="s">
        <v>259</v>
      </c>
      <c r="C445" s="22">
        <v>14</v>
      </c>
      <c r="D445" s="14">
        <v>7</v>
      </c>
      <c r="E445" s="14">
        <v>10</v>
      </c>
      <c r="F445" s="14">
        <v>4</v>
      </c>
      <c r="G445" s="14">
        <v>2</v>
      </c>
      <c r="H445" s="14">
        <v>1</v>
      </c>
      <c r="I445" s="14">
        <v>16</v>
      </c>
      <c r="J445" s="14">
        <v>8</v>
      </c>
      <c r="K445" s="27"/>
    </row>
    <row r="446" spans="1:11" ht="15.75" customHeight="1" x14ac:dyDescent="0.3">
      <c r="A446" s="7" t="s">
        <v>1852</v>
      </c>
      <c r="B446" s="8" t="s">
        <v>259</v>
      </c>
      <c r="C446" s="22">
        <v>13</v>
      </c>
      <c r="D446" s="14">
        <v>8</v>
      </c>
      <c r="E446" s="14">
        <v>11</v>
      </c>
      <c r="F446" s="14">
        <v>3</v>
      </c>
      <c r="G446" s="14">
        <v>2</v>
      </c>
      <c r="H446" s="14">
        <v>1</v>
      </c>
      <c r="I446" s="14">
        <v>15</v>
      </c>
      <c r="J446" s="14">
        <v>9</v>
      </c>
      <c r="K446" s="27"/>
    </row>
    <row r="447" spans="1:11" ht="15.75" customHeight="1" x14ac:dyDescent="0.3">
      <c r="A447" s="7" t="s">
        <v>1883</v>
      </c>
      <c r="B447" s="8" t="s">
        <v>259</v>
      </c>
      <c r="C447" s="22">
        <v>14</v>
      </c>
      <c r="D447" s="14">
        <v>6</v>
      </c>
      <c r="E447" s="14">
        <v>12</v>
      </c>
      <c r="F447" s="14">
        <v>2</v>
      </c>
      <c r="G447" s="14">
        <v>1</v>
      </c>
      <c r="H447" s="14">
        <v>1</v>
      </c>
      <c r="I447" s="14">
        <v>15</v>
      </c>
      <c r="J447" s="14">
        <v>7</v>
      </c>
      <c r="K447" s="27"/>
    </row>
    <row r="448" spans="1:11" ht="15.75" customHeight="1" x14ac:dyDescent="0.3">
      <c r="A448" s="7" t="s">
        <v>1947</v>
      </c>
      <c r="B448" s="8" t="s">
        <v>259</v>
      </c>
      <c r="C448" s="22">
        <v>16</v>
      </c>
      <c r="D448" s="14">
        <v>4</v>
      </c>
      <c r="E448" s="14">
        <v>14</v>
      </c>
      <c r="F448" s="14">
        <v>0</v>
      </c>
      <c r="G448" s="14">
        <v>1</v>
      </c>
      <c r="H448" s="14">
        <v>1</v>
      </c>
      <c r="I448" s="14">
        <v>17</v>
      </c>
      <c r="J448" s="14">
        <v>5</v>
      </c>
      <c r="K448" s="27"/>
    </row>
    <row r="449" spans="1:11" ht="15.75" customHeight="1" x14ac:dyDescent="0.3">
      <c r="A449" s="7" t="s">
        <v>1965</v>
      </c>
      <c r="B449" s="8" t="s">
        <v>259</v>
      </c>
      <c r="C449" s="22">
        <v>18</v>
      </c>
      <c r="D449" s="14">
        <v>3</v>
      </c>
      <c r="E449" s="14">
        <v>12</v>
      </c>
      <c r="F449" s="14">
        <v>2</v>
      </c>
      <c r="G449" s="14">
        <v>1</v>
      </c>
      <c r="H449" s="14">
        <v>1</v>
      </c>
      <c r="I449" s="14">
        <v>19</v>
      </c>
      <c r="J449" s="14">
        <v>4</v>
      </c>
      <c r="K449" s="27"/>
    </row>
    <row r="450" spans="1:11" ht="15.75" customHeight="1" x14ac:dyDescent="0.3">
      <c r="A450" s="7" t="s">
        <v>2031</v>
      </c>
      <c r="B450" s="8" t="s">
        <v>259</v>
      </c>
      <c r="C450" s="22">
        <v>17</v>
      </c>
      <c r="D450" s="14">
        <v>2</v>
      </c>
      <c r="E450" s="14">
        <v>14</v>
      </c>
      <c r="F450" s="14">
        <v>0</v>
      </c>
      <c r="G450" s="14">
        <v>3</v>
      </c>
      <c r="H450" s="14">
        <v>1</v>
      </c>
      <c r="I450" s="14">
        <v>20</v>
      </c>
      <c r="J450" s="14">
        <v>3</v>
      </c>
      <c r="K450" s="27"/>
    </row>
    <row r="451" spans="1:11" ht="15.75" customHeight="1" x14ac:dyDescent="0.3">
      <c r="A451" s="7" t="s">
        <v>2043</v>
      </c>
      <c r="B451" s="8" t="s">
        <v>259</v>
      </c>
      <c r="C451" s="22">
        <v>20</v>
      </c>
      <c r="D451" s="14">
        <v>1</v>
      </c>
      <c r="E451" s="14">
        <v>14</v>
      </c>
      <c r="F451" s="14">
        <v>0</v>
      </c>
      <c r="G451" s="14">
        <v>2</v>
      </c>
      <c r="H451" s="14">
        <v>1</v>
      </c>
      <c r="I451" s="14">
        <v>22</v>
      </c>
      <c r="J451" s="14">
        <v>2</v>
      </c>
      <c r="K451" s="27"/>
    </row>
    <row r="452" spans="1:11" ht="15.75" customHeight="1" x14ac:dyDescent="0.3">
      <c r="A452" s="7" t="s">
        <v>2066</v>
      </c>
      <c r="B452" s="8" t="s">
        <v>259</v>
      </c>
      <c r="C452" s="22">
        <v>13</v>
      </c>
      <c r="D452" s="14">
        <v>7</v>
      </c>
      <c r="E452" s="14">
        <v>9</v>
      </c>
      <c r="F452" s="14">
        <v>5</v>
      </c>
      <c r="G452" s="14">
        <v>1</v>
      </c>
      <c r="H452" s="14">
        <v>1</v>
      </c>
      <c r="I452" s="14">
        <v>14</v>
      </c>
      <c r="J452" s="14">
        <v>8</v>
      </c>
      <c r="K452" s="27"/>
    </row>
    <row r="453" spans="1:11" ht="15.75" customHeight="1" x14ac:dyDescent="0.3">
      <c r="A453" s="7" t="s">
        <v>2081</v>
      </c>
      <c r="B453" s="8" t="s">
        <v>259</v>
      </c>
      <c r="C453" s="22">
        <v>10</v>
      </c>
      <c r="D453" s="14">
        <v>10</v>
      </c>
      <c r="E453" s="14">
        <v>7</v>
      </c>
      <c r="F453" s="14">
        <v>7</v>
      </c>
      <c r="G453" s="14">
        <v>0</v>
      </c>
      <c r="H453" s="14">
        <v>1</v>
      </c>
      <c r="I453" s="14">
        <v>10</v>
      </c>
      <c r="J453" s="14">
        <v>11</v>
      </c>
      <c r="K453" s="27"/>
    </row>
    <row r="454" spans="1:11" ht="15.75" customHeight="1" x14ac:dyDescent="0.3">
      <c r="A454" s="10" t="s">
        <v>12</v>
      </c>
      <c r="B454" s="11"/>
      <c r="C454" s="9">
        <f>SUM(C432:C453)</f>
        <v>320</v>
      </c>
      <c r="D454" s="9">
        <f t="shared" ref="D454:J454" si="27">SUM(D432:D453)</f>
        <v>125</v>
      </c>
      <c r="E454" s="9">
        <f t="shared" si="27"/>
        <v>246</v>
      </c>
      <c r="F454" s="9">
        <f t="shared" si="27"/>
        <v>62</v>
      </c>
      <c r="G454" s="9">
        <f t="shared" si="27"/>
        <v>29</v>
      </c>
      <c r="H454" s="9">
        <f t="shared" si="27"/>
        <v>22</v>
      </c>
      <c r="I454" s="9">
        <f t="shared" si="27"/>
        <v>349</v>
      </c>
      <c r="J454" s="9">
        <f t="shared" si="27"/>
        <v>147</v>
      </c>
      <c r="K454" s="29"/>
    </row>
    <row r="455" spans="1:11" ht="15.75" customHeight="1" x14ac:dyDescent="0.3"/>
    <row r="456" spans="1:11" ht="15.75" customHeight="1" x14ac:dyDescent="0.3"/>
    <row r="457" spans="1:11" ht="15.75" customHeight="1" x14ac:dyDescent="0.3">
      <c r="A457" s="24" t="s">
        <v>1972</v>
      </c>
      <c r="B457" s="25"/>
      <c r="C457" s="25"/>
      <c r="D457" s="25"/>
      <c r="E457" s="25"/>
      <c r="F457" s="25"/>
      <c r="G457" s="25"/>
      <c r="H457" s="25"/>
      <c r="I457" s="25"/>
      <c r="J457" s="26"/>
      <c r="K457" s="27"/>
    </row>
    <row r="458" spans="1:11" ht="15.75" customHeight="1" x14ac:dyDescent="0.3">
      <c r="A458" s="2"/>
      <c r="B458" s="3"/>
      <c r="C458" s="28" t="s">
        <v>1</v>
      </c>
      <c r="D458" s="26"/>
      <c r="E458" s="28" t="s">
        <v>2</v>
      </c>
      <c r="F458" s="26"/>
      <c r="G458" s="28" t="s">
        <v>3</v>
      </c>
      <c r="H458" s="26"/>
      <c r="I458" s="28" t="s">
        <v>4</v>
      </c>
      <c r="J458" s="26"/>
      <c r="K458" s="27"/>
    </row>
    <row r="459" spans="1:11" ht="15.75" customHeight="1" x14ac:dyDescent="0.3">
      <c r="A459" s="4" t="s">
        <v>5</v>
      </c>
      <c r="B459" s="5" t="s">
        <v>6</v>
      </c>
      <c r="C459" s="6" t="s">
        <v>7</v>
      </c>
      <c r="D459" s="6" t="s">
        <v>8</v>
      </c>
      <c r="E459" s="6" t="s">
        <v>7</v>
      </c>
      <c r="F459" s="6" t="s">
        <v>8</v>
      </c>
      <c r="G459" s="6" t="s">
        <v>7</v>
      </c>
      <c r="H459" s="6" t="s">
        <v>8</v>
      </c>
      <c r="I459" s="6" t="s">
        <v>7</v>
      </c>
      <c r="J459" s="6" t="s">
        <v>8</v>
      </c>
      <c r="K459" s="29"/>
    </row>
    <row r="460" spans="1:11" ht="15.75" customHeight="1" x14ac:dyDescent="0.3">
      <c r="A460" s="7" t="s">
        <v>11</v>
      </c>
      <c r="B460" s="8" t="s">
        <v>177</v>
      </c>
      <c r="C460" s="12">
        <v>6</v>
      </c>
      <c r="D460" s="13">
        <v>14</v>
      </c>
      <c r="E460" s="13">
        <v>4</v>
      </c>
      <c r="F460" s="13">
        <v>10</v>
      </c>
      <c r="G460" s="13">
        <v>1</v>
      </c>
      <c r="H460" s="13">
        <v>1</v>
      </c>
      <c r="I460" s="13">
        <v>7</v>
      </c>
      <c r="J460" s="13">
        <v>15</v>
      </c>
    </row>
    <row r="461" spans="1:11" ht="15.75" customHeight="1" x14ac:dyDescent="0.3">
      <c r="A461" s="7" t="s">
        <v>630</v>
      </c>
      <c r="B461" s="8" t="s">
        <v>177</v>
      </c>
      <c r="C461" s="12">
        <v>13</v>
      </c>
      <c r="D461" s="13">
        <v>7</v>
      </c>
      <c r="E461" s="13">
        <v>9</v>
      </c>
      <c r="F461" s="13">
        <v>5</v>
      </c>
      <c r="G461" s="13">
        <v>1</v>
      </c>
      <c r="H461" s="13">
        <v>1</v>
      </c>
      <c r="I461" s="13">
        <v>14</v>
      </c>
      <c r="J461" s="13">
        <v>8</v>
      </c>
      <c r="K461" s="27"/>
    </row>
    <row r="462" spans="1:11" ht="15.75" customHeight="1" x14ac:dyDescent="0.3">
      <c r="A462" s="7" t="s">
        <v>686</v>
      </c>
      <c r="B462" s="8" t="s">
        <v>177</v>
      </c>
      <c r="C462" s="12">
        <v>18</v>
      </c>
      <c r="D462" s="13">
        <v>2</v>
      </c>
      <c r="E462" s="13">
        <v>13</v>
      </c>
      <c r="F462" s="13">
        <v>1</v>
      </c>
      <c r="G462" s="13">
        <v>3</v>
      </c>
      <c r="H462" s="13">
        <v>1</v>
      </c>
      <c r="I462" s="13">
        <v>21</v>
      </c>
      <c r="J462" s="13">
        <v>3</v>
      </c>
      <c r="K462" s="27"/>
    </row>
    <row r="463" spans="1:11" ht="15.75" customHeight="1" x14ac:dyDescent="0.3">
      <c r="A463" s="7" t="s">
        <v>729</v>
      </c>
      <c r="B463" s="8" t="s">
        <v>177</v>
      </c>
      <c r="C463" s="12">
        <v>8</v>
      </c>
      <c r="D463" s="13">
        <v>11</v>
      </c>
      <c r="E463" s="13">
        <v>5</v>
      </c>
      <c r="F463" s="13">
        <v>9</v>
      </c>
      <c r="G463" s="13">
        <v>0</v>
      </c>
      <c r="H463" s="13">
        <v>1</v>
      </c>
      <c r="I463" s="13">
        <v>8</v>
      </c>
      <c r="J463" s="13">
        <v>12</v>
      </c>
      <c r="K463" s="27"/>
    </row>
    <row r="464" spans="1:11" ht="15.75" customHeight="1" x14ac:dyDescent="0.3">
      <c r="A464" s="7" t="s">
        <v>984</v>
      </c>
      <c r="B464" s="8" t="s">
        <v>177</v>
      </c>
      <c r="C464" s="12">
        <v>13</v>
      </c>
      <c r="D464" s="13">
        <v>7</v>
      </c>
      <c r="E464" s="13">
        <v>9</v>
      </c>
      <c r="F464" s="13">
        <v>5</v>
      </c>
      <c r="G464" s="13">
        <v>0</v>
      </c>
      <c r="H464" s="13">
        <v>1</v>
      </c>
      <c r="I464" s="13">
        <v>13</v>
      </c>
      <c r="J464" s="13">
        <v>8</v>
      </c>
      <c r="K464" s="27"/>
    </row>
    <row r="465" spans="1:11" ht="15.75" customHeight="1" x14ac:dyDescent="0.3">
      <c r="A465" s="7" t="s">
        <v>1189</v>
      </c>
      <c r="B465" s="8" t="s">
        <v>177</v>
      </c>
      <c r="C465" s="12">
        <v>16</v>
      </c>
      <c r="D465" s="13">
        <v>4</v>
      </c>
      <c r="E465" s="13">
        <v>10</v>
      </c>
      <c r="F465" s="13">
        <v>3</v>
      </c>
      <c r="G465" s="13">
        <v>3</v>
      </c>
      <c r="H465" s="13">
        <v>1</v>
      </c>
      <c r="I465" s="13">
        <v>19</v>
      </c>
      <c r="J465" s="13">
        <v>5</v>
      </c>
      <c r="K465" s="27"/>
    </row>
    <row r="466" spans="1:11" ht="15.75" customHeight="1" x14ac:dyDescent="0.3">
      <c r="A466" s="7" t="s">
        <v>1267</v>
      </c>
      <c r="B466" s="8" t="s">
        <v>177</v>
      </c>
      <c r="C466" s="12">
        <v>17</v>
      </c>
      <c r="D466" s="13">
        <v>5</v>
      </c>
      <c r="E466" s="13">
        <v>11</v>
      </c>
      <c r="F466" s="13">
        <v>2</v>
      </c>
      <c r="G466" s="13">
        <v>3</v>
      </c>
      <c r="H466" s="13">
        <v>1</v>
      </c>
      <c r="I466" s="13">
        <v>20</v>
      </c>
      <c r="J466" s="13">
        <v>6</v>
      </c>
      <c r="K466" s="27"/>
    </row>
    <row r="467" spans="1:11" ht="15.75" customHeight="1" x14ac:dyDescent="0.3">
      <c r="A467" s="7" t="s">
        <v>1374</v>
      </c>
      <c r="B467" s="8" t="s">
        <v>177</v>
      </c>
      <c r="C467" s="12">
        <v>17</v>
      </c>
      <c r="D467" s="13">
        <v>5</v>
      </c>
      <c r="E467" s="13">
        <v>11</v>
      </c>
      <c r="F467" s="13">
        <v>3</v>
      </c>
      <c r="G467" s="13">
        <v>2</v>
      </c>
      <c r="H467" s="13">
        <v>1</v>
      </c>
      <c r="I467" s="13">
        <v>19</v>
      </c>
      <c r="J467" s="13">
        <v>6</v>
      </c>
      <c r="K467" s="27"/>
    </row>
    <row r="468" spans="1:11" ht="15.75" customHeight="1" x14ac:dyDescent="0.3">
      <c r="A468" s="7" t="s">
        <v>1475</v>
      </c>
      <c r="B468" s="8" t="s">
        <v>177</v>
      </c>
      <c r="C468" s="12">
        <v>21</v>
      </c>
      <c r="D468" s="13">
        <v>1</v>
      </c>
      <c r="E468" s="13">
        <v>17</v>
      </c>
      <c r="F468" s="13">
        <v>1</v>
      </c>
      <c r="G468" s="13">
        <v>2</v>
      </c>
      <c r="H468" s="13">
        <v>1</v>
      </c>
      <c r="I468" s="13">
        <v>23</v>
      </c>
      <c r="J468" s="13">
        <v>2</v>
      </c>
      <c r="K468" s="27"/>
    </row>
    <row r="469" spans="1:11" ht="15.75" customHeight="1" x14ac:dyDescent="0.3">
      <c r="A469" s="7" t="s">
        <v>1614</v>
      </c>
      <c r="B469" s="8" t="s">
        <v>177</v>
      </c>
      <c r="C469" s="12">
        <v>15</v>
      </c>
      <c r="D469" s="13">
        <v>7</v>
      </c>
      <c r="E469" s="13">
        <v>11</v>
      </c>
      <c r="F469" s="13">
        <v>5</v>
      </c>
      <c r="G469" s="13">
        <v>1</v>
      </c>
      <c r="H469" s="13">
        <v>1</v>
      </c>
      <c r="I469" s="13">
        <v>16</v>
      </c>
      <c r="J469" s="13">
        <v>8</v>
      </c>
      <c r="K469" s="27"/>
    </row>
    <row r="470" spans="1:11" ht="15.75" customHeight="1" x14ac:dyDescent="0.3">
      <c r="A470" s="7" t="s">
        <v>1852</v>
      </c>
      <c r="B470" s="8" t="s">
        <v>177</v>
      </c>
      <c r="C470" s="12">
        <v>16</v>
      </c>
      <c r="D470" s="13">
        <v>6</v>
      </c>
      <c r="E470" s="13">
        <v>13</v>
      </c>
      <c r="F470" s="13">
        <v>3</v>
      </c>
      <c r="G470" s="13">
        <v>2</v>
      </c>
      <c r="H470" s="13">
        <v>1</v>
      </c>
      <c r="I470" s="13">
        <v>18</v>
      </c>
      <c r="J470" s="13">
        <v>7</v>
      </c>
      <c r="K470" s="27"/>
    </row>
    <row r="471" spans="1:11" ht="15.75" customHeight="1" x14ac:dyDescent="0.3">
      <c r="A471" s="7" t="s">
        <v>1883</v>
      </c>
      <c r="B471" s="8" t="s">
        <v>177</v>
      </c>
      <c r="C471" s="12">
        <v>18</v>
      </c>
      <c r="D471" s="13">
        <v>4</v>
      </c>
      <c r="E471" s="13">
        <v>14</v>
      </c>
      <c r="F471" s="13">
        <v>2</v>
      </c>
      <c r="G471" s="13">
        <v>2</v>
      </c>
      <c r="H471" s="13">
        <v>1</v>
      </c>
      <c r="I471" s="13">
        <v>20</v>
      </c>
      <c r="J471" s="13">
        <v>5</v>
      </c>
      <c r="K471" s="27"/>
    </row>
    <row r="472" spans="1:11" ht="15.75" customHeight="1" x14ac:dyDescent="0.3">
      <c r="A472" s="7" t="s">
        <v>1947</v>
      </c>
      <c r="B472" s="8" t="s">
        <v>177</v>
      </c>
      <c r="C472" s="12">
        <v>18</v>
      </c>
      <c r="D472" s="13">
        <v>4</v>
      </c>
      <c r="E472" s="13">
        <v>13</v>
      </c>
      <c r="F472" s="13">
        <v>3</v>
      </c>
      <c r="G472" s="13">
        <v>2</v>
      </c>
      <c r="H472" s="13">
        <v>1</v>
      </c>
      <c r="I472" s="13">
        <v>20</v>
      </c>
      <c r="J472" s="13">
        <v>5</v>
      </c>
      <c r="K472" s="27"/>
    </row>
    <row r="473" spans="1:11" ht="15.75" customHeight="1" x14ac:dyDescent="0.3">
      <c r="A473" s="7" t="s">
        <v>1965</v>
      </c>
      <c r="B473" s="8" t="s">
        <v>177</v>
      </c>
      <c r="C473" s="12">
        <v>19</v>
      </c>
      <c r="D473" s="13">
        <v>3</v>
      </c>
      <c r="E473" s="13">
        <v>14</v>
      </c>
      <c r="F473" s="13">
        <v>2</v>
      </c>
      <c r="G473" s="13">
        <v>4</v>
      </c>
      <c r="H473" s="13">
        <v>1</v>
      </c>
      <c r="I473" s="13">
        <v>23</v>
      </c>
      <c r="J473" s="13">
        <v>4</v>
      </c>
      <c r="K473" s="27"/>
    </row>
    <row r="474" spans="1:11" ht="15.75" customHeight="1" x14ac:dyDescent="0.3">
      <c r="A474" s="7" t="s">
        <v>2031</v>
      </c>
      <c r="B474" s="8" t="s">
        <v>177</v>
      </c>
      <c r="C474" s="12">
        <v>22</v>
      </c>
      <c r="D474" s="13">
        <v>0</v>
      </c>
      <c r="E474" s="13">
        <v>16</v>
      </c>
      <c r="F474" s="13">
        <v>0</v>
      </c>
      <c r="G474" s="13">
        <v>1</v>
      </c>
      <c r="H474" s="13">
        <v>1</v>
      </c>
      <c r="I474" s="13">
        <v>23</v>
      </c>
      <c r="J474" s="13">
        <v>1</v>
      </c>
      <c r="K474" s="27"/>
    </row>
    <row r="475" spans="1:11" ht="15.75" customHeight="1" x14ac:dyDescent="0.3">
      <c r="A475" s="7" t="s">
        <v>2043</v>
      </c>
      <c r="B475" s="8" t="s">
        <v>177</v>
      </c>
      <c r="C475" s="12">
        <v>22</v>
      </c>
      <c r="D475" s="13">
        <v>0</v>
      </c>
      <c r="E475" s="13">
        <v>14</v>
      </c>
      <c r="F475" s="13">
        <v>0</v>
      </c>
      <c r="G475" s="13">
        <v>4</v>
      </c>
      <c r="H475" s="13">
        <v>1</v>
      </c>
      <c r="I475" s="13">
        <v>26</v>
      </c>
      <c r="J475" s="13">
        <v>1</v>
      </c>
      <c r="K475" s="27"/>
    </row>
    <row r="476" spans="1:11" ht="15.75" customHeight="1" x14ac:dyDescent="0.3">
      <c r="A476" s="7" t="s">
        <v>2066</v>
      </c>
      <c r="B476" s="8" t="s">
        <v>177</v>
      </c>
      <c r="C476" s="12">
        <v>15</v>
      </c>
      <c r="D476" s="13">
        <v>7</v>
      </c>
      <c r="E476" s="13">
        <v>10</v>
      </c>
      <c r="F476" s="13">
        <v>4</v>
      </c>
      <c r="G476" s="13">
        <v>3</v>
      </c>
      <c r="H476" s="13">
        <v>1</v>
      </c>
      <c r="I476" s="13">
        <v>18</v>
      </c>
      <c r="J476" s="13">
        <v>8</v>
      </c>
      <c r="K476" s="27"/>
    </row>
    <row r="477" spans="1:11" ht="15.75" customHeight="1" x14ac:dyDescent="0.3">
      <c r="A477" s="7" t="s">
        <v>2081</v>
      </c>
      <c r="B477" s="8" t="s">
        <v>177</v>
      </c>
      <c r="C477" s="12">
        <v>16</v>
      </c>
      <c r="D477" s="13">
        <v>6</v>
      </c>
      <c r="E477" s="13">
        <v>10</v>
      </c>
      <c r="F477" s="13">
        <v>4</v>
      </c>
      <c r="G477" s="13">
        <v>2</v>
      </c>
      <c r="H477" s="13">
        <v>1</v>
      </c>
      <c r="I477" s="13">
        <v>18</v>
      </c>
      <c r="J477" s="13">
        <v>7</v>
      </c>
      <c r="K477" s="27"/>
    </row>
    <row r="478" spans="1:11" ht="15.75" customHeight="1" x14ac:dyDescent="0.3">
      <c r="A478" s="10" t="s">
        <v>12</v>
      </c>
      <c r="B478" s="11"/>
      <c r="C478" s="9">
        <f>SUM(C460:C477)</f>
        <v>290</v>
      </c>
      <c r="D478" s="9">
        <f t="shared" ref="D478:J478" si="28">SUM(D460:D477)</f>
        <v>93</v>
      </c>
      <c r="E478" s="9">
        <f t="shared" si="28"/>
        <v>204</v>
      </c>
      <c r="F478" s="9">
        <f t="shared" si="28"/>
        <v>62</v>
      </c>
      <c r="G478" s="9">
        <f t="shared" si="28"/>
        <v>36</v>
      </c>
      <c r="H478" s="9">
        <f t="shared" si="28"/>
        <v>18</v>
      </c>
      <c r="I478" s="9">
        <f t="shared" si="28"/>
        <v>326</v>
      </c>
      <c r="J478" s="9">
        <f t="shared" si="28"/>
        <v>111</v>
      </c>
      <c r="K478" s="29"/>
    </row>
    <row r="479" spans="1:11" ht="15.75" customHeight="1" x14ac:dyDescent="0.3"/>
    <row r="480" spans="1:11" ht="15.75" customHeight="1" x14ac:dyDescent="0.3"/>
    <row r="481" spans="1:11" ht="15.75" customHeight="1" x14ac:dyDescent="0.3">
      <c r="A481" s="24" t="s">
        <v>1900</v>
      </c>
      <c r="B481" s="25"/>
      <c r="C481" s="25"/>
      <c r="D481" s="25"/>
      <c r="E481" s="25"/>
      <c r="F481" s="25"/>
      <c r="G481" s="25"/>
      <c r="H481" s="25"/>
      <c r="I481" s="25"/>
      <c r="J481" s="26"/>
      <c r="K481" s="27"/>
    </row>
    <row r="482" spans="1:11" ht="15.75" customHeight="1" x14ac:dyDescent="0.3">
      <c r="A482" s="2"/>
      <c r="B482" s="3"/>
      <c r="C482" s="28" t="s">
        <v>1</v>
      </c>
      <c r="D482" s="26"/>
      <c r="E482" s="28" t="s">
        <v>2</v>
      </c>
      <c r="F482" s="26"/>
      <c r="G482" s="28" t="s">
        <v>3</v>
      </c>
      <c r="H482" s="26"/>
      <c r="I482" s="28" t="s">
        <v>4</v>
      </c>
      <c r="J482" s="26"/>
      <c r="K482" s="27"/>
    </row>
    <row r="483" spans="1:11" ht="15.75" customHeight="1" x14ac:dyDescent="0.3">
      <c r="A483" s="4" t="s">
        <v>5</v>
      </c>
      <c r="B483" s="5" t="s">
        <v>6</v>
      </c>
      <c r="C483" s="6" t="s">
        <v>7</v>
      </c>
      <c r="D483" s="6" t="s">
        <v>8</v>
      </c>
      <c r="E483" s="6" t="s">
        <v>7</v>
      </c>
      <c r="F483" s="6" t="s">
        <v>8</v>
      </c>
      <c r="G483" s="6" t="s">
        <v>7</v>
      </c>
      <c r="H483" s="6" t="s">
        <v>8</v>
      </c>
      <c r="I483" s="6" t="s">
        <v>7</v>
      </c>
      <c r="J483" s="6" t="s">
        <v>8</v>
      </c>
      <c r="K483" s="29"/>
    </row>
    <row r="484" spans="1:11" ht="15.75" customHeight="1" x14ac:dyDescent="0.3">
      <c r="A484" s="7" t="s">
        <v>107</v>
      </c>
      <c r="B484" s="8" t="s">
        <v>544</v>
      </c>
      <c r="C484" s="12"/>
      <c r="D484" s="13"/>
      <c r="E484" s="13"/>
      <c r="F484" s="13"/>
      <c r="G484" s="13"/>
      <c r="H484" s="13"/>
      <c r="I484" s="47"/>
      <c r="J484" s="47"/>
      <c r="K484" s="27"/>
    </row>
    <row r="485" spans="1:11" ht="15.75" customHeight="1" x14ac:dyDescent="0.3">
      <c r="A485" s="7" t="s">
        <v>109</v>
      </c>
      <c r="B485" s="8" t="s">
        <v>544</v>
      </c>
      <c r="C485" s="22"/>
      <c r="D485" s="14"/>
      <c r="E485" s="14"/>
      <c r="F485" s="14"/>
      <c r="G485" s="14"/>
      <c r="H485" s="14"/>
      <c r="I485" s="50"/>
      <c r="J485" s="50"/>
      <c r="K485" s="27"/>
    </row>
    <row r="486" spans="1:11" ht="15.75" customHeight="1" x14ac:dyDescent="0.3">
      <c r="A486" s="7" t="s">
        <v>110</v>
      </c>
      <c r="B486" s="8" t="s">
        <v>544</v>
      </c>
      <c r="C486" s="22"/>
      <c r="D486" s="14"/>
      <c r="E486" s="14"/>
      <c r="F486" s="14"/>
      <c r="G486" s="14"/>
      <c r="H486" s="14"/>
      <c r="I486" s="50">
        <v>28</v>
      </c>
      <c r="J486" s="50">
        <v>35</v>
      </c>
      <c r="K486" s="27"/>
    </row>
    <row r="487" spans="1:11" ht="15.75" customHeight="1" x14ac:dyDescent="0.3">
      <c r="A487" s="7" t="s">
        <v>112</v>
      </c>
      <c r="B487" s="8" t="s">
        <v>544</v>
      </c>
      <c r="C487" s="22">
        <v>17</v>
      </c>
      <c r="D487" s="14">
        <v>3</v>
      </c>
      <c r="E487" s="14"/>
      <c r="F487" s="14"/>
      <c r="G487" s="14">
        <v>4</v>
      </c>
      <c r="H487" s="14">
        <v>1</v>
      </c>
      <c r="I487" s="14">
        <v>21</v>
      </c>
      <c r="J487" s="14">
        <v>4</v>
      </c>
      <c r="K487" s="27"/>
    </row>
    <row r="488" spans="1:11" ht="15.75" customHeight="1" x14ac:dyDescent="0.3">
      <c r="A488" s="7" t="s">
        <v>113</v>
      </c>
      <c r="B488" s="8" t="s">
        <v>101</v>
      </c>
      <c r="C488" s="22">
        <v>10</v>
      </c>
      <c r="D488" s="14">
        <v>10</v>
      </c>
      <c r="E488" s="14">
        <v>5</v>
      </c>
      <c r="F488" s="14">
        <v>4</v>
      </c>
      <c r="G488" s="14">
        <v>2</v>
      </c>
      <c r="H488" s="14">
        <v>1</v>
      </c>
      <c r="I488" s="14">
        <v>12</v>
      </c>
      <c r="J488" s="14">
        <v>11</v>
      </c>
      <c r="K488" s="27"/>
    </row>
    <row r="489" spans="1:11" ht="15.75" customHeight="1" x14ac:dyDescent="0.3">
      <c r="A489" s="7" t="s">
        <v>171</v>
      </c>
      <c r="B489" s="8" t="s">
        <v>101</v>
      </c>
      <c r="C489" s="22">
        <v>10</v>
      </c>
      <c r="D489" s="14">
        <v>10</v>
      </c>
      <c r="E489" s="14">
        <v>5</v>
      </c>
      <c r="F489" s="14">
        <v>4</v>
      </c>
      <c r="G489" s="14">
        <v>0</v>
      </c>
      <c r="H489" s="14">
        <v>1</v>
      </c>
      <c r="I489" s="14">
        <v>10</v>
      </c>
      <c r="J489" s="14">
        <v>11</v>
      </c>
      <c r="K489" s="27"/>
    </row>
    <row r="490" spans="1:11" ht="15.75" customHeight="1" x14ac:dyDescent="0.3">
      <c r="A490" s="7" t="s">
        <v>32</v>
      </c>
      <c r="B490" s="8" t="s">
        <v>101</v>
      </c>
      <c r="C490" s="22">
        <v>12</v>
      </c>
      <c r="D490" s="14">
        <v>8</v>
      </c>
      <c r="E490" s="14">
        <v>6</v>
      </c>
      <c r="F490" s="14">
        <v>3</v>
      </c>
      <c r="G490" s="14">
        <v>1</v>
      </c>
      <c r="H490" s="14">
        <v>1</v>
      </c>
      <c r="I490" s="14">
        <v>13</v>
      </c>
      <c r="J490" s="14">
        <v>9</v>
      </c>
      <c r="K490" s="27"/>
    </row>
    <row r="491" spans="1:11" ht="15.75" customHeight="1" x14ac:dyDescent="0.3">
      <c r="A491" s="7" t="s">
        <v>33</v>
      </c>
      <c r="B491" s="8" t="s">
        <v>101</v>
      </c>
      <c r="C491" s="22">
        <v>18</v>
      </c>
      <c r="D491" s="14">
        <v>2</v>
      </c>
      <c r="E491" s="14">
        <v>7</v>
      </c>
      <c r="F491" s="14">
        <v>2</v>
      </c>
      <c r="G491" s="14">
        <v>2</v>
      </c>
      <c r="H491" s="14">
        <v>1</v>
      </c>
      <c r="I491" s="14">
        <v>20</v>
      </c>
      <c r="J491" s="14">
        <v>3</v>
      </c>
      <c r="K491" s="27"/>
    </row>
    <row r="492" spans="1:11" ht="15.75" customHeight="1" x14ac:dyDescent="0.3">
      <c r="A492" s="7" t="s">
        <v>34</v>
      </c>
      <c r="B492" s="8" t="s">
        <v>101</v>
      </c>
      <c r="C492" s="22">
        <v>18</v>
      </c>
      <c r="D492" s="14">
        <v>2</v>
      </c>
      <c r="E492" s="14">
        <v>8</v>
      </c>
      <c r="F492" s="14">
        <v>1</v>
      </c>
      <c r="G492" s="14">
        <v>2</v>
      </c>
      <c r="H492" s="14">
        <v>1</v>
      </c>
      <c r="I492" s="14">
        <v>20</v>
      </c>
      <c r="J492" s="14">
        <v>3</v>
      </c>
      <c r="K492" s="27"/>
    </row>
    <row r="493" spans="1:11" ht="15.75" customHeight="1" x14ac:dyDescent="0.3">
      <c r="A493" s="7" t="s">
        <v>35</v>
      </c>
      <c r="B493" s="8" t="s">
        <v>101</v>
      </c>
      <c r="C493" s="22">
        <v>6</v>
      </c>
      <c r="D493" s="14">
        <v>14</v>
      </c>
      <c r="E493" s="14">
        <v>3</v>
      </c>
      <c r="F493" s="14">
        <v>6</v>
      </c>
      <c r="G493" s="14">
        <v>0</v>
      </c>
      <c r="H493" s="14">
        <v>1</v>
      </c>
      <c r="I493" s="14">
        <v>6</v>
      </c>
      <c r="J493" s="14">
        <v>15</v>
      </c>
      <c r="K493" s="27"/>
    </row>
    <row r="494" spans="1:11" ht="15.75" customHeight="1" x14ac:dyDescent="0.3">
      <c r="A494" s="7" t="s">
        <v>36</v>
      </c>
      <c r="B494" s="8" t="s">
        <v>101</v>
      </c>
      <c r="C494" s="22">
        <v>12</v>
      </c>
      <c r="D494" s="14">
        <v>8</v>
      </c>
      <c r="E494" s="14">
        <v>7</v>
      </c>
      <c r="F494" s="14">
        <v>2</v>
      </c>
      <c r="G494" s="14">
        <v>1</v>
      </c>
      <c r="H494" s="14">
        <v>1</v>
      </c>
      <c r="I494" s="14">
        <v>13</v>
      </c>
      <c r="J494" s="14">
        <v>9</v>
      </c>
      <c r="K494" s="27"/>
    </row>
    <row r="495" spans="1:11" ht="15.75" customHeight="1" x14ac:dyDescent="0.3">
      <c r="A495" s="7" t="s">
        <v>37</v>
      </c>
      <c r="B495" s="8" t="s">
        <v>101</v>
      </c>
      <c r="C495" s="22">
        <v>18</v>
      </c>
      <c r="D495" s="14">
        <v>2</v>
      </c>
      <c r="E495" s="14">
        <v>8</v>
      </c>
      <c r="F495" s="14">
        <v>1</v>
      </c>
      <c r="G495" s="14">
        <v>7</v>
      </c>
      <c r="H495" s="14">
        <v>1</v>
      </c>
      <c r="I495" s="14">
        <v>25</v>
      </c>
      <c r="J495" s="14">
        <v>3</v>
      </c>
      <c r="K495" s="27"/>
    </row>
    <row r="496" spans="1:11" ht="15.75" customHeight="1" x14ac:dyDescent="0.3">
      <c r="A496" s="7" t="s">
        <v>38</v>
      </c>
      <c r="B496" s="8" t="s">
        <v>101</v>
      </c>
      <c r="C496" s="22">
        <v>17</v>
      </c>
      <c r="D496" s="14">
        <v>3</v>
      </c>
      <c r="E496" s="14">
        <v>8</v>
      </c>
      <c r="F496" s="14">
        <v>1</v>
      </c>
      <c r="G496" s="14">
        <v>5</v>
      </c>
      <c r="H496" s="14">
        <v>1</v>
      </c>
      <c r="I496" s="14">
        <v>22</v>
      </c>
      <c r="J496" s="14">
        <v>4</v>
      </c>
      <c r="K496" s="27"/>
    </row>
    <row r="497" spans="1:11" ht="15.75" customHeight="1" x14ac:dyDescent="0.3">
      <c r="A497" s="7" t="s">
        <v>81</v>
      </c>
      <c r="B497" s="8" t="s">
        <v>101</v>
      </c>
      <c r="C497" s="22">
        <v>18</v>
      </c>
      <c r="D497" s="14">
        <v>2</v>
      </c>
      <c r="E497" s="14">
        <v>9</v>
      </c>
      <c r="F497" s="14">
        <v>0</v>
      </c>
      <c r="G497" s="14">
        <v>6</v>
      </c>
      <c r="H497" s="14">
        <v>1</v>
      </c>
      <c r="I497" s="14">
        <v>24</v>
      </c>
      <c r="J497" s="14">
        <v>3</v>
      </c>
      <c r="K497" s="27"/>
    </row>
    <row r="498" spans="1:11" ht="15.75" customHeight="1" x14ac:dyDescent="0.3">
      <c r="A498" s="7" t="s">
        <v>82</v>
      </c>
      <c r="B498" s="8" t="s">
        <v>101</v>
      </c>
      <c r="C498" s="22">
        <v>10</v>
      </c>
      <c r="D498" s="14">
        <v>10</v>
      </c>
      <c r="E498" s="14">
        <v>5</v>
      </c>
      <c r="F498" s="14">
        <v>4</v>
      </c>
      <c r="G498" s="14">
        <v>0</v>
      </c>
      <c r="H498" s="14">
        <v>1</v>
      </c>
      <c r="I498" s="14">
        <v>10</v>
      </c>
      <c r="J498" s="14">
        <v>11</v>
      </c>
      <c r="K498" s="27"/>
    </row>
    <row r="499" spans="1:11" ht="15.75" customHeight="1" x14ac:dyDescent="0.3">
      <c r="A499" s="7" t="s">
        <v>83</v>
      </c>
      <c r="B499" s="8" t="s">
        <v>101</v>
      </c>
      <c r="C499" s="22">
        <v>11</v>
      </c>
      <c r="D499" s="14">
        <v>9</v>
      </c>
      <c r="E499" s="14">
        <v>6</v>
      </c>
      <c r="F499" s="14">
        <v>6</v>
      </c>
      <c r="G499" s="14">
        <v>2</v>
      </c>
      <c r="H499" s="14">
        <v>1</v>
      </c>
      <c r="I499" s="14">
        <v>13</v>
      </c>
      <c r="J499" s="14">
        <v>10</v>
      </c>
      <c r="K499" s="27"/>
    </row>
    <row r="500" spans="1:11" ht="15.75" customHeight="1" x14ac:dyDescent="0.3">
      <c r="A500" s="7" t="s">
        <v>84</v>
      </c>
      <c r="B500" s="8" t="s">
        <v>101</v>
      </c>
      <c r="C500" s="22">
        <v>18</v>
      </c>
      <c r="D500" s="14">
        <v>2</v>
      </c>
      <c r="E500" s="14">
        <v>11</v>
      </c>
      <c r="F500" s="14">
        <v>1</v>
      </c>
      <c r="G500" s="14">
        <v>2</v>
      </c>
      <c r="H500" s="14">
        <v>1</v>
      </c>
      <c r="I500" s="14">
        <v>20</v>
      </c>
      <c r="J500" s="14">
        <v>3</v>
      </c>
      <c r="K500" s="27"/>
    </row>
    <row r="501" spans="1:11" ht="15.75" customHeight="1" x14ac:dyDescent="0.3">
      <c r="A501" s="7" t="s">
        <v>85</v>
      </c>
      <c r="B501" s="8" t="s">
        <v>101</v>
      </c>
      <c r="C501" s="22">
        <v>18</v>
      </c>
      <c r="D501" s="14">
        <v>2</v>
      </c>
      <c r="E501" s="14">
        <v>10</v>
      </c>
      <c r="F501" s="14">
        <v>2</v>
      </c>
      <c r="G501" s="14">
        <v>3</v>
      </c>
      <c r="H501" s="14">
        <v>1</v>
      </c>
      <c r="I501" s="14">
        <v>21</v>
      </c>
      <c r="J501" s="14">
        <v>3</v>
      </c>
      <c r="K501" s="27"/>
    </row>
    <row r="502" spans="1:11" ht="15.75" customHeight="1" x14ac:dyDescent="0.3">
      <c r="A502" s="7" t="s">
        <v>86</v>
      </c>
      <c r="B502" s="8" t="s">
        <v>101</v>
      </c>
      <c r="C502" s="22">
        <v>13</v>
      </c>
      <c r="D502" s="14">
        <v>7</v>
      </c>
      <c r="E502" s="14">
        <v>7</v>
      </c>
      <c r="F502" s="14">
        <v>5</v>
      </c>
      <c r="G502" s="14">
        <v>0</v>
      </c>
      <c r="H502" s="14">
        <v>1</v>
      </c>
      <c r="I502" s="14">
        <v>13</v>
      </c>
      <c r="J502" s="14">
        <v>8</v>
      </c>
      <c r="K502" s="27"/>
    </row>
    <row r="503" spans="1:11" ht="15.75" customHeight="1" x14ac:dyDescent="0.3">
      <c r="A503" s="7" t="s">
        <v>71</v>
      </c>
      <c r="B503" s="8" t="s">
        <v>101</v>
      </c>
      <c r="C503" s="22">
        <v>15</v>
      </c>
      <c r="D503" s="14">
        <v>5</v>
      </c>
      <c r="E503" s="14">
        <v>10</v>
      </c>
      <c r="F503" s="14">
        <v>2</v>
      </c>
      <c r="G503" s="14">
        <v>1</v>
      </c>
      <c r="H503" s="14">
        <v>1</v>
      </c>
      <c r="I503" s="14">
        <v>16</v>
      </c>
      <c r="J503" s="14">
        <v>6</v>
      </c>
      <c r="K503" s="27"/>
    </row>
    <row r="504" spans="1:11" ht="15.75" customHeight="1" x14ac:dyDescent="0.3">
      <c r="A504" s="7" t="s">
        <v>87</v>
      </c>
      <c r="B504" s="8" t="s">
        <v>101</v>
      </c>
      <c r="C504" s="22">
        <v>18</v>
      </c>
      <c r="D504" s="14">
        <v>2</v>
      </c>
      <c r="E504" s="14">
        <v>11</v>
      </c>
      <c r="F504" s="14">
        <v>1</v>
      </c>
      <c r="G504" s="14">
        <v>2</v>
      </c>
      <c r="H504" s="14">
        <v>1</v>
      </c>
      <c r="I504" s="14">
        <v>20</v>
      </c>
      <c r="J504" s="14">
        <v>3</v>
      </c>
      <c r="K504" s="27"/>
    </row>
    <row r="505" spans="1:11" ht="15.75" customHeight="1" x14ac:dyDescent="0.3">
      <c r="A505" s="7" t="s">
        <v>88</v>
      </c>
      <c r="B505" s="8" t="s">
        <v>101</v>
      </c>
      <c r="C505" s="22">
        <v>17</v>
      </c>
      <c r="D505" s="14">
        <v>3</v>
      </c>
      <c r="E505" s="14">
        <v>9</v>
      </c>
      <c r="F505" s="14">
        <v>3</v>
      </c>
      <c r="G505" s="14">
        <v>2</v>
      </c>
      <c r="H505" s="14">
        <v>1</v>
      </c>
      <c r="I505" s="14">
        <v>19</v>
      </c>
      <c r="J505" s="14">
        <v>4</v>
      </c>
      <c r="K505" s="27"/>
    </row>
    <row r="506" spans="1:11" ht="15.75" customHeight="1" x14ac:dyDescent="0.3">
      <c r="A506" s="7" t="s">
        <v>89</v>
      </c>
      <c r="B506" s="8" t="s">
        <v>101</v>
      </c>
      <c r="C506" s="22">
        <v>15</v>
      </c>
      <c r="D506" s="14">
        <v>5</v>
      </c>
      <c r="E506" s="14">
        <v>9</v>
      </c>
      <c r="F506" s="14">
        <v>3</v>
      </c>
      <c r="G506" s="14">
        <v>1</v>
      </c>
      <c r="H506" s="14">
        <v>1</v>
      </c>
      <c r="I506" s="14">
        <v>16</v>
      </c>
      <c r="J506" s="14">
        <v>6</v>
      </c>
      <c r="K506" s="27"/>
    </row>
    <row r="507" spans="1:11" ht="15.75" customHeight="1" x14ac:dyDescent="0.3">
      <c r="A507" s="7" t="s">
        <v>90</v>
      </c>
      <c r="B507" s="8" t="s">
        <v>101</v>
      </c>
      <c r="C507" s="22">
        <v>13</v>
      </c>
      <c r="D507" s="14">
        <v>7</v>
      </c>
      <c r="E507" s="14">
        <v>10</v>
      </c>
      <c r="F507" s="14">
        <v>4</v>
      </c>
      <c r="G507" s="14">
        <v>3</v>
      </c>
      <c r="H507" s="14">
        <v>1</v>
      </c>
      <c r="I507" s="14">
        <v>16</v>
      </c>
      <c r="J507" s="14">
        <v>8</v>
      </c>
      <c r="K507" s="27"/>
    </row>
    <row r="508" spans="1:11" ht="15.75" customHeight="1" x14ac:dyDescent="0.3">
      <c r="A508" s="7" t="s">
        <v>73</v>
      </c>
      <c r="B508" s="8" t="s">
        <v>101</v>
      </c>
      <c r="C508" s="22">
        <v>15</v>
      </c>
      <c r="D508" s="14">
        <v>5</v>
      </c>
      <c r="E508" s="14">
        <v>8</v>
      </c>
      <c r="F508" s="14">
        <v>4</v>
      </c>
      <c r="G508" s="14">
        <v>3</v>
      </c>
      <c r="H508" s="14">
        <v>1</v>
      </c>
      <c r="I508" s="14">
        <v>18</v>
      </c>
      <c r="J508" s="14">
        <v>6</v>
      </c>
      <c r="K508" s="27"/>
    </row>
    <row r="509" spans="1:11" ht="15.75" customHeight="1" x14ac:dyDescent="0.3">
      <c r="A509" s="7" t="s">
        <v>75</v>
      </c>
      <c r="B509" s="8" t="s">
        <v>101</v>
      </c>
      <c r="C509" s="22">
        <v>16</v>
      </c>
      <c r="D509" s="14">
        <v>4</v>
      </c>
      <c r="E509" s="14">
        <v>10</v>
      </c>
      <c r="F509" s="14">
        <v>2</v>
      </c>
      <c r="G509" s="14">
        <v>4</v>
      </c>
      <c r="H509" s="14">
        <v>1</v>
      </c>
      <c r="I509" s="14">
        <v>20</v>
      </c>
      <c r="J509" s="14">
        <v>5</v>
      </c>
      <c r="K509" s="27"/>
    </row>
    <row r="510" spans="1:11" ht="15.75" customHeight="1" x14ac:dyDescent="0.3">
      <c r="A510" s="7" t="s">
        <v>76</v>
      </c>
      <c r="B510" s="8" t="s">
        <v>101</v>
      </c>
      <c r="C510" s="22">
        <v>15</v>
      </c>
      <c r="D510" s="14">
        <v>5</v>
      </c>
      <c r="E510" s="14">
        <v>9</v>
      </c>
      <c r="F510" s="14">
        <v>3</v>
      </c>
      <c r="G510" s="14">
        <v>1</v>
      </c>
      <c r="H510" s="14">
        <v>1</v>
      </c>
      <c r="I510" s="14">
        <v>16</v>
      </c>
      <c r="J510" s="14">
        <v>6</v>
      </c>
      <c r="K510" s="27"/>
    </row>
    <row r="511" spans="1:11" ht="15.75" customHeight="1" x14ac:dyDescent="0.3">
      <c r="A511" s="7" t="s">
        <v>77</v>
      </c>
      <c r="B511" s="8" t="s">
        <v>101</v>
      </c>
      <c r="C511" s="22">
        <v>15</v>
      </c>
      <c r="D511" s="14">
        <v>5</v>
      </c>
      <c r="E511" s="14">
        <v>11</v>
      </c>
      <c r="F511" s="14">
        <v>3</v>
      </c>
      <c r="G511" s="14">
        <v>3</v>
      </c>
      <c r="H511" s="14">
        <v>1</v>
      </c>
      <c r="I511" s="14">
        <v>18</v>
      </c>
      <c r="J511" s="14">
        <v>6</v>
      </c>
      <c r="K511" s="27"/>
    </row>
    <row r="512" spans="1:11" ht="15.75" customHeight="1" x14ac:dyDescent="0.3">
      <c r="A512" s="10" t="s">
        <v>12</v>
      </c>
      <c r="B512" s="11"/>
      <c r="C512" s="9">
        <f>SUM(C484:C511)</f>
        <v>365</v>
      </c>
      <c r="D512" s="9">
        <f t="shared" ref="D512:J512" si="29">SUM(D484:D511)</f>
        <v>135</v>
      </c>
      <c r="E512" s="9">
        <f t="shared" si="29"/>
        <v>192</v>
      </c>
      <c r="F512" s="9">
        <f t="shared" si="29"/>
        <v>67</v>
      </c>
      <c r="G512" s="9">
        <f t="shared" si="29"/>
        <v>57</v>
      </c>
      <c r="H512" s="9">
        <f t="shared" si="29"/>
        <v>25</v>
      </c>
      <c r="I512" s="9">
        <f t="shared" si="29"/>
        <v>450</v>
      </c>
      <c r="J512" s="9">
        <f t="shared" si="29"/>
        <v>195</v>
      </c>
      <c r="K512" s="29"/>
    </row>
    <row r="513" spans="1:11" ht="15.75" customHeight="1" x14ac:dyDescent="0.3">
      <c r="A513" s="30"/>
      <c r="B513" s="30"/>
      <c r="C513" s="30"/>
      <c r="D513" s="30"/>
      <c r="E513" s="30"/>
    </row>
    <row r="514" spans="1:11" ht="15.75" customHeight="1" x14ac:dyDescent="0.3"/>
    <row r="515" spans="1:11" ht="15.75" customHeight="1" x14ac:dyDescent="0.3">
      <c r="A515" s="24" t="s">
        <v>1890</v>
      </c>
      <c r="B515" s="25"/>
      <c r="C515" s="25"/>
      <c r="D515" s="25"/>
      <c r="E515" s="25"/>
      <c r="F515" s="25"/>
      <c r="G515" s="25"/>
      <c r="H515" s="25"/>
      <c r="I515" s="25"/>
      <c r="J515" s="26"/>
      <c r="K515" s="27"/>
    </row>
    <row r="516" spans="1:11" ht="15.75" customHeight="1" x14ac:dyDescent="0.3">
      <c r="A516" s="2"/>
      <c r="B516" s="3"/>
      <c r="C516" s="28" t="s">
        <v>1</v>
      </c>
      <c r="D516" s="26"/>
      <c r="E516" s="28" t="s">
        <v>2</v>
      </c>
      <c r="F516" s="26"/>
      <c r="G516" s="28" t="s">
        <v>3</v>
      </c>
      <c r="H516" s="26"/>
      <c r="I516" s="28" t="s">
        <v>4</v>
      </c>
      <c r="J516" s="26"/>
      <c r="K516" s="27"/>
    </row>
    <row r="517" spans="1:11" ht="15.75" customHeight="1" x14ac:dyDescent="0.3">
      <c r="A517" s="4" t="s">
        <v>5</v>
      </c>
      <c r="B517" s="5" t="s">
        <v>6</v>
      </c>
      <c r="C517" s="6" t="s">
        <v>7</v>
      </c>
      <c r="D517" s="6" t="s">
        <v>8</v>
      </c>
      <c r="E517" s="6" t="s">
        <v>7</v>
      </c>
      <c r="F517" s="6" t="s">
        <v>8</v>
      </c>
      <c r="G517" s="6" t="s">
        <v>7</v>
      </c>
      <c r="H517" s="6" t="s">
        <v>8</v>
      </c>
      <c r="I517" s="6" t="s">
        <v>7</v>
      </c>
      <c r="J517" s="6" t="s">
        <v>8</v>
      </c>
      <c r="K517" s="29"/>
    </row>
    <row r="518" spans="1:11" ht="15.75" customHeight="1" x14ac:dyDescent="0.3">
      <c r="A518" s="7" t="s">
        <v>1614</v>
      </c>
      <c r="B518" s="8" t="s">
        <v>239</v>
      </c>
      <c r="C518" s="12">
        <v>6</v>
      </c>
      <c r="D518" s="13">
        <v>16</v>
      </c>
      <c r="E518" s="13">
        <v>6</v>
      </c>
      <c r="F518" s="13">
        <v>8</v>
      </c>
      <c r="G518" s="13">
        <v>0</v>
      </c>
      <c r="H518" s="13">
        <v>1</v>
      </c>
      <c r="I518" s="13">
        <v>6</v>
      </c>
      <c r="J518" s="13">
        <v>17</v>
      </c>
      <c r="K518" s="27"/>
    </row>
    <row r="519" spans="1:11" ht="15.75" customHeight="1" x14ac:dyDescent="0.3">
      <c r="A519" s="7" t="s">
        <v>1852</v>
      </c>
      <c r="B519" s="8" t="s">
        <v>239</v>
      </c>
      <c r="C519" s="12">
        <v>5</v>
      </c>
      <c r="D519" s="13">
        <v>17</v>
      </c>
      <c r="E519" s="13">
        <v>2</v>
      </c>
      <c r="F519" s="13">
        <v>12</v>
      </c>
      <c r="G519" s="13">
        <v>0</v>
      </c>
      <c r="H519" s="13">
        <v>1</v>
      </c>
      <c r="I519" s="13">
        <v>5</v>
      </c>
      <c r="J519" s="13">
        <v>18</v>
      </c>
    </row>
    <row r="520" spans="1:11" ht="15.75" customHeight="1" x14ac:dyDescent="0.3">
      <c r="A520" s="7" t="s">
        <v>1883</v>
      </c>
      <c r="B520" s="8" t="s">
        <v>239</v>
      </c>
      <c r="C520" s="12">
        <v>12</v>
      </c>
      <c r="D520" s="13">
        <v>10</v>
      </c>
      <c r="E520" s="13">
        <v>9</v>
      </c>
      <c r="F520" s="13">
        <v>5</v>
      </c>
      <c r="G520" s="13">
        <v>0</v>
      </c>
      <c r="H520" s="13">
        <v>1</v>
      </c>
      <c r="I520" s="13">
        <v>12</v>
      </c>
      <c r="J520" s="13">
        <v>11</v>
      </c>
    </row>
    <row r="521" spans="1:11" ht="15.75" customHeight="1" x14ac:dyDescent="0.3">
      <c r="A521" s="7" t="s">
        <v>1947</v>
      </c>
      <c r="B521" s="8" t="s">
        <v>239</v>
      </c>
      <c r="C521" s="12">
        <v>12</v>
      </c>
      <c r="D521" s="13">
        <v>10</v>
      </c>
      <c r="E521" s="13">
        <v>8</v>
      </c>
      <c r="F521" s="13">
        <v>6</v>
      </c>
      <c r="G521" s="13">
        <v>0</v>
      </c>
      <c r="H521" s="13">
        <v>1</v>
      </c>
      <c r="I521" s="13">
        <v>12</v>
      </c>
      <c r="J521" s="13">
        <v>11</v>
      </c>
    </row>
    <row r="522" spans="1:11" ht="15.75" customHeight="1" x14ac:dyDescent="0.3">
      <c r="A522" s="10" t="s">
        <v>12</v>
      </c>
      <c r="B522" s="11"/>
      <c r="C522" s="9">
        <f>SUM(C518:C521)</f>
        <v>35</v>
      </c>
      <c r="D522" s="9">
        <f t="shared" ref="D522:J522" si="30">SUM(D518:D521)</f>
        <v>53</v>
      </c>
      <c r="E522" s="9">
        <f t="shared" si="30"/>
        <v>25</v>
      </c>
      <c r="F522" s="9">
        <f t="shared" si="30"/>
        <v>31</v>
      </c>
      <c r="G522" s="9">
        <f t="shared" si="30"/>
        <v>0</v>
      </c>
      <c r="H522" s="9">
        <f t="shared" si="30"/>
        <v>4</v>
      </c>
      <c r="I522" s="9">
        <f t="shared" si="30"/>
        <v>35</v>
      </c>
      <c r="J522" s="9">
        <f t="shared" si="30"/>
        <v>57</v>
      </c>
      <c r="K522" s="29"/>
    </row>
    <row r="523" spans="1:11" ht="15.75" customHeight="1" x14ac:dyDescent="0.3"/>
    <row r="524" spans="1:11" ht="15.75" customHeight="1" x14ac:dyDescent="0.3"/>
    <row r="525" spans="1:11" ht="15.75" customHeight="1" x14ac:dyDescent="0.3">
      <c r="A525" s="24" t="s">
        <v>545</v>
      </c>
      <c r="B525" s="25"/>
      <c r="C525" s="25"/>
      <c r="D525" s="25"/>
      <c r="E525" s="25"/>
      <c r="F525" s="25"/>
      <c r="G525" s="25"/>
      <c r="H525" s="25"/>
      <c r="I525" s="25"/>
      <c r="J525" s="26"/>
      <c r="K525" s="27"/>
    </row>
    <row r="526" spans="1:11" ht="15.75" customHeight="1" x14ac:dyDescent="0.3">
      <c r="A526" s="2"/>
      <c r="B526" s="3"/>
      <c r="C526" s="28" t="s">
        <v>1</v>
      </c>
      <c r="D526" s="26"/>
      <c r="E526" s="28" t="s">
        <v>2</v>
      </c>
      <c r="F526" s="26"/>
      <c r="G526" s="28" t="s">
        <v>3</v>
      </c>
      <c r="H526" s="26"/>
      <c r="I526" s="28" t="s">
        <v>4</v>
      </c>
      <c r="J526" s="26"/>
      <c r="K526" s="27"/>
    </row>
    <row r="527" spans="1:11" ht="15.75" customHeight="1" x14ac:dyDescent="0.3">
      <c r="A527" s="4" t="s">
        <v>5</v>
      </c>
      <c r="B527" s="5" t="s">
        <v>6</v>
      </c>
      <c r="C527" s="6" t="s">
        <v>7</v>
      </c>
      <c r="D527" s="6" t="s">
        <v>8</v>
      </c>
      <c r="E527" s="6" t="s">
        <v>7</v>
      </c>
      <c r="F527" s="6" t="s">
        <v>8</v>
      </c>
      <c r="G527" s="6" t="s">
        <v>7</v>
      </c>
      <c r="H527" s="6" t="s">
        <v>8</v>
      </c>
      <c r="I527" s="6" t="s">
        <v>7</v>
      </c>
      <c r="J527" s="6" t="s">
        <v>8</v>
      </c>
      <c r="K527" s="29"/>
    </row>
    <row r="528" spans="1:11" ht="15.75" customHeight="1" x14ac:dyDescent="0.3">
      <c r="A528" s="7" t="s">
        <v>155</v>
      </c>
      <c r="B528" s="8" t="s">
        <v>306</v>
      </c>
      <c r="C528" s="12">
        <v>10</v>
      </c>
      <c r="D528" s="13">
        <v>9</v>
      </c>
      <c r="E528" s="13">
        <v>4</v>
      </c>
      <c r="F528" s="13">
        <v>7</v>
      </c>
      <c r="G528" s="13">
        <v>0</v>
      </c>
      <c r="H528" s="13">
        <v>2</v>
      </c>
      <c r="I528" s="13">
        <v>10</v>
      </c>
      <c r="J528" s="13">
        <v>11</v>
      </c>
      <c r="K528" s="27"/>
    </row>
    <row r="529" spans="1:11" ht="15.75" customHeight="1" x14ac:dyDescent="0.3">
      <c r="A529" s="10" t="s">
        <v>12</v>
      </c>
      <c r="B529" s="11"/>
      <c r="C529" s="9">
        <v>10</v>
      </c>
      <c r="D529" s="9">
        <v>9</v>
      </c>
      <c r="E529" s="9">
        <v>4</v>
      </c>
      <c r="F529" s="9">
        <v>7</v>
      </c>
      <c r="G529" s="9">
        <v>0</v>
      </c>
      <c r="H529" s="9">
        <v>2</v>
      </c>
      <c r="I529" s="9">
        <v>10</v>
      </c>
      <c r="J529" s="9">
        <v>11</v>
      </c>
      <c r="K529" s="29"/>
    </row>
    <row r="530" spans="1:11" ht="15.75" customHeight="1" x14ac:dyDescent="0.3"/>
    <row r="531" spans="1:11" ht="15.75" customHeight="1" x14ac:dyDescent="0.3"/>
    <row r="532" spans="1:11" ht="15.75" customHeight="1" x14ac:dyDescent="0.3">
      <c r="A532" s="24" t="s">
        <v>1344</v>
      </c>
      <c r="B532" s="25"/>
      <c r="C532" s="25"/>
      <c r="D532" s="25"/>
      <c r="E532" s="25"/>
      <c r="F532" s="25"/>
      <c r="G532" s="25"/>
      <c r="H532" s="25"/>
      <c r="I532" s="25"/>
      <c r="J532" s="26"/>
      <c r="K532" s="27"/>
    </row>
    <row r="533" spans="1:11" ht="15.75" customHeight="1" x14ac:dyDescent="0.3">
      <c r="A533" s="2"/>
      <c r="B533" s="3"/>
      <c r="C533" s="28" t="s">
        <v>1</v>
      </c>
      <c r="D533" s="26"/>
      <c r="E533" s="28" t="s">
        <v>2</v>
      </c>
      <c r="F533" s="26"/>
      <c r="G533" s="28" t="s">
        <v>3</v>
      </c>
      <c r="H533" s="26"/>
      <c r="I533" s="28" t="s">
        <v>4</v>
      </c>
      <c r="J533" s="26"/>
      <c r="K533" s="27"/>
    </row>
    <row r="534" spans="1:11" ht="15.75" customHeight="1" x14ac:dyDescent="0.3">
      <c r="A534" s="4" t="s">
        <v>5</v>
      </c>
      <c r="B534" s="5" t="s">
        <v>6</v>
      </c>
      <c r="C534" s="6" t="s">
        <v>7</v>
      </c>
      <c r="D534" s="6" t="s">
        <v>8</v>
      </c>
      <c r="E534" s="6" t="s">
        <v>7</v>
      </c>
      <c r="F534" s="6" t="s">
        <v>8</v>
      </c>
      <c r="G534" s="6" t="s">
        <v>7</v>
      </c>
      <c r="H534" s="6" t="s">
        <v>8</v>
      </c>
      <c r="I534" s="6" t="s">
        <v>7</v>
      </c>
      <c r="J534" s="6" t="s">
        <v>8</v>
      </c>
      <c r="K534" s="29"/>
    </row>
    <row r="535" spans="1:11" ht="15.75" customHeight="1" x14ac:dyDescent="0.3">
      <c r="A535" s="7" t="s">
        <v>112</v>
      </c>
      <c r="B535" s="8" t="s">
        <v>275</v>
      </c>
      <c r="C535" s="12">
        <v>10</v>
      </c>
      <c r="D535" s="13">
        <v>8</v>
      </c>
      <c r="E535" s="13">
        <v>8</v>
      </c>
      <c r="F535" s="13">
        <v>6</v>
      </c>
      <c r="G535" s="13">
        <v>1</v>
      </c>
      <c r="H535" s="13">
        <v>1</v>
      </c>
      <c r="I535" s="13">
        <v>11</v>
      </c>
      <c r="J535" s="13">
        <v>9</v>
      </c>
      <c r="K535" s="27"/>
    </row>
    <row r="536" spans="1:11" ht="15.75" customHeight="1" x14ac:dyDescent="0.3">
      <c r="A536" s="7" t="s">
        <v>113</v>
      </c>
      <c r="B536" s="8" t="s">
        <v>275</v>
      </c>
      <c r="C536" s="22">
        <v>16</v>
      </c>
      <c r="D536" s="14">
        <v>2</v>
      </c>
      <c r="E536" s="14">
        <v>12</v>
      </c>
      <c r="F536" s="14">
        <v>2</v>
      </c>
      <c r="G536" s="14">
        <v>3</v>
      </c>
      <c r="H536" s="14">
        <v>1</v>
      </c>
      <c r="I536" s="14">
        <v>19</v>
      </c>
      <c r="J536" s="14">
        <v>3</v>
      </c>
      <c r="K536" s="27"/>
    </row>
    <row r="537" spans="1:11" ht="15.75" customHeight="1" x14ac:dyDescent="0.3">
      <c r="A537" s="7" t="s">
        <v>171</v>
      </c>
      <c r="B537" s="8" t="s">
        <v>275</v>
      </c>
      <c r="C537" s="22">
        <v>17</v>
      </c>
      <c r="D537" s="14">
        <v>2</v>
      </c>
      <c r="E537" s="14">
        <v>12</v>
      </c>
      <c r="F537" s="14">
        <v>2</v>
      </c>
      <c r="G537" s="14">
        <v>1</v>
      </c>
      <c r="H537" s="14">
        <v>1</v>
      </c>
      <c r="I537" s="14">
        <v>18</v>
      </c>
      <c r="J537" s="14">
        <v>3</v>
      </c>
      <c r="K537" s="27"/>
    </row>
    <row r="538" spans="1:11" ht="15.75" customHeight="1" x14ac:dyDescent="0.3">
      <c r="A538" s="7" t="s">
        <v>32</v>
      </c>
      <c r="B538" s="8" t="s">
        <v>275</v>
      </c>
      <c r="C538" s="22">
        <v>14</v>
      </c>
      <c r="D538" s="14">
        <v>6</v>
      </c>
      <c r="E538" s="14">
        <v>9</v>
      </c>
      <c r="F538" s="14">
        <v>5</v>
      </c>
      <c r="G538" s="14">
        <v>1</v>
      </c>
      <c r="H538" s="14">
        <v>1</v>
      </c>
      <c r="I538" s="14">
        <v>15</v>
      </c>
      <c r="J538" s="14">
        <v>7</v>
      </c>
      <c r="K538" s="27"/>
    </row>
    <row r="539" spans="1:11" ht="15.75" customHeight="1" x14ac:dyDescent="0.3">
      <c r="A539" s="7" t="s">
        <v>33</v>
      </c>
      <c r="B539" s="8" t="s">
        <v>275</v>
      </c>
      <c r="C539" s="22">
        <v>18</v>
      </c>
      <c r="D539" s="14">
        <v>2</v>
      </c>
      <c r="E539" s="14">
        <v>13</v>
      </c>
      <c r="F539" s="14">
        <v>1</v>
      </c>
      <c r="G539" s="14">
        <v>2</v>
      </c>
      <c r="H539" s="14">
        <v>1</v>
      </c>
      <c r="I539" s="14">
        <v>20</v>
      </c>
      <c r="J539" s="14">
        <v>3</v>
      </c>
      <c r="K539" s="27"/>
    </row>
    <row r="540" spans="1:11" ht="15.75" customHeight="1" x14ac:dyDescent="0.3">
      <c r="A540" s="7" t="s">
        <v>34</v>
      </c>
      <c r="B540" s="8" t="s">
        <v>275</v>
      </c>
      <c r="C540" s="22">
        <v>11</v>
      </c>
      <c r="D540" s="14">
        <v>9</v>
      </c>
      <c r="E540" s="14">
        <v>8</v>
      </c>
      <c r="F540" s="14">
        <v>6</v>
      </c>
      <c r="G540" s="14">
        <v>0</v>
      </c>
      <c r="H540" s="14">
        <v>1</v>
      </c>
      <c r="I540" s="14">
        <v>11</v>
      </c>
      <c r="J540" s="14">
        <v>10</v>
      </c>
      <c r="K540" s="27"/>
    </row>
    <row r="541" spans="1:11" ht="15.75" customHeight="1" x14ac:dyDescent="0.3">
      <c r="A541" s="7" t="s">
        <v>35</v>
      </c>
      <c r="B541" s="8" t="s">
        <v>275</v>
      </c>
      <c r="C541" s="22">
        <v>17</v>
      </c>
      <c r="D541" s="14">
        <v>3</v>
      </c>
      <c r="E541" s="14">
        <v>13</v>
      </c>
      <c r="F541" s="14">
        <v>1</v>
      </c>
      <c r="G541" s="14">
        <v>4</v>
      </c>
      <c r="H541" s="14">
        <v>1</v>
      </c>
      <c r="I541" s="14">
        <v>21</v>
      </c>
      <c r="J541" s="14">
        <v>4</v>
      </c>
      <c r="K541" s="27"/>
    </row>
    <row r="542" spans="1:11" ht="15.75" customHeight="1" x14ac:dyDescent="0.3">
      <c r="A542" s="7" t="s">
        <v>36</v>
      </c>
      <c r="B542" s="8" t="s">
        <v>275</v>
      </c>
      <c r="C542" s="22">
        <v>17</v>
      </c>
      <c r="D542" s="14">
        <v>3</v>
      </c>
      <c r="E542" s="14">
        <v>11</v>
      </c>
      <c r="F542" s="14">
        <v>3</v>
      </c>
      <c r="G542" s="14">
        <v>3</v>
      </c>
      <c r="H542" s="14">
        <v>1</v>
      </c>
      <c r="I542" s="14">
        <v>20</v>
      </c>
      <c r="J542" s="14">
        <v>4</v>
      </c>
      <c r="K542" s="27"/>
    </row>
    <row r="543" spans="1:11" ht="15.75" customHeight="1" x14ac:dyDescent="0.3">
      <c r="A543" s="7" t="s">
        <v>37</v>
      </c>
      <c r="B543" s="8" t="s">
        <v>275</v>
      </c>
      <c r="C543" s="22">
        <v>9</v>
      </c>
      <c r="D543" s="14">
        <v>11</v>
      </c>
      <c r="E543" s="14">
        <v>5</v>
      </c>
      <c r="F543" s="14">
        <v>9</v>
      </c>
      <c r="G543" s="14">
        <v>3</v>
      </c>
      <c r="H543" s="14">
        <v>1</v>
      </c>
      <c r="I543" s="14">
        <v>12</v>
      </c>
      <c r="J543" s="14">
        <v>12</v>
      </c>
      <c r="K543" s="27"/>
    </row>
    <row r="544" spans="1:11" ht="15.75" customHeight="1" x14ac:dyDescent="0.3">
      <c r="A544" s="10" t="s">
        <v>12</v>
      </c>
      <c r="B544" s="11"/>
      <c r="C544" s="9">
        <f>SUM(C535:C543)</f>
        <v>129</v>
      </c>
      <c r="D544" s="9">
        <f t="shared" ref="D544:J544" si="31">SUM(D535:D543)</f>
        <v>46</v>
      </c>
      <c r="E544" s="9">
        <f t="shared" si="31"/>
        <v>91</v>
      </c>
      <c r="F544" s="9">
        <f t="shared" si="31"/>
        <v>35</v>
      </c>
      <c r="G544" s="9">
        <f t="shared" si="31"/>
        <v>18</v>
      </c>
      <c r="H544" s="9">
        <f t="shared" si="31"/>
        <v>9</v>
      </c>
      <c r="I544" s="9">
        <f t="shared" si="31"/>
        <v>147</v>
      </c>
      <c r="J544" s="9">
        <f t="shared" si="31"/>
        <v>55</v>
      </c>
      <c r="K544" s="29"/>
    </row>
    <row r="545" spans="1:11" ht="15.75" customHeight="1" x14ac:dyDescent="0.3"/>
    <row r="546" spans="1:11" ht="15.75" customHeight="1" x14ac:dyDescent="0.3"/>
    <row r="547" spans="1:11" ht="15.75" customHeight="1" x14ac:dyDescent="0.3">
      <c r="A547" s="24" t="s">
        <v>918</v>
      </c>
      <c r="B547" s="25"/>
      <c r="C547" s="25"/>
      <c r="D547" s="25"/>
      <c r="E547" s="25"/>
      <c r="F547" s="25"/>
      <c r="G547" s="25"/>
      <c r="H547" s="25"/>
      <c r="I547" s="25"/>
      <c r="J547" s="26"/>
      <c r="K547" s="27"/>
    </row>
    <row r="548" spans="1:11" ht="15.75" customHeight="1" x14ac:dyDescent="0.3">
      <c r="A548" s="2"/>
      <c r="B548" s="3"/>
      <c r="C548" s="28" t="s">
        <v>1</v>
      </c>
      <c r="D548" s="26"/>
      <c r="E548" s="28" t="s">
        <v>2</v>
      </c>
      <c r="F548" s="26"/>
      <c r="G548" s="28" t="s">
        <v>3</v>
      </c>
      <c r="H548" s="26"/>
      <c r="I548" s="28" t="s">
        <v>4</v>
      </c>
      <c r="J548" s="26"/>
      <c r="K548" s="27"/>
    </row>
    <row r="549" spans="1:11" ht="15.75" customHeight="1" x14ac:dyDescent="0.3">
      <c r="A549" s="4" t="s">
        <v>5</v>
      </c>
      <c r="B549" s="5" t="s">
        <v>6</v>
      </c>
      <c r="C549" s="6" t="s">
        <v>7</v>
      </c>
      <c r="D549" s="6" t="s">
        <v>8</v>
      </c>
      <c r="E549" s="6" t="s">
        <v>7</v>
      </c>
      <c r="F549" s="6" t="s">
        <v>8</v>
      </c>
      <c r="G549" s="6" t="s">
        <v>7</v>
      </c>
      <c r="H549" s="6" t="s">
        <v>8</v>
      </c>
      <c r="I549" s="6" t="s">
        <v>7</v>
      </c>
      <c r="J549" s="6" t="s">
        <v>8</v>
      </c>
      <c r="K549" s="29"/>
    </row>
    <row r="550" spans="1:11" ht="15.75" customHeight="1" x14ac:dyDescent="0.3">
      <c r="A550" s="7" t="s">
        <v>23</v>
      </c>
      <c r="B550" s="8" t="s">
        <v>653</v>
      </c>
      <c r="C550" s="12"/>
      <c r="D550" s="13"/>
      <c r="E550" s="13"/>
      <c r="F550" s="13"/>
      <c r="G550" s="13"/>
      <c r="H550" s="13"/>
      <c r="I550" s="13"/>
      <c r="J550" s="13"/>
      <c r="K550" s="27"/>
    </row>
    <row r="551" spans="1:11" ht="15.75" customHeight="1" x14ac:dyDescent="0.3">
      <c r="A551" s="7" t="s">
        <v>42</v>
      </c>
      <c r="B551" s="8" t="s">
        <v>115</v>
      </c>
      <c r="C551" s="12">
        <v>10</v>
      </c>
      <c r="D551" s="13">
        <v>10</v>
      </c>
      <c r="E551" s="13">
        <v>10</v>
      </c>
      <c r="F551" s="13">
        <v>8</v>
      </c>
      <c r="G551" s="13">
        <v>2</v>
      </c>
      <c r="H551" s="13">
        <v>2</v>
      </c>
      <c r="I551" s="13">
        <v>12</v>
      </c>
      <c r="J551" s="13">
        <v>12</v>
      </c>
      <c r="K551" s="45" t="s">
        <v>1158</v>
      </c>
    </row>
    <row r="552" spans="1:11" ht="15.75" customHeight="1" x14ac:dyDescent="0.3">
      <c r="A552" s="7" t="s">
        <v>24</v>
      </c>
      <c r="B552" s="8" t="s">
        <v>115</v>
      </c>
      <c r="C552" s="22">
        <v>2</v>
      </c>
      <c r="D552" s="14">
        <v>16</v>
      </c>
      <c r="E552" s="14">
        <v>1</v>
      </c>
      <c r="F552" s="14">
        <v>11</v>
      </c>
      <c r="G552" s="14">
        <v>1</v>
      </c>
      <c r="H552" s="14">
        <v>2</v>
      </c>
      <c r="I552" s="14">
        <v>3</v>
      </c>
      <c r="J552" s="14">
        <v>18</v>
      </c>
      <c r="K552" s="45" t="s">
        <v>1164</v>
      </c>
    </row>
    <row r="553" spans="1:11" ht="15.75" customHeight="1" x14ac:dyDescent="0.3">
      <c r="A553" s="7" t="s">
        <v>46</v>
      </c>
      <c r="B553" s="8" t="s">
        <v>167</v>
      </c>
      <c r="C553" s="22">
        <v>5</v>
      </c>
      <c r="D553" s="14">
        <v>13</v>
      </c>
      <c r="E553" s="14">
        <v>5</v>
      </c>
      <c r="F553" s="14">
        <v>9</v>
      </c>
      <c r="G553" s="14">
        <v>0</v>
      </c>
      <c r="H553" s="14">
        <v>2</v>
      </c>
      <c r="I553" s="14">
        <v>5</v>
      </c>
      <c r="J553" s="14">
        <v>15</v>
      </c>
      <c r="K553" s="27"/>
    </row>
    <row r="554" spans="1:11" ht="15.75" customHeight="1" x14ac:dyDescent="0.3">
      <c r="A554" s="7" t="s">
        <v>55</v>
      </c>
      <c r="B554" s="8" t="s">
        <v>167</v>
      </c>
      <c r="C554" s="22">
        <v>3</v>
      </c>
      <c r="D554" s="14">
        <v>14</v>
      </c>
      <c r="E554" s="14">
        <v>1</v>
      </c>
      <c r="F554" s="14">
        <v>11</v>
      </c>
      <c r="G554" s="14">
        <v>0</v>
      </c>
      <c r="H554" s="14">
        <v>1</v>
      </c>
      <c r="I554" s="14">
        <v>3</v>
      </c>
      <c r="J554" s="14">
        <v>15</v>
      </c>
      <c r="K554" s="27"/>
    </row>
    <row r="555" spans="1:11" ht="15.75" customHeight="1" x14ac:dyDescent="0.3">
      <c r="A555" s="7" t="s">
        <v>56</v>
      </c>
      <c r="B555" s="8" t="s">
        <v>167</v>
      </c>
      <c r="C555" s="22">
        <v>1</v>
      </c>
      <c r="D555" s="14">
        <v>16</v>
      </c>
      <c r="E555" s="14">
        <v>1</v>
      </c>
      <c r="F555" s="14">
        <v>11</v>
      </c>
      <c r="G555" s="14">
        <v>0</v>
      </c>
      <c r="H555" s="14">
        <v>1</v>
      </c>
      <c r="I555" s="14">
        <v>1</v>
      </c>
      <c r="J555" s="14">
        <v>17</v>
      </c>
      <c r="K555" s="27"/>
    </row>
    <row r="556" spans="1:11" ht="15.75" customHeight="1" x14ac:dyDescent="0.3">
      <c r="A556" s="7" t="s">
        <v>57</v>
      </c>
      <c r="B556" s="8" t="s">
        <v>167</v>
      </c>
      <c r="C556" s="22">
        <v>7</v>
      </c>
      <c r="D556" s="14">
        <v>11</v>
      </c>
      <c r="E556" s="14">
        <v>4</v>
      </c>
      <c r="F556" s="14">
        <v>8</v>
      </c>
      <c r="G556" s="14">
        <v>1</v>
      </c>
      <c r="H556" s="14">
        <v>1</v>
      </c>
      <c r="I556" s="14">
        <v>8</v>
      </c>
      <c r="J556" s="14">
        <v>12</v>
      </c>
      <c r="K556" s="27"/>
    </row>
    <row r="557" spans="1:11" ht="15.75" customHeight="1" x14ac:dyDescent="0.3">
      <c r="A557" s="7" t="s">
        <v>63</v>
      </c>
      <c r="B557" s="8" t="s">
        <v>167</v>
      </c>
      <c r="C557" s="22">
        <v>13</v>
      </c>
      <c r="D557" s="14">
        <v>5</v>
      </c>
      <c r="E557" s="14">
        <v>7</v>
      </c>
      <c r="F557" s="14">
        <v>5</v>
      </c>
      <c r="G557" s="14">
        <v>3</v>
      </c>
      <c r="H557" s="14">
        <v>2</v>
      </c>
      <c r="I557" s="14">
        <v>16</v>
      </c>
      <c r="J557" s="14">
        <v>7</v>
      </c>
      <c r="K557" s="27"/>
    </row>
    <row r="558" spans="1:11" ht="15.75" customHeight="1" x14ac:dyDescent="0.3">
      <c r="A558" s="7" t="s">
        <v>64</v>
      </c>
      <c r="B558" s="8" t="s">
        <v>167</v>
      </c>
      <c r="C558" s="22">
        <v>16</v>
      </c>
      <c r="D558" s="14">
        <v>2</v>
      </c>
      <c r="E558" s="14">
        <v>13</v>
      </c>
      <c r="F558" s="14">
        <v>1</v>
      </c>
      <c r="G558" s="14">
        <v>5</v>
      </c>
      <c r="H558" s="14">
        <v>1</v>
      </c>
      <c r="I558" s="14">
        <v>21</v>
      </c>
      <c r="J558" s="14">
        <v>3</v>
      </c>
      <c r="K558" s="45" t="s">
        <v>913</v>
      </c>
    </row>
    <row r="559" spans="1:11" ht="15.75" customHeight="1" x14ac:dyDescent="0.3">
      <c r="A559" s="7" t="s">
        <v>66</v>
      </c>
      <c r="B559" s="8" t="s">
        <v>167</v>
      </c>
      <c r="C559" s="22">
        <v>3</v>
      </c>
      <c r="D559" s="14">
        <v>15</v>
      </c>
      <c r="E559" s="14">
        <v>1</v>
      </c>
      <c r="F559" s="14">
        <v>13</v>
      </c>
      <c r="G559" s="14">
        <v>1</v>
      </c>
      <c r="H559" s="14">
        <v>1</v>
      </c>
      <c r="I559" s="14">
        <v>4</v>
      </c>
      <c r="J559" s="14">
        <v>16</v>
      </c>
      <c r="K559" s="45" t="s">
        <v>1237</v>
      </c>
    </row>
    <row r="560" spans="1:11" ht="15.75" customHeight="1" x14ac:dyDescent="0.3">
      <c r="A560" s="7" t="s">
        <v>67</v>
      </c>
      <c r="B560" s="8" t="s">
        <v>400</v>
      </c>
      <c r="C560" s="22">
        <v>12</v>
      </c>
      <c r="D560" s="14">
        <v>6</v>
      </c>
      <c r="E560" s="14">
        <v>8</v>
      </c>
      <c r="F560" s="14">
        <v>1</v>
      </c>
      <c r="G560" s="14">
        <v>1</v>
      </c>
      <c r="H560" s="14">
        <v>1</v>
      </c>
      <c r="I560" s="14">
        <v>13</v>
      </c>
      <c r="J560" s="14">
        <v>7</v>
      </c>
      <c r="K560" s="27"/>
    </row>
    <row r="561" spans="1:11" ht="15.75" customHeight="1" x14ac:dyDescent="0.3">
      <c r="A561" s="7" t="s">
        <v>68</v>
      </c>
      <c r="B561" s="8" t="s">
        <v>400</v>
      </c>
      <c r="C561" s="22">
        <v>10</v>
      </c>
      <c r="D561" s="14">
        <v>8</v>
      </c>
      <c r="E561" s="14">
        <v>6</v>
      </c>
      <c r="F561" s="14">
        <v>3</v>
      </c>
      <c r="G561" s="14">
        <v>0</v>
      </c>
      <c r="H561" s="14">
        <v>1</v>
      </c>
      <c r="I561" s="14">
        <v>10</v>
      </c>
      <c r="J561" s="14">
        <v>9</v>
      </c>
      <c r="K561" s="27"/>
    </row>
    <row r="562" spans="1:11" ht="15.75" customHeight="1" x14ac:dyDescent="0.3">
      <c r="A562" s="7" t="s">
        <v>69</v>
      </c>
      <c r="B562" s="8" t="s">
        <v>400</v>
      </c>
      <c r="C562" s="22">
        <v>15</v>
      </c>
      <c r="D562" s="14">
        <v>3</v>
      </c>
      <c r="E562" s="14">
        <v>7</v>
      </c>
      <c r="F562" s="14">
        <v>2</v>
      </c>
      <c r="G562" s="14">
        <v>1</v>
      </c>
      <c r="H562" s="14">
        <v>1</v>
      </c>
      <c r="I562" s="14">
        <v>16</v>
      </c>
      <c r="J562" s="14">
        <v>4</v>
      </c>
      <c r="K562" s="27"/>
    </row>
    <row r="563" spans="1:11" ht="15.75" customHeight="1" x14ac:dyDescent="0.3">
      <c r="A563" s="10" t="s">
        <v>12</v>
      </c>
      <c r="B563" s="11"/>
      <c r="C563" s="9">
        <f>SUM(C550:C562)</f>
        <v>97</v>
      </c>
      <c r="D563" s="9">
        <f t="shared" ref="D563:J563" si="32">SUM(D550:D562)</f>
        <v>119</v>
      </c>
      <c r="E563" s="9">
        <f t="shared" si="32"/>
        <v>64</v>
      </c>
      <c r="F563" s="9">
        <f t="shared" si="32"/>
        <v>83</v>
      </c>
      <c r="G563" s="9">
        <f t="shared" si="32"/>
        <v>15</v>
      </c>
      <c r="H563" s="9">
        <f t="shared" si="32"/>
        <v>16</v>
      </c>
      <c r="I563" s="9">
        <f t="shared" si="32"/>
        <v>112</v>
      </c>
      <c r="J563" s="9">
        <f t="shared" si="32"/>
        <v>135</v>
      </c>
      <c r="K563" s="29"/>
    </row>
    <row r="564" spans="1:11" ht="15.75" customHeight="1" x14ac:dyDescent="0.3"/>
    <row r="565" spans="1:11" ht="15.75" customHeight="1" x14ac:dyDescent="0.3"/>
    <row r="566" spans="1:11" ht="15.75" customHeight="1" x14ac:dyDescent="0.3">
      <c r="A566" s="24" t="s">
        <v>546</v>
      </c>
      <c r="B566" s="25"/>
      <c r="C566" s="25"/>
      <c r="D566" s="25"/>
      <c r="E566" s="25"/>
      <c r="F566" s="25"/>
      <c r="G566" s="25"/>
      <c r="H566" s="25"/>
      <c r="I566" s="25"/>
      <c r="J566" s="26"/>
      <c r="K566" s="27"/>
    </row>
    <row r="567" spans="1:11" ht="15.75" customHeight="1" x14ac:dyDescent="0.3">
      <c r="A567" s="2"/>
      <c r="B567" s="3"/>
      <c r="C567" s="28" t="s">
        <v>1</v>
      </c>
      <c r="D567" s="26"/>
      <c r="E567" s="28" t="s">
        <v>2</v>
      </c>
      <c r="F567" s="26"/>
      <c r="G567" s="28" t="s">
        <v>3</v>
      </c>
      <c r="H567" s="26"/>
      <c r="I567" s="28" t="s">
        <v>4</v>
      </c>
      <c r="J567" s="26"/>
      <c r="K567" s="27"/>
    </row>
    <row r="568" spans="1:11" ht="15.75" customHeight="1" x14ac:dyDescent="0.3">
      <c r="A568" s="4" t="s">
        <v>5</v>
      </c>
      <c r="B568" s="5" t="s">
        <v>6</v>
      </c>
      <c r="C568" s="6" t="s">
        <v>7</v>
      </c>
      <c r="D568" s="6" t="s">
        <v>8</v>
      </c>
      <c r="E568" s="6" t="s">
        <v>7</v>
      </c>
      <c r="F568" s="6" t="s">
        <v>8</v>
      </c>
      <c r="G568" s="6" t="s">
        <v>7</v>
      </c>
      <c r="H568" s="6" t="s">
        <v>8</v>
      </c>
      <c r="I568" s="6" t="s">
        <v>7</v>
      </c>
      <c r="J568" s="6" t="s">
        <v>8</v>
      </c>
      <c r="K568" s="29"/>
    </row>
    <row r="569" spans="1:11" ht="15.75" customHeight="1" x14ac:dyDescent="0.3">
      <c r="A569" s="7" t="s">
        <v>36</v>
      </c>
      <c r="B569" s="8" t="s">
        <v>120</v>
      </c>
      <c r="C569" s="12">
        <v>11</v>
      </c>
      <c r="D569" s="13">
        <v>9</v>
      </c>
      <c r="E569" s="13">
        <v>3</v>
      </c>
      <c r="F569" s="13">
        <v>6</v>
      </c>
      <c r="G569" s="13">
        <v>1</v>
      </c>
      <c r="H569" s="13">
        <v>1</v>
      </c>
      <c r="I569" s="13">
        <v>12</v>
      </c>
      <c r="J569" s="13">
        <v>10</v>
      </c>
      <c r="K569" s="27"/>
    </row>
    <row r="570" spans="1:11" ht="15.75" customHeight="1" x14ac:dyDescent="0.3">
      <c r="A570" s="7" t="s">
        <v>37</v>
      </c>
      <c r="B570" s="8" t="s">
        <v>120</v>
      </c>
      <c r="C570" s="22">
        <v>10</v>
      </c>
      <c r="D570" s="14">
        <v>10</v>
      </c>
      <c r="E570" s="14">
        <v>4</v>
      </c>
      <c r="F570" s="14">
        <v>5</v>
      </c>
      <c r="G570" s="14">
        <v>1</v>
      </c>
      <c r="H570" s="14">
        <v>1</v>
      </c>
      <c r="I570" s="14">
        <v>11</v>
      </c>
      <c r="J570" s="14">
        <v>11</v>
      </c>
      <c r="K570" s="27"/>
    </row>
    <row r="571" spans="1:11" ht="15.75" customHeight="1" x14ac:dyDescent="0.3">
      <c r="A571" s="7" t="s">
        <v>38</v>
      </c>
      <c r="B571" s="8" t="s">
        <v>120</v>
      </c>
      <c r="C571" s="22">
        <v>9</v>
      </c>
      <c r="D571" s="14">
        <v>11</v>
      </c>
      <c r="E571" s="14">
        <v>2</v>
      </c>
      <c r="F571" s="14">
        <v>7</v>
      </c>
      <c r="G571" s="14">
        <v>0</v>
      </c>
      <c r="H571" s="14">
        <v>1</v>
      </c>
      <c r="I571" s="14">
        <v>9</v>
      </c>
      <c r="J571" s="14">
        <v>12</v>
      </c>
      <c r="K571" s="27"/>
    </row>
    <row r="572" spans="1:11" ht="15.75" customHeight="1" x14ac:dyDescent="0.3">
      <c r="A572" s="7" t="s">
        <v>71</v>
      </c>
      <c r="B572" s="8" t="s">
        <v>547</v>
      </c>
      <c r="C572" s="22"/>
      <c r="D572" s="14"/>
      <c r="E572" s="14"/>
      <c r="F572" s="14"/>
      <c r="G572" s="14"/>
      <c r="H572" s="14"/>
      <c r="I572" s="14"/>
      <c r="J572" s="14"/>
      <c r="K572" s="27"/>
    </row>
    <row r="573" spans="1:11" ht="15.75" customHeight="1" x14ac:dyDescent="0.3">
      <c r="A573" s="7" t="s">
        <v>87</v>
      </c>
      <c r="B573" s="8" t="s">
        <v>547</v>
      </c>
      <c r="C573" s="22"/>
      <c r="D573" s="14"/>
      <c r="E573" s="14"/>
      <c r="F573" s="14"/>
      <c r="G573" s="14"/>
      <c r="H573" s="14"/>
      <c r="I573" s="14"/>
      <c r="J573" s="14"/>
      <c r="K573" s="27"/>
    </row>
    <row r="574" spans="1:11" ht="15.75" customHeight="1" x14ac:dyDescent="0.3">
      <c r="A574" s="7" t="s">
        <v>88</v>
      </c>
      <c r="B574" s="8" t="s">
        <v>547</v>
      </c>
      <c r="C574" s="22"/>
      <c r="D574" s="14"/>
      <c r="E574" s="14"/>
      <c r="F574" s="14"/>
      <c r="G574" s="14"/>
      <c r="H574" s="14"/>
      <c r="I574" s="14"/>
      <c r="J574" s="14"/>
      <c r="K574" s="27"/>
    </row>
    <row r="575" spans="1:11" ht="15.75" customHeight="1" x14ac:dyDescent="0.3">
      <c r="A575" s="7" t="s">
        <v>89</v>
      </c>
      <c r="B575" s="8" t="s">
        <v>547</v>
      </c>
      <c r="C575" s="22"/>
      <c r="D575" s="14"/>
      <c r="E575" s="14"/>
      <c r="F575" s="14"/>
      <c r="G575" s="14"/>
      <c r="H575" s="14"/>
      <c r="I575" s="14"/>
      <c r="J575" s="14"/>
      <c r="K575" s="27"/>
    </row>
    <row r="576" spans="1:11" ht="15.75" customHeight="1" x14ac:dyDescent="0.3">
      <c r="A576" s="7" t="s">
        <v>90</v>
      </c>
      <c r="B576" s="8" t="s">
        <v>547</v>
      </c>
      <c r="C576" s="22"/>
      <c r="D576" s="14"/>
      <c r="E576" s="14"/>
      <c r="F576" s="14"/>
      <c r="G576" s="14"/>
      <c r="H576" s="14"/>
      <c r="I576" s="14"/>
      <c r="J576" s="14"/>
      <c r="K576" s="27"/>
    </row>
    <row r="577" spans="1:11" ht="15.75" customHeight="1" x14ac:dyDescent="0.3">
      <c r="A577" s="7" t="s">
        <v>73</v>
      </c>
      <c r="B577" s="8" t="s">
        <v>547</v>
      </c>
      <c r="C577" s="22"/>
      <c r="D577" s="14"/>
      <c r="E577" s="14"/>
      <c r="F577" s="14"/>
      <c r="G577" s="14"/>
      <c r="H577" s="14"/>
      <c r="I577" s="14"/>
      <c r="J577" s="14"/>
      <c r="K577" s="27"/>
    </row>
    <row r="578" spans="1:11" ht="15.75" customHeight="1" x14ac:dyDescent="0.3">
      <c r="A578" s="7" t="s">
        <v>75</v>
      </c>
      <c r="B578" s="8" t="s">
        <v>547</v>
      </c>
      <c r="C578" s="22"/>
      <c r="D578" s="14"/>
      <c r="E578" s="14"/>
      <c r="F578" s="14"/>
      <c r="G578" s="14"/>
      <c r="H578" s="14"/>
      <c r="I578" s="14"/>
      <c r="J578" s="14"/>
      <c r="K578" s="27"/>
    </row>
    <row r="579" spans="1:11" ht="15.75" customHeight="1" x14ac:dyDescent="0.3">
      <c r="A579" s="7" t="s">
        <v>76</v>
      </c>
      <c r="B579" s="8" t="s">
        <v>547</v>
      </c>
      <c r="C579" s="22"/>
      <c r="D579" s="14"/>
      <c r="E579" s="14"/>
      <c r="F579" s="14"/>
      <c r="G579" s="14"/>
      <c r="H579" s="14"/>
      <c r="I579" s="14"/>
      <c r="J579" s="14"/>
      <c r="K579" s="27"/>
    </row>
    <row r="580" spans="1:11" ht="15.75" customHeight="1" x14ac:dyDescent="0.3">
      <c r="A580" s="7" t="s">
        <v>77</v>
      </c>
      <c r="B580" s="8" t="s">
        <v>547</v>
      </c>
      <c r="C580" s="22"/>
      <c r="D580" s="14"/>
      <c r="E580" s="14"/>
      <c r="F580" s="14"/>
      <c r="G580" s="14"/>
      <c r="H580" s="14"/>
      <c r="I580" s="14"/>
      <c r="J580" s="14"/>
      <c r="K580" s="27"/>
    </row>
    <row r="581" spans="1:11" ht="15.75" customHeight="1" x14ac:dyDescent="0.3">
      <c r="A581" s="7" t="s">
        <v>78</v>
      </c>
      <c r="B581" s="8" t="s">
        <v>547</v>
      </c>
      <c r="C581" s="22"/>
      <c r="D581" s="14"/>
      <c r="E581" s="14"/>
      <c r="F581" s="14"/>
      <c r="G581" s="14"/>
      <c r="H581" s="14"/>
      <c r="I581" s="14"/>
      <c r="J581" s="14"/>
      <c r="K581" s="27"/>
    </row>
    <row r="582" spans="1:11" ht="15.75" customHeight="1" x14ac:dyDescent="0.3">
      <c r="A582" s="7" t="s">
        <v>79</v>
      </c>
      <c r="B582" s="8" t="s">
        <v>547</v>
      </c>
      <c r="C582" s="22">
        <v>1</v>
      </c>
      <c r="D582" s="14">
        <v>19</v>
      </c>
      <c r="E582" s="14">
        <v>1</v>
      </c>
      <c r="F582" s="14">
        <v>13</v>
      </c>
      <c r="G582" s="14">
        <v>0</v>
      </c>
      <c r="H582" s="14">
        <v>1</v>
      </c>
      <c r="I582" s="14">
        <v>1</v>
      </c>
      <c r="J582" s="14">
        <v>20</v>
      </c>
      <c r="K582" s="27"/>
    </row>
    <row r="583" spans="1:11" ht="15.75" customHeight="1" x14ac:dyDescent="0.3">
      <c r="A583" s="7" t="s">
        <v>9</v>
      </c>
      <c r="B583" s="8" t="s">
        <v>547</v>
      </c>
      <c r="C583" s="22">
        <v>8</v>
      </c>
      <c r="D583" s="14">
        <v>12</v>
      </c>
      <c r="E583" s="14">
        <v>6</v>
      </c>
      <c r="F583" s="14">
        <v>8</v>
      </c>
      <c r="G583" s="14">
        <v>0</v>
      </c>
      <c r="H583" s="14">
        <v>1</v>
      </c>
      <c r="I583" s="14">
        <v>8</v>
      </c>
      <c r="J583" s="14">
        <v>13</v>
      </c>
      <c r="K583" s="27"/>
    </row>
    <row r="584" spans="1:11" ht="15.75" customHeight="1" x14ac:dyDescent="0.3">
      <c r="A584" s="7" t="s">
        <v>11</v>
      </c>
      <c r="B584" s="8" t="s">
        <v>547</v>
      </c>
      <c r="C584" s="22">
        <v>12</v>
      </c>
      <c r="D584" s="14">
        <v>8</v>
      </c>
      <c r="E584" s="14">
        <v>9</v>
      </c>
      <c r="F584" s="14">
        <v>5</v>
      </c>
      <c r="G584" s="14">
        <v>2</v>
      </c>
      <c r="H584" s="14">
        <v>1</v>
      </c>
      <c r="I584" s="14">
        <v>14</v>
      </c>
      <c r="J584" s="14">
        <v>9</v>
      </c>
      <c r="K584" s="27"/>
    </row>
    <row r="585" spans="1:11" ht="15.75" customHeight="1" x14ac:dyDescent="0.3">
      <c r="A585" s="7" t="s">
        <v>630</v>
      </c>
      <c r="B585" s="8" t="s">
        <v>547</v>
      </c>
      <c r="C585" s="22">
        <v>4</v>
      </c>
      <c r="D585" s="14">
        <v>16</v>
      </c>
      <c r="E585" s="14">
        <v>3</v>
      </c>
      <c r="F585" s="14">
        <v>11</v>
      </c>
      <c r="G585" s="14">
        <v>0</v>
      </c>
      <c r="H585" s="14">
        <v>1</v>
      </c>
      <c r="I585" s="14">
        <v>4</v>
      </c>
      <c r="J585" s="14">
        <v>17</v>
      </c>
      <c r="K585" s="27"/>
    </row>
    <row r="586" spans="1:11" ht="15.75" customHeight="1" x14ac:dyDescent="0.3">
      <c r="A586" s="10" t="s">
        <v>12</v>
      </c>
      <c r="B586" s="11"/>
      <c r="C586" s="9">
        <f>SUM(C569:C585)</f>
        <v>55</v>
      </c>
      <c r="D586" s="9">
        <f t="shared" ref="D586:J586" si="33">SUM(D569:D585)</f>
        <v>85</v>
      </c>
      <c r="E586" s="9">
        <f t="shared" si="33"/>
        <v>28</v>
      </c>
      <c r="F586" s="9">
        <f t="shared" si="33"/>
        <v>55</v>
      </c>
      <c r="G586" s="9">
        <f t="shared" si="33"/>
        <v>4</v>
      </c>
      <c r="H586" s="9">
        <f t="shared" si="33"/>
        <v>7</v>
      </c>
      <c r="I586" s="9">
        <f t="shared" si="33"/>
        <v>59</v>
      </c>
      <c r="J586" s="9">
        <f t="shared" si="33"/>
        <v>92</v>
      </c>
      <c r="K586" s="29"/>
    </row>
    <row r="587" spans="1:11" ht="15.75" customHeight="1" x14ac:dyDescent="0.3">
      <c r="A587" s="1" t="s">
        <v>548</v>
      </c>
    </row>
    <row r="588" spans="1:11" ht="15.75" customHeight="1" x14ac:dyDescent="0.3"/>
    <row r="589" spans="1:11" ht="15.75" customHeight="1" x14ac:dyDescent="0.3">
      <c r="A589" s="24" t="s">
        <v>1772</v>
      </c>
      <c r="B589" s="25"/>
      <c r="C589" s="25"/>
      <c r="D589" s="25"/>
      <c r="E589" s="25"/>
      <c r="F589" s="25"/>
      <c r="G589" s="25"/>
      <c r="H589" s="25"/>
      <c r="I589" s="25"/>
      <c r="J589" s="26"/>
      <c r="K589" s="27"/>
    </row>
    <row r="590" spans="1:11" ht="15.75" customHeight="1" x14ac:dyDescent="0.3">
      <c r="A590" s="2"/>
      <c r="B590" s="3"/>
      <c r="C590" s="28" t="s">
        <v>1</v>
      </c>
      <c r="D590" s="26"/>
      <c r="E590" s="28" t="s">
        <v>2</v>
      </c>
      <c r="F590" s="26"/>
      <c r="G590" s="28" t="s">
        <v>3</v>
      </c>
      <c r="H590" s="26"/>
      <c r="I590" s="28" t="s">
        <v>4</v>
      </c>
      <c r="J590" s="26"/>
      <c r="K590" s="27"/>
    </row>
    <row r="591" spans="1:11" ht="15.75" customHeight="1" x14ac:dyDescent="0.3">
      <c r="A591" s="4" t="s">
        <v>5</v>
      </c>
      <c r="B591" s="5" t="s">
        <v>6</v>
      </c>
      <c r="C591" s="6" t="s">
        <v>7</v>
      </c>
      <c r="D591" s="6" t="s">
        <v>8</v>
      </c>
      <c r="E591" s="6" t="s">
        <v>7</v>
      </c>
      <c r="F591" s="6" t="s">
        <v>8</v>
      </c>
      <c r="G591" s="6" t="s">
        <v>7</v>
      </c>
      <c r="H591" s="6" t="s">
        <v>8</v>
      </c>
      <c r="I591" s="6" t="s">
        <v>7</v>
      </c>
      <c r="J591" s="6" t="s">
        <v>8</v>
      </c>
      <c r="K591" s="29"/>
    </row>
    <row r="592" spans="1:11" ht="15.75" customHeight="1" x14ac:dyDescent="0.3">
      <c r="A592" s="7" t="s">
        <v>68</v>
      </c>
      <c r="B592" s="8" t="s">
        <v>555</v>
      </c>
      <c r="C592" s="12">
        <v>9</v>
      </c>
      <c r="D592" s="13">
        <v>9</v>
      </c>
      <c r="E592" s="13">
        <v>0</v>
      </c>
      <c r="F592" s="13">
        <v>0</v>
      </c>
      <c r="G592" s="13">
        <v>1</v>
      </c>
      <c r="H592" s="13">
        <v>1</v>
      </c>
      <c r="I592" s="13">
        <v>10</v>
      </c>
      <c r="J592" s="13">
        <v>10</v>
      </c>
      <c r="K592" s="27"/>
    </row>
    <row r="593" spans="1:11" ht="15.75" customHeight="1" x14ac:dyDescent="0.3">
      <c r="A593" s="7" t="s">
        <v>69</v>
      </c>
      <c r="B593" s="8" t="s">
        <v>555</v>
      </c>
      <c r="C593" s="22">
        <v>13</v>
      </c>
      <c r="D593" s="14">
        <v>5</v>
      </c>
      <c r="E593" s="14">
        <v>0</v>
      </c>
      <c r="F593" s="14">
        <v>0</v>
      </c>
      <c r="G593" s="14">
        <v>1</v>
      </c>
      <c r="H593" s="14">
        <v>1</v>
      </c>
      <c r="I593" s="14">
        <v>14</v>
      </c>
      <c r="J593" s="14">
        <v>6</v>
      </c>
      <c r="K593" s="27"/>
    </row>
    <row r="594" spans="1:11" ht="15.75" customHeight="1" x14ac:dyDescent="0.3">
      <c r="A594" s="7" t="s">
        <v>102</v>
      </c>
      <c r="B594" s="8" t="s">
        <v>555</v>
      </c>
      <c r="C594" s="22">
        <v>3</v>
      </c>
      <c r="D594" s="14">
        <v>9</v>
      </c>
      <c r="E594" s="14">
        <v>0</v>
      </c>
      <c r="F594" s="14">
        <v>0</v>
      </c>
      <c r="G594" s="14">
        <v>0</v>
      </c>
      <c r="H594" s="14">
        <v>0</v>
      </c>
      <c r="I594" s="14">
        <v>3</v>
      </c>
      <c r="J594" s="14">
        <v>9</v>
      </c>
      <c r="K594" s="27"/>
    </row>
    <row r="595" spans="1:11" ht="15.75" customHeight="1" x14ac:dyDescent="0.3">
      <c r="A595" s="10" t="s">
        <v>12</v>
      </c>
      <c r="B595" s="11"/>
      <c r="C595" s="9">
        <f t="shared" ref="C595:J595" si="34">SUM(C592:C594)</f>
        <v>25</v>
      </c>
      <c r="D595" s="9">
        <f t="shared" si="34"/>
        <v>23</v>
      </c>
      <c r="E595" s="9">
        <f t="shared" si="34"/>
        <v>0</v>
      </c>
      <c r="F595" s="9">
        <f t="shared" si="34"/>
        <v>0</v>
      </c>
      <c r="G595" s="9">
        <f t="shared" si="34"/>
        <v>2</v>
      </c>
      <c r="H595" s="9">
        <f t="shared" si="34"/>
        <v>2</v>
      </c>
      <c r="I595" s="9">
        <f t="shared" si="34"/>
        <v>27</v>
      </c>
      <c r="J595" s="9">
        <f t="shared" si="34"/>
        <v>25</v>
      </c>
      <c r="K595" s="29"/>
    </row>
    <row r="596" spans="1:11" ht="15.75" customHeight="1" x14ac:dyDescent="0.3"/>
    <row r="597" spans="1:11" ht="15.75" customHeight="1" x14ac:dyDescent="0.3"/>
    <row r="598" spans="1:11" ht="15.75" customHeight="1" x14ac:dyDescent="0.3">
      <c r="A598" s="24" t="s">
        <v>1752</v>
      </c>
      <c r="B598" s="25"/>
      <c r="C598" s="25"/>
      <c r="D598" s="25"/>
      <c r="E598" s="25"/>
      <c r="F598" s="25"/>
      <c r="G598" s="25"/>
      <c r="H598" s="25"/>
      <c r="I598" s="25"/>
      <c r="J598" s="26"/>
      <c r="K598" s="27"/>
    </row>
    <row r="599" spans="1:11" ht="15.75" customHeight="1" x14ac:dyDescent="0.3">
      <c r="A599" s="2"/>
      <c r="B599" s="3"/>
      <c r="C599" s="28" t="s">
        <v>1</v>
      </c>
      <c r="D599" s="26"/>
      <c r="E599" s="28" t="s">
        <v>2</v>
      </c>
      <c r="F599" s="26"/>
      <c r="G599" s="28" t="s">
        <v>3</v>
      </c>
      <c r="H599" s="26"/>
      <c r="I599" s="28" t="s">
        <v>4</v>
      </c>
      <c r="J599" s="26"/>
      <c r="K599" s="27"/>
    </row>
    <row r="600" spans="1:11" ht="15.75" customHeight="1" x14ac:dyDescent="0.3">
      <c r="A600" s="4" t="s">
        <v>5</v>
      </c>
      <c r="B600" s="5" t="s">
        <v>6</v>
      </c>
      <c r="C600" s="6" t="s">
        <v>7</v>
      </c>
      <c r="D600" s="6" t="s">
        <v>8</v>
      </c>
      <c r="E600" s="6" t="s">
        <v>7</v>
      </c>
      <c r="F600" s="6" t="s">
        <v>8</v>
      </c>
      <c r="G600" s="6" t="s">
        <v>7</v>
      </c>
      <c r="H600" s="6" t="s">
        <v>8</v>
      </c>
      <c r="I600" s="6" t="s">
        <v>7</v>
      </c>
      <c r="J600" s="6" t="s">
        <v>8</v>
      </c>
      <c r="K600" s="29"/>
    </row>
    <row r="601" spans="1:11" ht="15.75" customHeight="1" x14ac:dyDescent="0.3">
      <c r="A601" s="7" t="s">
        <v>279</v>
      </c>
      <c r="B601" s="8" t="s">
        <v>320</v>
      </c>
      <c r="C601" s="12">
        <v>10</v>
      </c>
      <c r="D601" s="13">
        <v>3</v>
      </c>
      <c r="E601" s="13">
        <v>10</v>
      </c>
      <c r="F601" s="13">
        <v>3</v>
      </c>
      <c r="G601" s="13">
        <v>1</v>
      </c>
      <c r="H601" s="13">
        <v>1</v>
      </c>
      <c r="I601" s="13">
        <v>11</v>
      </c>
      <c r="J601" s="13">
        <v>4</v>
      </c>
      <c r="K601" s="27" t="s">
        <v>1753</v>
      </c>
    </row>
    <row r="602" spans="1:11" ht="15.75" customHeight="1" x14ac:dyDescent="0.3">
      <c r="A602" s="7" t="s">
        <v>280</v>
      </c>
      <c r="B602" s="8" t="s">
        <v>320</v>
      </c>
      <c r="C602" s="22">
        <v>10</v>
      </c>
      <c r="D602" s="14">
        <v>6</v>
      </c>
      <c r="E602" s="14">
        <v>9</v>
      </c>
      <c r="F602" s="14">
        <v>4</v>
      </c>
      <c r="G602" s="14">
        <v>4</v>
      </c>
      <c r="H602" s="14">
        <v>2</v>
      </c>
      <c r="I602" s="14">
        <v>14</v>
      </c>
      <c r="J602" s="14">
        <v>8</v>
      </c>
      <c r="K602" s="27"/>
    </row>
    <row r="603" spans="1:11" ht="15.75" customHeight="1" x14ac:dyDescent="0.3">
      <c r="A603" s="10" t="s">
        <v>12</v>
      </c>
      <c r="B603" s="11"/>
      <c r="C603" s="9">
        <f t="shared" ref="C603:J603" si="35">SUM(C601:C602)</f>
        <v>20</v>
      </c>
      <c r="D603" s="9">
        <f t="shared" si="35"/>
        <v>9</v>
      </c>
      <c r="E603" s="9">
        <f t="shared" si="35"/>
        <v>19</v>
      </c>
      <c r="F603" s="9">
        <f t="shared" si="35"/>
        <v>7</v>
      </c>
      <c r="G603" s="9">
        <f t="shared" si="35"/>
        <v>5</v>
      </c>
      <c r="H603" s="9">
        <f t="shared" si="35"/>
        <v>3</v>
      </c>
      <c r="I603" s="9">
        <f t="shared" si="35"/>
        <v>25</v>
      </c>
      <c r="J603" s="9">
        <f t="shared" si="35"/>
        <v>12</v>
      </c>
      <c r="K603" s="29"/>
    </row>
    <row r="604" spans="1:11" ht="15.75" customHeight="1" x14ac:dyDescent="0.3"/>
    <row r="605" spans="1:11" ht="15.75" customHeight="1" x14ac:dyDescent="0.3"/>
    <row r="606" spans="1:11" ht="15.75" customHeight="1" x14ac:dyDescent="0.3">
      <c r="A606" s="24" t="s">
        <v>2026</v>
      </c>
      <c r="B606" s="25"/>
      <c r="C606" s="25"/>
      <c r="D606" s="25"/>
      <c r="E606" s="25"/>
      <c r="F606" s="25"/>
      <c r="G606" s="25"/>
      <c r="H606" s="25"/>
      <c r="I606" s="25"/>
      <c r="J606" s="26"/>
      <c r="K606" s="27"/>
    </row>
    <row r="607" spans="1:11" ht="15.75" customHeight="1" x14ac:dyDescent="0.3">
      <c r="A607" s="2"/>
      <c r="B607" s="3"/>
      <c r="C607" s="28" t="s">
        <v>1</v>
      </c>
      <c r="D607" s="26"/>
      <c r="E607" s="28" t="s">
        <v>2</v>
      </c>
      <c r="F607" s="26"/>
      <c r="G607" s="28" t="s">
        <v>3</v>
      </c>
      <c r="H607" s="26"/>
      <c r="I607" s="28" t="s">
        <v>4</v>
      </c>
      <c r="J607" s="26"/>
      <c r="K607" s="27"/>
    </row>
    <row r="608" spans="1:11" ht="15.75" customHeight="1" x14ac:dyDescent="0.3">
      <c r="A608" s="4" t="s">
        <v>5</v>
      </c>
      <c r="B608" s="5" t="s">
        <v>6</v>
      </c>
      <c r="C608" s="6" t="s">
        <v>7</v>
      </c>
      <c r="D608" s="6" t="s">
        <v>8</v>
      </c>
      <c r="E608" s="6" t="s">
        <v>7</v>
      </c>
      <c r="F608" s="6" t="s">
        <v>8</v>
      </c>
      <c r="G608" s="6" t="s">
        <v>7</v>
      </c>
      <c r="H608" s="6" t="s">
        <v>8</v>
      </c>
      <c r="I608" s="6" t="s">
        <v>7</v>
      </c>
      <c r="J608" s="6" t="s">
        <v>8</v>
      </c>
      <c r="K608" s="29"/>
    </row>
    <row r="609" spans="1:11" ht="15.75" customHeight="1" x14ac:dyDescent="0.3">
      <c r="A609" s="7" t="s">
        <v>56</v>
      </c>
      <c r="B609" s="8" t="s">
        <v>693</v>
      </c>
      <c r="C609" s="12">
        <v>10</v>
      </c>
      <c r="D609" s="13">
        <v>9</v>
      </c>
      <c r="E609" s="13">
        <v>4</v>
      </c>
      <c r="F609" s="13">
        <v>4</v>
      </c>
      <c r="G609" s="13">
        <v>0</v>
      </c>
      <c r="H609" s="13">
        <v>1</v>
      </c>
      <c r="I609" s="13">
        <v>10</v>
      </c>
      <c r="J609" s="13">
        <v>10</v>
      </c>
      <c r="K609" s="27"/>
    </row>
    <row r="610" spans="1:11" ht="15.75" customHeight="1" x14ac:dyDescent="0.3">
      <c r="A610" s="10" t="s">
        <v>12</v>
      </c>
      <c r="B610" s="11"/>
      <c r="C610" s="9">
        <f t="shared" ref="C610:J610" si="36">SUM(C609:C609)</f>
        <v>10</v>
      </c>
      <c r="D610" s="9">
        <f t="shared" si="36"/>
        <v>9</v>
      </c>
      <c r="E610" s="9">
        <f t="shared" si="36"/>
        <v>4</v>
      </c>
      <c r="F610" s="9">
        <f t="shared" si="36"/>
        <v>4</v>
      </c>
      <c r="G610" s="9">
        <f t="shared" si="36"/>
        <v>0</v>
      </c>
      <c r="H610" s="9">
        <f t="shared" si="36"/>
        <v>1</v>
      </c>
      <c r="I610" s="9">
        <f t="shared" si="36"/>
        <v>10</v>
      </c>
      <c r="J610" s="9">
        <f t="shared" si="36"/>
        <v>10</v>
      </c>
      <c r="K610" s="29"/>
    </row>
    <row r="611" spans="1:11" ht="15.75" customHeight="1" x14ac:dyDescent="0.3"/>
    <row r="612" spans="1:11" ht="15.75" customHeight="1" x14ac:dyDescent="0.3"/>
    <row r="613" spans="1:11" ht="15.75" customHeight="1" x14ac:dyDescent="0.3">
      <c r="A613" s="24" t="s">
        <v>549</v>
      </c>
      <c r="B613" s="25"/>
      <c r="C613" s="25"/>
      <c r="D613" s="25"/>
      <c r="E613" s="25"/>
      <c r="F613" s="25"/>
      <c r="G613" s="25"/>
      <c r="H613" s="25"/>
      <c r="I613" s="25"/>
      <c r="J613" s="26"/>
      <c r="K613" s="27"/>
    </row>
    <row r="614" spans="1:11" ht="15.75" customHeight="1" x14ac:dyDescent="0.3">
      <c r="A614" s="2"/>
      <c r="B614" s="3"/>
      <c r="C614" s="28" t="s">
        <v>1</v>
      </c>
      <c r="D614" s="26"/>
      <c r="E614" s="28" t="s">
        <v>2</v>
      </c>
      <c r="F614" s="26"/>
      <c r="G614" s="28" t="s">
        <v>3</v>
      </c>
      <c r="H614" s="26"/>
      <c r="I614" s="28" t="s">
        <v>4</v>
      </c>
      <c r="J614" s="26"/>
      <c r="K614" s="27"/>
    </row>
    <row r="615" spans="1:11" ht="15.75" customHeight="1" x14ac:dyDescent="0.3">
      <c r="A615" s="4" t="s">
        <v>5</v>
      </c>
      <c r="B615" s="5" t="s">
        <v>6</v>
      </c>
      <c r="C615" s="6" t="s">
        <v>7</v>
      </c>
      <c r="D615" s="6" t="s">
        <v>8</v>
      </c>
      <c r="E615" s="6" t="s">
        <v>7</v>
      </c>
      <c r="F615" s="6" t="s">
        <v>8</v>
      </c>
      <c r="G615" s="6" t="s">
        <v>7</v>
      </c>
      <c r="H615" s="6" t="s">
        <v>8</v>
      </c>
      <c r="I615" s="6" t="s">
        <v>7</v>
      </c>
      <c r="J615" s="6" t="s">
        <v>8</v>
      </c>
      <c r="K615" s="29"/>
    </row>
    <row r="616" spans="1:11" ht="15.75" customHeight="1" x14ac:dyDescent="0.3">
      <c r="A616" s="7" t="s">
        <v>85</v>
      </c>
      <c r="B616" s="8" t="s">
        <v>136</v>
      </c>
      <c r="C616" s="12">
        <v>13</v>
      </c>
      <c r="D616" s="13">
        <v>7</v>
      </c>
      <c r="E616" s="13">
        <v>0</v>
      </c>
      <c r="F616" s="13">
        <v>0</v>
      </c>
      <c r="G616" s="13">
        <v>4</v>
      </c>
      <c r="H616" s="13">
        <v>1</v>
      </c>
      <c r="I616" s="13">
        <v>17</v>
      </c>
      <c r="J616" s="13">
        <v>8</v>
      </c>
    </row>
    <row r="617" spans="1:11" ht="15.75" customHeight="1" x14ac:dyDescent="0.3">
      <c r="A617" s="7" t="s">
        <v>86</v>
      </c>
      <c r="B617" s="8" t="s">
        <v>136</v>
      </c>
      <c r="C617" s="12">
        <v>4</v>
      </c>
      <c r="D617" s="13">
        <v>16</v>
      </c>
      <c r="E617" s="13">
        <v>0</v>
      </c>
      <c r="F617" s="13">
        <v>0</v>
      </c>
      <c r="G617" s="13">
        <v>0</v>
      </c>
      <c r="H617" s="13">
        <v>1</v>
      </c>
      <c r="I617" s="13">
        <v>4</v>
      </c>
      <c r="J617" s="13">
        <v>17</v>
      </c>
    </row>
    <row r="618" spans="1:11" ht="15.75" customHeight="1" x14ac:dyDescent="0.3">
      <c r="A618" s="7" t="s">
        <v>71</v>
      </c>
      <c r="B618" s="8" t="s">
        <v>136</v>
      </c>
      <c r="C618" s="12">
        <v>11</v>
      </c>
      <c r="D618" s="13">
        <v>9</v>
      </c>
      <c r="E618" s="13">
        <v>0</v>
      </c>
      <c r="F618" s="13">
        <v>0</v>
      </c>
      <c r="G618" s="13">
        <v>0</v>
      </c>
      <c r="H618" s="13">
        <v>1</v>
      </c>
      <c r="I618" s="13">
        <v>11</v>
      </c>
      <c r="J618" s="13">
        <v>10</v>
      </c>
    </row>
    <row r="619" spans="1:11" ht="15.75" customHeight="1" x14ac:dyDescent="0.3">
      <c r="A619" s="7" t="s">
        <v>87</v>
      </c>
      <c r="B619" s="8" t="s">
        <v>211</v>
      </c>
      <c r="C619" s="12"/>
      <c r="D619" s="13"/>
      <c r="E619" s="13"/>
      <c r="F619" s="13"/>
      <c r="G619" s="13"/>
      <c r="H619" s="13"/>
      <c r="I619" s="13"/>
      <c r="J619" s="13"/>
    </row>
    <row r="620" spans="1:11" ht="15.75" customHeight="1" x14ac:dyDescent="0.3">
      <c r="A620" s="7" t="s">
        <v>88</v>
      </c>
      <c r="B620" s="8" t="s">
        <v>1952</v>
      </c>
      <c r="C620" s="12"/>
      <c r="D620" s="13"/>
      <c r="E620" s="13"/>
      <c r="F620" s="13"/>
      <c r="G620" s="13"/>
      <c r="H620" s="13"/>
      <c r="I620" s="13"/>
      <c r="J620" s="13"/>
    </row>
    <row r="621" spans="1:11" ht="15.75" customHeight="1" x14ac:dyDescent="0.3">
      <c r="A621" s="7" t="s">
        <v>79</v>
      </c>
      <c r="B621" s="8" t="s">
        <v>136</v>
      </c>
      <c r="C621" s="12">
        <v>10</v>
      </c>
      <c r="D621" s="13">
        <v>10</v>
      </c>
      <c r="E621" s="13">
        <v>0</v>
      </c>
      <c r="F621" s="13">
        <v>0</v>
      </c>
      <c r="G621" s="13">
        <v>2</v>
      </c>
      <c r="H621" s="13">
        <v>1</v>
      </c>
      <c r="I621" s="13">
        <v>12</v>
      </c>
      <c r="J621" s="13">
        <v>11</v>
      </c>
      <c r="K621" s="27"/>
    </row>
    <row r="622" spans="1:11" ht="15.75" customHeight="1" x14ac:dyDescent="0.3">
      <c r="A622" s="7" t="s">
        <v>9</v>
      </c>
      <c r="B622" s="8" t="s">
        <v>136</v>
      </c>
      <c r="C622" s="22">
        <v>12</v>
      </c>
      <c r="D622" s="14">
        <v>8</v>
      </c>
      <c r="E622" s="14">
        <v>0</v>
      </c>
      <c r="F622" s="14">
        <v>0</v>
      </c>
      <c r="G622" s="14">
        <v>1</v>
      </c>
      <c r="H622" s="14">
        <v>1</v>
      </c>
      <c r="I622" s="14">
        <v>13</v>
      </c>
      <c r="J622" s="14">
        <v>9</v>
      </c>
      <c r="K622" s="27"/>
    </row>
    <row r="623" spans="1:11" ht="15.75" customHeight="1" x14ac:dyDescent="0.3">
      <c r="A623" s="7" t="s">
        <v>11</v>
      </c>
      <c r="B623" s="8" t="s">
        <v>136</v>
      </c>
      <c r="C623" s="22">
        <v>7</v>
      </c>
      <c r="D623" s="14">
        <v>13</v>
      </c>
      <c r="E623" s="14">
        <v>0</v>
      </c>
      <c r="F623" s="14">
        <v>0</v>
      </c>
      <c r="G623" s="14">
        <v>0</v>
      </c>
      <c r="H623" s="14">
        <v>1</v>
      </c>
      <c r="I623" s="14">
        <v>7</v>
      </c>
      <c r="J623" s="14">
        <v>14</v>
      </c>
      <c r="K623" s="27"/>
    </row>
    <row r="624" spans="1:11" ht="15.75" customHeight="1" x14ac:dyDescent="0.3">
      <c r="A624" s="7" t="s">
        <v>630</v>
      </c>
      <c r="B624" s="8" t="s">
        <v>136</v>
      </c>
      <c r="C624" s="22">
        <v>10</v>
      </c>
      <c r="D624" s="14">
        <v>10</v>
      </c>
      <c r="E624" s="14">
        <v>0</v>
      </c>
      <c r="F624" s="14">
        <v>0</v>
      </c>
      <c r="G624" s="14">
        <v>2</v>
      </c>
      <c r="H624" s="14">
        <v>1</v>
      </c>
      <c r="I624" s="14">
        <v>12</v>
      </c>
      <c r="J624" s="14">
        <v>11</v>
      </c>
      <c r="K624" s="27"/>
    </row>
    <row r="625" spans="1:11" ht="15.75" customHeight="1" x14ac:dyDescent="0.3">
      <c r="A625" s="7" t="s">
        <v>686</v>
      </c>
      <c r="B625" s="8" t="s">
        <v>211</v>
      </c>
      <c r="C625" s="22"/>
      <c r="D625" s="14"/>
      <c r="E625" s="14"/>
      <c r="F625" s="14"/>
      <c r="G625" s="14"/>
      <c r="H625" s="14"/>
      <c r="I625" s="14"/>
      <c r="J625" s="14"/>
      <c r="K625" s="27"/>
    </row>
    <row r="626" spans="1:11" ht="15.75" customHeight="1" x14ac:dyDescent="0.3">
      <c r="A626" s="7" t="s">
        <v>729</v>
      </c>
      <c r="B626" s="8" t="s">
        <v>136</v>
      </c>
      <c r="C626" s="22">
        <v>3</v>
      </c>
      <c r="D626" s="14">
        <v>15</v>
      </c>
      <c r="E626" s="14">
        <v>0</v>
      </c>
      <c r="F626" s="14">
        <v>0</v>
      </c>
      <c r="G626" s="14">
        <v>0</v>
      </c>
      <c r="H626" s="14">
        <v>1</v>
      </c>
      <c r="I626" s="14">
        <v>3</v>
      </c>
      <c r="J626" s="14">
        <v>16</v>
      </c>
      <c r="K626" s="27"/>
    </row>
    <row r="627" spans="1:11" ht="15.75" customHeight="1" x14ac:dyDescent="0.3">
      <c r="A627" s="10" t="s">
        <v>12</v>
      </c>
      <c r="B627" s="11"/>
      <c r="C627" s="9">
        <f>SUM(C616:C626)</f>
        <v>70</v>
      </c>
      <c r="D627" s="9">
        <f t="shared" ref="D627:J627" si="37">SUM(D616:D626)</f>
        <v>88</v>
      </c>
      <c r="E627" s="9">
        <f t="shared" si="37"/>
        <v>0</v>
      </c>
      <c r="F627" s="9">
        <f t="shared" si="37"/>
        <v>0</v>
      </c>
      <c r="G627" s="9">
        <f t="shared" si="37"/>
        <v>9</v>
      </c>
      <c r="H627" s="9">
        <f t="shared" si="37"/>
        <v>8</v>
      </c>
      <c r="I627" s="9">
        <f t="shared" si="37"/>
        <v>79</v>
      </c>
      <c r="J627" s="9">
        <f t="shared" si="37"/>
        <v>96</v>
      </c>
      <c r="K627" s="29"/>
    </row>
    <row r="628" spans="1:11" ht="15.75" customHeight="1" x14ac:dyDescent="0.3"/>
    <row r="629" spans="1:11" ht="15.75" customHeight="1" x14ac:dyDescent="0.3"/>
    <row r="630" spans="1:11" ht="15.75" customHeight="1" x14ac:dyDescent="0.3">
      <c r="A630" s="24" t="s">
        <v>867</v>
      </c>
      <c r="B630" s="25"/>
      <c r="C630" s="25"/>
      <c r="D630" s="25"/>
      <c r="E630" s="25"/>
      <c r="F630" s="25"/>
      <c r="G630" s="25"/>
      <c r="H630" s="25"/>
      <c r="I630" s="25"/>
      <c r="J630" s="26"/>
      <c r="K630" s="27"/>
    </row>
    <row r="631" spans="1:11" ht="15.75" customHeight="1" x14ac:dyDescent="0.3">
      <c r="A631" s="2"/>
      <c r="B631" s="3"/>
      <c r="C631" s="28" t="s">
        <v>1</v>
      </c>
      <c r="D631" s="26"/>
      <c r="E631" s="28" t="s">
        <v>2</v>
      </c>
      <c r="F631" s="26"/>
      <c r="G631" s="28" t="s">
        <v>3</v>
      </c>
      <c r="H631" s="26"/>
      <c r="I631" s="28" t="s">
        <v>4</v>
      </c>
      <c r="J631" s="26"/>
      <c r="K631" s="27"/>
    </row>
    <row r="632" spans="1:11" ht="15.75" customHeight="1" x14ac:dyDescent="0.3">
      <c r="A632" s="4" t="s">
        <v>5</v>
      </c>
      <c r="B632" s="5" t="s">
        <v>6</v>
      </c>
      <c r="C632" s="6" t="s">
        <v>7</v>
      </c>
      <c r="D632" s="6" t="s">
        <v>8</v>
      </c>
      <c r="E632" s="6" t="s">
        <v>7</v>
      </c>
      <c r="F632" s="6" t="s">
        <v>8</v>
      </c>
      <c r="G632" s="6" t="s">
        <v>7</v>
      </c>
      <c r="H632" s="6" t="s">
        <v>8</v>
      </c>
      <c r="I632" s="6" t="s">
        <v>7</v>
      </c>
      <c r="J632" s="6" t="s">
        <v>8</v>
      </c>
      <c r="K632" s="29"/>
    </row>
    <row r="633" spans="1:11" ht="15.75" customHeight="1" x14ac:dyDescent="0.3">
      <c r="A633" s="7" t="s">
        <v>22</v>
      </c>
      <c r="B633" s="8" t="s">
        <v>60</v>
      </c>
      <c r="C633" s="12">
        <v>10</v>
      </c>
      <c r="D633" s="13">
        <v>7</v>
      </c>
      <c r="E633" s="13">
        <v>4</v>
      </c>
      <c r="F633" s="13">
        <v>3</v>
      </c>
      <c r="G633" s="13">
        <v>0</v>
      </c>
      <c r="H633" s="13">
        <v>1</v>
      </c>
      <c r="I633" s="13">
        <v>10</v>
      </c>
      <c r="J633" s="13">
        <v>8</v>
      </c>
      <c r="K633" s="27"/>
    </row>
    <row r="634" spans="1:11" ht="15.75" customHeight="1" x14ac:dyDescent="0.3">
      <c r="A634" s="7" t="s">
        <v>23</v>
      </c>
      <c r="B634" s="8" t="s">
        <v>60</v>
      </c>
      <c r="C634" s="22">
        <v>9</v>
      </c>
      <c r="D634" s="14">
        <v>10</v>
      </c>
      <c r="E634" s="14">
        <v>3</v>
      </c>
      <c r="F634" s="14">
        <v>4</v>
      </c>
      <c r="G634" s="14">
        <v>0</v>
      </c>
      <c r="H634" s="14">
        <v>1</v>
      </c>
      <c r="I634" s="14">
        <v>9</v>
      </c>
      <c r="J634" s="14">
        <v>11</v>
      </c>
      <c r="K634" s="27"/>
    </row>
    <row r="635" spans="1:11" ht="15.75" customHeight="1" x14ac:dyDescent="0.3">
      <c r="A635" s="7" t="s">
        <v>42</v>
      </c>
      <c r="B635" s="8" t="s">
        <v>60</v>
      </c>
      <c r="C635" s="22">
        <v>10</v>
      </c>
      <c r="D635" s="14">
        <v>8</v>
      </c>
      <c r="E635" s="14">
        <v>5</v>
      </c>
      <c r="F635" s="14">
        <v>2</v>
      </c>
      <c r="G635" s="14">
        <v>1</v>
      </c>
      <c r="H635" s="14">
        <v>1</v>
      </c>
      <c r="I635" s="14">
        <v>11</v>
      </c>
      <c r="J635" s="14">
        <v>9</v>
      </c>
      <c r="K635" s="27"/>
    </row>
    <row r="636" spans="1:11" ht="15.75" customHeight="1" x14ac:dyDescent="0.3">
      <c r="A636" s="7" t="s">
        <v>24</v>
      </c>
      <c r="B636" s="8" t="s">
        <v>60</v>
      </c>
      <c r="C636" s="22">
        <v>12</v>
      </c>
      <c r="D636" s="14">
        <v>6</v>
      </c>
      <c r="E636" s="14">
        <v>5</v>
      </c>
      <c r="F636" s="14">
        <v>2</v>
      </c>
      <c r="G636" s="14">
        <v>1</v>
      </c>
      <c r="H636" s="14">
        <v>1</v>
      </c>
      <c r="I636" s="14">
        <v>13</v>
      </c>
      <c r="J636" s="14">
        <v>7</v>
      </c>
      <c r="K636" s="27"/>
    </row>
    <row r="637" spans="1:11" ht="15.75" customHeight="1" x14ac:dyDescent="0.3">
      <c r="A637" s="7" t="s">
        <v>46</v>
      </c>
      <c r="B637" s="8" t="s">
        <v>60</v>
      </c>
      <c r="C637" s="22">
        <v>9</v>
      </c>
      <c r="D637" s="14">
        <v>9</v>
      </c>
      <c r="E637" s="14">
        <v>5</v>
      </c>
      <c r="F637" s="14">
        <v>2</v>
      </c>
      <c r="G637" s="14">
        <v>0</v>
      </c>
      <c r="H637" s="14">
        <v>1</v>
      </c>
      <c r="I637" s="14">
        <v>9</v>
      </c>
      <c r="J637" s="14">
        <v>10</v>
      </c>
      <c r="K637" s="27"/>
    </row>
    <row r="638" spans="1:11" ht="15.75" customHeight="1" x14ac:dyDescent="0.3">
      <c r="A638" s="10" t="s">
        <v>12</v>
      </c>
      <c r="B638" s="11"/>
      <c r="C638" s="9">
        <v>50</v>
      </c>
      <c r="D638" s="9">
        <v>40</v>
      </c>
      <c r="E638" s="9">
        <v>22</v>
      </c>
      <c r="F638" s="9">
        <v>13</v>
      </c>
      <c r="G638" s="9">
        <v>2</v>
      </c>
      <c r="H638" s="9">
        <v>5</v>
      </c>
      <c r="I638" s="9">
        <v>52</v>
      </c>
      <c r="J638" s="9">
        <v>45</v>
      </c>
      <c r="K638" s="29"/>
    </row>
    <row r="639" spans="1:11" ht="15.75" customHeight="1" x14ac:dyDescent="0.3"/>
    <row r="640" spans="1:11" ht="15.75" customHeight="1" x14ac:dyDescent="0.3"/>
    <row r="641" spans="1:11" ht="15.75" customHeight="1" x14ac:dyDescent="0.3">
      <c r="A641" s="24" t="s">
        <v>1713</v>
      </c>
      <c r="B641" s="25"/>
      <c r="C641" s="25"/>
      <c r="D641" s="25"/>
      <c r="E641" s="25"/>
      <c r="F641" s="25"/>
      <c r="G641" s="25"/>
      <c r="H641" s="25"/>
      <c r="I641" s="25"/>
      <c r="J641" s="26"/>
      <c r="K641" s="27"/>
    </row>
    <row r="642" spans="1:11" ht="15.75" customHeight="1" x14ac:dyDescent="0.3">
      <c r="A642" s="2"/>
      <c r="B642" s="3"/>
      <c r="C642" s="28" t="s">
        <v>1</v>
      </c>
      <c r="D642" s="26"/>
      <c r="E642" s="28" t="s">
        <v>2</v>
      </c>
      <c r="F642" s="26"/>
      <c r="G642" s="28" t="s">
        <v>3</v>
      </c>
      <c r="H642" s="26"/>
      <c r="I642" s="28" t="s">
        <v>4</v>
      </c>
      <c r="J642" s="26"/>
      <c r="K642" s="27"/>
    </row>
    <row r="643" spans="1:11" ht="15.75" customHeight="1" x14ac:dyDescent="0.3">
      <c r="A643" s="4" t="s">
        <v>5</v>
      </c>
      <c r="B643" s="5" t="s">
        <v>6</v>
      </c>
      <c r="C643" s="6" t="s">
        <v>7</v>
      </c>
      <c r="D643" s="6" t="s">
        <v>8</v>
      </c>
      <c r="E643" s="6" t="s">
        <v>7</v>
      </c>
      <c r="F643" s="6" t="s">
        <v>8</v>
      </c>
      <c r="G643" s="6" t="s">
        <v>7</v>
      </c>
      <c r="H643" s="6" t="s">
        <v>8</v>
      </c>
      <c r="I643" s="6" t="s">
        <v>7</v>
      </c>
      <c r="J643" s="6" t="s">
        <v>8</v>
      </c>
      <c r="K643" s="29"/>
    </row>
    <row r="644" spans="1:11" ht="15.75" customHeight="1" x14ac:dyDescent="0.3">
      <c r="A644" s="7" t="s">
        <v>24</v>
      </c>
      <c r="B644" s="8" t="s">
        <v>59</v>
      </c>
      <c r="C644" s="12">
        <v>7</v>
      </c>
      <c r="D644" s="13">
        <v>10</v>
      </c>
      <c r="E644" s="13">
        <v>5</v>
      </c>
      <c r="F644" s="13">
        <v>7</v>
      </c>
      <c r="G644" s="13">
        <v>2</v>
      </c>
      <c r="H644" s="13">
        <v>2</v>
      </c>
      <c r="I644" s="13">
        <v>9</v>
      </c>
      <c r="J644" s="13">
        <v>12</v>
      </c>
      <c r="K644" s="27"/>
    </row>
    <row r="645" spans="1:11" ht="15.75" customHeight="1" x14ac:dyDescent="0.3">
      <c r="A645" s="10" t="s">
        <v>12</v>
      </c>
      <c r="B645" s="11"/>
      <c r="C645" s="9">
        <f>SUM(C644)</f>
        <v>7</v>
      </c>
      <c r="D645" s="9">
        <f t="shared" ref="D645:J645" si="38">SUM(D644)</f>
        <v>10</v>
      </c>
      <c r="E645" s="9">
        <f t="shared" si="38"/>
        <v>5</v>
      </c>
      <c r="F645" s="9">
        <f t="shared" si="38"/>
        <v>7</v>
      </c>
      <c r="G645" s="9">
        <f t="shared" si="38"/>
        <v>2</v>
      </c>
      <c r="H645" s="9">
        <f t="shared" si="38"/>
        <v>2</v>
      </c>
      <c r="I645" s="9">
        <f t="shared" si="38"/>
        <v>9</v>
      </c>
      <c r="J645" s="9">
        <f t="shared" si="38"/>
        <v>12</v>
      </c>
      <c r="K645" s="29"/>
    </row>
    <row r="646" spans="1:11" ht="15.75" customHeight="1" x14ac:dyDescent="0.3"/>
    <row r="647" spans="1:11" ht="15.75" customHeight="1" x14ac:dyDescent="0.3"/>
    <row r="648" spans="1:11" ht="15.75" customHeight="1" x14ac:dyDescent="0.3">
      <c r="A648" s="24" t="s">
        <v>550</v>
      </c>
      <c r="B648" s="25"/>
      <c r="C648" s="25"/>
      <c r="D648" s="25"/>
      <c r="E648" s="25"/>
      <c r="F648" s="25"/>
      <c r="G648" s="25"/>
      <c r="H648" s="25"/>
      <c r="I648" s="25"/>
      <c r="J648" s="26"/>
      <c r="K648" s="27"/>
    </row>
    <row r="649" spans="1:11" ht="15.75" customHeight="1" x14ac:dyDescent="0.3">
      <c r="A649" s="2"/>
      <c r="B649" s="3"/>
      <c r="C649" s="28" t="s">
        <v>1</v>
      </c>
      <c r="D649" s="26"/>
      <c r="E649" s="28" t="s">
        <v>2</v>
      </c>
      <c r="F649" s="26"/>
      <c r="G649" s="28" t="s">
        <v>3</v>
      </c>
      <c r="H649" s="26"/>
      <c r="I649" s="28" t="s">
        <v>4</v>
      </c>
      <c r="J649" s="26"/>
      <c r="K649" s="27"/>
    </row>
    <row r="650" spans="1:11" ht="15.75" customHeight="1" x14ac:dyDescent="0.3">
      <c r="A650" s="4" t="s">
        <v>5</v>
      </c>
      <c r="B650" s="5" t="s">
        <v>6</v>
      </c>
      <c r="C650" s="6" t="s">
        <v>7</v>
      </c>
      <c r="D650" s="6" t="s">
        <v>8</v>
      </c>
      <c r="E650" s="6" t="s">
        <v>7</v>
      </c>
      <c r="F650" s="6" t="s">
        <v>8</v>
      </c>
      <c r="G650" s="6" t="s">
        <v>7</v>
      </c>
      <c r="H650" s="6" t="s">
        <v>8</v>
      </c>
      <c r="I650" s="6" t="s">
        <v>7</v>
      </c>
      <c r="J650" s="6" t="s">
        <v>8</v>
      </c>
      <c r="K650" s="29"/>
    </row>
    <row r="651" spans="1:11" ht="15.75" customHeight="1" x14ac:dyDescent="0.3">
      <c r="A651" s="7" t="s">
        <v>64</v>
      </c>
      <c r="B651" s="8" t="s">
        <v>115</v>
      </c>
      <c r="C651" s="12">
        <v>5</v>
      </c>
      <c r="D651" s="13">
        <v>13</v>
      </c>
      <c r="E651" s="13">
        <v>4</v>
      </c>
      <c r="F651" s="13">
        <v>11</v>
      </c>
      <c r="G651" s="13">
        <v>1</v>
      </c>
      <c r="H651" s="13">
        <v>2</v>
      </c>
      <c r="I651" s="13">
        <v>6</v>
      </c>
      <c r="J651" s="13">
        <v>15</v>
      </c>
      <c r="K651" s="45" t="s">
        <v>1214</v>
      </c>
    </row>
    <row r="652" spans="1:11" ht="15.75" customHeight="1" x14ac:dyDescent="0.3">
      <c r="A652" s="7" t="s">
        <v>66</v>
      </c>
      <c r="B652" s="8" t="s">
        <v>115</v>
      </c>
      <c r="C652" s="22">
        <v>0</v>
      </c>
      <c r="D652" s="14">
        <v>17</v>
      </c>
      <c r="E652" s="14">
        <v>0</v>
      </c>
      <c r="F652" s="14">
        <v>13</v>
      </c>
      <c r="G652" s="14">
        <v>0</v>
      </c>
      <c r="H652" s="14">
        <v>1</v>
      </c>
      <c r="I652" s="14">
        <v>0</v>
      </c>
      <c r="J652" s="14">
        <v>18</v>
      </c>
      <c r="K652" s="45" t="s">
        <v>1219</v>
      </c>
    </row>
    <row r="653" spans="1:11" ht="15.75" customHeight="1" x14ac:dyDescent="0.3">
      <c r="A653" s="10" t="s">
        <v>12</v>
      </c>
      <c r="B653" s="11"/>
      <c r="C653" s="9">
        <f>SUM(C651:C652)</f>
        <v>5</v>
      </c>
      <c r="D653" s="9">
        <f t="shared" ref="D653:J653" si="39">SUM(D651:D652)</f>
        <v>30</v>
      </c>
      <c r="E653" s="9">
        <f t="shared" si="39"/>
        <v>4</v>
      </c>
      <c r="F653" s="9">
        <f t="shared" si="39"/>
        <v>24</v>
      </c>
      <c r="G653" s="9">
        <f t="shared" si="39"/>
        <v>1</v>
      </c>
      <c r="H653" s="9">
        <f t="shared" si="39"/>
        <v>3</v>
      </c>
      <c r="I653" s="9">
        <f t="shared" si="39"/>
        <v>6</v>
      </c>
      <c r="J653" s="9">
        <f t="shared" si="39"/>
        <v>33</v>
      </c>
      <c r="K653" s="29"/>
    </row>
    <row r="654" spans="1:11" ht="15.75" customHeight="1" x14ac:dyDescent="0.3"/>
    <row r="655" spans="1:11" ht="15.75" customHeight="1" x14ac:dyDescent="0.3"/>
    <row r="656" spans="1:11" ht="15.75" customHeight="1" x14ac:dyDescent="0.3">
      <c r="A656" s="24" t="s">
        <v>1671</v>
      </c>
      <c r="B656" s="25"/>
      <c r="C656" s="25"/>
      <c r="D656" s="25"/>
      <c r="E656" s="25"/>
      <c r="F656" s="25"/>
      <c r="G656" s="25"/>
      <c r="H656" s="25"/>
      <c r="I656" s="25"/>
      <c r="J656" s="26"/>
      <c r="K656" s="27"/>
    </row>
    <row r="657" spans="1:11" ht="15.75" customHeight="1" x14ac:dyDescent="0.3">
      <c r="A657" s="2"/>
      <c r="B657" s="3"/>
      <c r="C657" s="28" t="s">
        <v>1</v>
      </c>
      <c r="D657" s="26"/>
      <c r="E657" s="28" t="s">
        <v>2</v>
      </c>
      <c r="F657" s="26"/>
      <c r="G657" s="28" t="s">
        <v>3</v>
      </c>
      <c r="H657" s="26"/>
      <c r="I657" s="28" t="s">
        <v>4</v>
      </c>
      <c r="J657" s="26"/>
      <c r="K657" s="27"/>
    </row>
    <row r="658" spans="1:11" ht="15.75" customHeight="1" x14ac:dyDescent="0.3">
      <c r="A658" s="4" t="s">
        <v>5</v>
      </c>
      <c r="B658" s="5" t="s">
        <v>6</v>
      </c>
      <c r="C658" s="6" t="s">
        <v>7</v>
      </c>
      <c r="D658" s="6" t="s">
        <v>8</v>
      </c>
      <c r="E658" s="6" t="s">
        <v>7</v>
      </c>
      <c r="F658" s="6" t="s">
        <v>8</v>
      </c>
      <c r="G658" s="6" t="s">
        <v>7</v>
      </c>
      <c r="H658" s="6" t="s">
        <v>8</v>
      </c>
      <c r="I658" s="6" t="s">
        <v>7</v>
      </c>
      <c r="J658" s="6" t="s">
        <v>8</v>
      </c>
      <c r="K658" s="29"/>
    </row>
    <row r="659" spans="1:11" ht="15.75" customHeight="1" x14ac:dyDescent="0.3">
      <c r="A659" s="7" t="s">
        <v>777</v>
      </c>
      <c r="B659" s="8" t="s">
        <v>111</v>
      </c>
      <c r="C659" s="12">
        <v>7</v>
      </c>
      <c r="D659" s="13">
        <v>6</v>
      </c>
      <c r="E659" s="13">
        <v>3</v>
      </c>
      <c r="F659" s="13">
        <v>3</v>
      </c>
      <c r="G659" s="13">
        <v>1</v>
      </c>
      <c r="H659" s="13">
        <v>1</v>
      </c>
      <c r="I659" s="13">
        <v>8</v>
      </c>
      <c r="J659" s="13">
        <v>7</v>
      </c>
      <c r="K659" s="45"/>
    </row>
    <row r="660" spans="1:11" ht="15.75" customHeight="1" x14ac:dyDescent="0.3">
      <c r="A660" s="10" t="s">
        <v>12</v>
      </c>
      <c r="B660" s="11"/>
      <c r="C660" s="9">
        <f t="shared" ref="C660:J660" si="40">SUM(C659:C659)</f>
        <v>7</v>
      </c>
      <c r="D660" s="9">
        <f t="shared" si="40"/>
        <v>6</v>
      </c>
      <c r="E660" s="9">
        <f t="shared" si="40"/>
        <v>3</v>
      </c>
      <c r="F660" s="9">
        <f t="shared" si="40"/>
        <v>3</v>
      </c>
      <c r="G660" s="9">
        <f t="shared" si="40"/>
        <v>1</v>
      </c>
      <c r="H660" s="9">
        <f t="shared" si="40"/>
        <v>1</v>
      </c>
      <c r="I660" s="9">
        <f t="shared" si="40"/>
        <v>8</v>
      </c>
      <c r="J660" s="9">
        <f t="shared" si="40"/>
        <v>7</v>
      </c>
      <c r="K660" s="29"/>
    </row>
    <row r="661" spans="1:11" ht="15.75" customHeight="1" x14ac:dyDescent="0.3"/>
    <row r="662" spans="1:11" ht="15.75" customHeight="1" x14ac:dyDescent="0.3"/>
    <row r="663" spans="1:11" ht="15.75" customHeight="1" x14ac:dyDescent="0.3">
      <c r="A663" s="24" t="s">
        <v>551</v>
      </c>
      <c r="B663" s="25"/>
      <c r="C663" s="25"/>
      <c r="D663" s="25"/>
      <c r="E663" s="25"/>
      <c r="F663" s="25"/>
      <c r="G663" s="25"/>
      <c r="H663" s="25"/>
      <c r="I663" s="25"/>
      <c r="J663" s="26"/>
      <c r="K663" s="27"/>
    </row>
    <row r="664" spans="1:11" ht="15.75" customHeight="1" x14ac:dyDescent="0.3">
      <c r="A664" s="2"/>
      <c r="B664" s="3"/>
      <c r="C664" s="28" t="s">
        <v>1</v>
      </c>
      <c r="D664" s="26"/>
      <c r="E664" s="28" t="s">
        <v>2</v>
      </c>
      <c r="F664" s="26"/>
      <c r="G664" s="28" t="s">
        <v>3</v>
      </c>
      <c r="H664" s="26"/>
      <c r="I664" s="28" t="s">
        <v>4</v>
      </c>
      <c r="J664" s="26"/>
      <c r="K664" s="27"/>
    </row>
    <row r="665" spans="1:11" ht="15.75" customHeight="1" x14ac:dyDescent="0.3">
      <c r="A665" s="4" t="s">
        <v>5</v>
      </c>
      <c r="B665" s="5" t="s">
        <v>6</v>
      </c>
      <c r="C665" s="6" t="s">
        <v>7</v>
      </c>
      <c r="D665" s="6" t="s">
        <v>8</v>
      </c>
      <c r="E665" s="6" t="s">
        <v>7</v>
      </c>
      <c r="F665" s="6" t="s">
        <v>8</v>
      </c>
      <c r="G665" s="6" t="s">
        <v>7</v>
      </c>
      <c r="H665" s="6" t="s">
        <v>8</v>
      </c>
      <c r="I665" s="6" t="s">
        <v>7</v>
      </c>
      <c r="J665" s="6" t="s">
        <v>8</v>
      </c>
      <c r="K665" s="29"/>
    </row>
    <row r="666" spans="1:11" ht="15.75" customHeight="1" x14ac:dyDescent="0.3">
      <c r="A666" s="7" t="s">
        <v>102</v>
      </c>
      <c r="B666" s="8" t="s">
        <v>652</v>
      </c>
      <c r="C666" s="12"/>
      <c r="D666" s="13"/>
      <c r="E666" s="13"/>
      <c r="F666" s="13"/>
      <c r="G666" s="13"/>
      <c r="H666" s="13"/>
      <c r="I666" s="39"/>
      <c r="J666" s="39"/>
      <c r="K666" s="27"/>
    </row>
    <row r="667" spans="1:11" ht="15.75" customHeight="1" x14ac:dyDescent="0.3">
      <c r="A667" s="7" t="s">
        <v>103</v>
      </c>
      <c r="B667" s="8" t="s">
        <v>652</v>
      </c>
      <c r="C667" s="22"/>
      <c r="D667" s="14"/>
      <c r="E667" s="14"/>
      <c r="F667" s="14"/>
      <c r="G667" s="14"/>
      <c r="H667" s="14"/>
      <c r="I667" s="16"/>
      <c r="J667" s="16"/>
      <c r="K667" s="27"/>
    </row>
    <row r="668" spans="1:11" ht="15.75" customHeight="1" x14ac:dyDescent="0.3">
      <c r="A668" s="7" t="s">
        <v>104</v>
      </c>
      <c r="B668" s="8" t="s">
        <v>652</v>
      </c>
      <c r="C668" s="22"/>
      <c r="D668" s="14"/>
      <c r="E668" s="14"/>
      <c r="F668" s="14"/>
      <c r="G668" s="14"/>
      <c r="H668" s="14"/>
      <c r="I668" s="16"/>
      <c r="J668" s="16"/>
      <c r="K668" s="27"/>
    </row>
    <row r="669" spans="1:11" ht="15.75" customHeight="1" x14ac:dyDescent="0.3">
      <c r="A669" s="7" t="s">
        <v>105</v>
      </c>
      <c r="B669" s="8" t="s">
        <v>652</v>
      </c>
      <c r="C669" s="22"/>
      <c r="D669" s="14"/>
      <c r="E669" s="14"/>
      <c r="F669" s="14"/>
      <c r="G669" s="14"/>
      <c r="H669" s="14"/>
      <c r="I669" s="16">
        <f>97-58</f>
        <v>39</v>
      </c>
      <c r="J669" s="16">
        <v>33</v>
      </c>
      <c r="K669" s="27"/>
    </row>
    <row r="670" spans="1:11" ht="15.75" customHeight="1" x14ac:dyDescent="0.3">
      <c r="A670" s="7" t="s">
        <v>25</v>
      </c>
      <c r="B670" s="8" t="s">
        <v>474</v>
      </c>
      <c r="C670" s="12"/>
      <c r="D670" s="13"/>
      <c r="E670" s="13"/>
      <c r="F670" s="13"/>
      <c r="G670" s="13"/>
      <c r="H670" s="13"/>
      <c r="I670" s="13">
        <v>17</v>
      </c>
      <c r="J670" s="13">
        <v>5</v>
      </c>
      <c r="K670" s="27"/>
    </row>
    <row r="671" spans="1:11" ht="15.75" customHeight="1" x14ac:dyDescent="0.3">
      <c r="A671" s="7" t="s">
        <v>27</v>
      </c>
      <c r="B671" s="8" t="s">
        <v>474</v>
      </c>
      <c r="C671" s="22"/>
      <c r="D671" s="14"/>
      <c r="E671" s="14"/>
      <c r="F671" s="14"/>
      <c r="G671" s="14"/>
      <c r="H671" s="14"/>
      <c r="I671" s="14">
        <v>17</v>
      </c>
      <c r="J671" s="14">
        <v>4</v>
      </c>
      <c r="K671" s="27"/>
    </row>
    <row r="672" spans="1:11" ht="15.75" customHeight="1" x14ac:dyDescent="0.3">
      <c r="A672" s="7" t="s">
        <v>28</v>
      </c>
      <c r="B672" s="8" t="s">
        <v>474</v>
      </c>
      <c r="C672" s="22"/>
      <c r="D672" s="14"/>
      <c r="E672" s="14">
        <v>9</v>
      </c>
      <c r="F672" s="14">
        <v>0</v>
      </c>
      <c r="G672" s="14"/>
      <c r="H672" s="14"/>
      <c r="I672" s="14">
        <v>14</v>
      </c>
      <c r="J672" s="14">
        <v>5</v>
      </c>
      <c r="K672" s="27"/>
    </row>
    <row r="673" spans="1:11" ht="15.75" customHeight="1" x14ac:dyDescent="0.3">
      <c r="A673" s="7" t="s">
        <v>106</v>
      </c>
      <c r="B673" s="8" t="s">
        <v>474</v>
      </c>
      <c r="C673" s="22"/>
      <c r="D673" s="14"/>
      <c r="E673" s="14"/>
      <c r="F673" s="14"/>
      <c r="G673" s="14"/>
      <c r="H673" s="14"/>
      <c r="I673" s="14">
        <v>10</v>
      </c>
      <c r="J673" s="14">
        <v>9</v>
      </c>
      <c r="K673" s="27"/>
    </row>
    <row r="674" spans="1:11" ht="15.75" customHeight="1" x14ac:dyDescent="0.3">
      <c r="A674" s="7" t="s">
        <v>30</v>
      </c>
      <c r="B674" s="8" t="s">
        <v>651</v>
      </c>
      <c r="C674" s="22">
        <v>7</v>
      </c>
      <c r="D674" s="14">
        <v>11</v>
      </c>
      <c r="E674" s="14"/>
      <c r="F674" s="14"/>
      <c r="G674" s="14">
        <v>0</v>
      </c>
      <c r="H674" s="14">
        <v>1</v>
      </c>
      <c r="I674" s="14">
        <v>7</v>
      </c>
      <c r="J674" s="14">
        <v>12</v>
      </c>
      <c r="K674" s="27"/>
    </row>
    <row r="675" spans="1:11" ht="15.75" customHeight="1" x14ac:dyDescent="0.3">
      <c r="A675" s="7" t="s">
        <v>107</v>
      </c>
      <c r="B675" s="8" t="s">
        <v>651</v>
      </c>
      <c r="C675" s="22">
        <v>8</v>
      </c>
      <c r="D675" s="14">
        <v>10</v>
      </c>
      <c r="E675" s="14"/>
      <c r="F675" s="14"/>
      <c r="G675" s="14">
        <v>0</v>
      </c>
      <c r="H675" s="14">
        <v>1</v>
      </c>
      <c r="I675" s="14">
        <v>8</v>
      </c>
      <c r="J675" s="14">
        <v>11</v>
      </c>
      <c r="K675" s="27"/>
    </row>
    <row r="676" spans="1:11" ht="15.75" customHeight="1" x14ac:dyDescent="0.3">
      <c r="A676" s="7" t="s">
        <v>109</v>
      </c>
      <c r="B676" s="8" t="s">
        <v>651</v>
      </c>
      <c r="C676" s="22">
        <v>5</v>
      </c>
      <c r="D676" s="14">
        <v>13</v>
      </c>
      <c r="E676" s="14"/>
      <c r="F676" s="14"/>
      <c r="G676" s="14">
        <v>0</v>
      </c>
      <c r="H676" s="14">
        <v>1</v>
      </c>
      <c r="I676" s="14">
        <v>5</v>
      </c>
      <c r="J676" s="14">
        <v>14</v>
      </c>
      <c r="K676" s="27"/>
    </row>
    <row r="677" spans="1:11" ht="15.75" customHeight="1" x14ac:dyDescent="0.3">
      <c r="A677" s="7" t="s">
        <v>112</v>
      </c>
      <c r="B677" s="8" t="s">
        <v>1337</v>
      </c>
      <c r="C677" s="22"/>
      <c r="D677" s="14"/>
      <c r="E677" s="14"/>
      <c r="F677" s="14"/>
      <c r="G677" s="14"/>
      <c r="H677" s="14"/>
      <c r="I677" s="14"/>
      <c r="J677" s="14"/>
      <c r="K677" s="27"/>
    </row>
    <row r="678" spans="1:11" ht="15.75" customHeight="1" x14ac:dyDescent="0.3">
      <c r="A678" s="7" t="s">
        <v>36</v>
      </c>
      <c r="B678" s="8" t="s">
        <v>111</v>
      </c>
      <c r="C678" s="22">
        <v>5</v>
      </c>
      <c r="D678" s="14">
        <v>15</v>
      </c>
      <c r="E678" s="14">
        <v>4</v>
      </c>
      <c r="F678" s="14">
        <v>10</v>
      </c>
      <c r="G678" s="14">
        <v>0</v>
      </c>
      <c r="H678" s="14">
        <v>1</v>
      </c>
      <c r="I678" s="14">
        <v>5</v>
      </c>
      <c r="J678" s="14">
        <v>16</v>
      </c>
      <c r="K678" s="27"/>
    </row>
    <row r="679" spans="1:11" ht="15.75" customHeight="1" x14ac:dyDescent="0.3">
      <c r="A679" s="7" t="s">
        <v>37</v>
      </c>
      <c r="B679" s="8" t="s">
        <v>111</v>
      </c>
      <c r="C679" s="22">
        <v>2</v>
      </c>
      <c r="D679" s="14">
        <v>18</v>
      </c>
      <c r="E679" s="14">
        <v>2</v>
      </c>
      <c r="F679" s="14">
        <v>12</v>
      </c>
      <c r="G679" s="14">
        <v>0</v>
      </c>
      <c r="H679" s="14">
        <v>1</v>
      </c>
      <c r="I679" s="14">
        <v>2</v>
      </c>
      <c r="J679" s="14">
        <v>19</v>
      </c>
      <c r="K679" s="27"/>
    </row>
    <row r="680" spans="1:11" ht="15.75" customHeight="1" x14ac:dyDescent="0.3">
      <c r="A680" s="7" t="s">
        <v>38</v>
      </c>
      <c r="B680" s="8" t="s">
        <v>111</v>
      </c>
      <c r="C680" s="22">
        <v>3</v>
      </c>
      <c r="D680" s="14">
        <v>17</v>
      </c>
      <c r="E680" s="14">
        <v>1</v>
      </c>
      <c r="F680" s="14">
        <v>13</v>
      </c>
      <c r="G680" s="14">
        <v>0</v>
      </c>
      <c r="H680" s="14">
        <v>1</v>
      </c>
      <c r="I680" s="14">
        <v>3</v>
      </c>
      <c r="J680" s="14">
        <v>18</v>
      </c>
      <c r="K680" s="27"/>
    </row>
    <row r="681" spans="1:11" ht="15.75" customHeight="1" x14ac:dyDescent="0.3">
      <c r="A681" s="10" t="s">
        <v>12</v>
      </c>
      <c r="B681" s="11"/>
      <c r="C681" s="9">
        <f>SUM(C666:C680)</f>
        <v>30</v>
      </c>
      <c r="D681" s="9">
        <f t="shared" ref="D681:J681" si="41">SUM(D666:D680)</f>
        <v>84</v>
      </c>
      <c r="E681" s="9">
        <f t="shared" si="41"/>
        <v>16</v>
      </c>
      <c r="F681" s="9">
        <f t="shared" si="41"/>
        <v>35</v>
      </c>
      <c r="G681" s="9">
        <f t="shared" si="41"/>
        <v>0</v>
      </c>
      <c r="H681" s="9">
        <f t="shared" si="41"/>
        <v>6</v>
      </c>
      <c r="I681" s="9">
        <f t="shared" si="41"/>
        <v>127</v>
      </c>
      <c r="J681" s="9">
        <f t="shared" si="41"/>
        <v>146</v>
      </c>
      <c r="K681" s="29"/>
    </row>
    <row r="682" spans="1:11" ht="15.75" customHeight="1" x14ac:dyDescent="0.3"/>
    <row r="683" spans="1:11" ht="15.75" customHeight="1" x14ac:dyDescent="0.3"/>
    <row r="684" spans="1:11" ht="15.75" customHeight="1" x14ac:dyDescent="0.3">
      <c r="A684" s="24" t="s">
        <v>1734</v>
      </c>
      <c r="B684" s="25"/>
      <c r="C684" s="25"/>
      <c r="D684" s="25"/>
      <c r="E684" s="25"/>
      <c r="F684" s="25"/>
      <c r="G684" s="25"/>
      <c r="H684" s="25"/>
      <c r="I684" s="25"/>
      <c r="J684" s="26"/>
      <c r="K684" s="27"/>
    </row>
    <row r="685" spans="1:11" ht="15.75" customHeight="1" x14ac:dyDescent="0.3">
      <c r="A685" s="2"/>
      <c r="B685" s="3"/>
      <c r="C685" s="28" t="s">
        <v>1</v>
      </c>
      <c r="D685" s="26"/>
      <c r="E685" s="28" t="s">
        <v>2</v>
      </c>
      <c r="F685" s="26"/>
      <c r="G685" s="28" t="s">
        <v>3</v>
      </c>
      <c r="H685" s="26"/>
      <c r="I685" s="28" t="s">
        <v>4</v>
      </c>
      <c r="J685" s="26"/>
      <c r="K685" s="27"/>
    </row>
    <row r="686" spans="1:11" ht="15.75" customHeight="1" x14ac:dyDescent="0.3">
      <c r="A686" s="4" t="s">
        <v>5</v>
      </c>
      <c r="B686" s="5" t="s">
        <v>6</v>
      </c>
      <c r="C686" s="6" t="s">
        <v>7</v>
      </c>
      <c r="D686" s="6" t="s">
        <v>8</v>
      </c>
      <c r="E686" s="6" t="s">
        <v>7</v>
      </c>
      <c r="F686" s="6" t="s">
        <v>8</v>
      </c>
      <c r="G686" s="6" t="s">
        <v>7</v>
      </c>
      <c r="H686" s="6" t="s">
        <v>8</v>
      </c>
      <c r="I686" s="6" t="s">
        <v>7</v>
      </c>
      <c r="J686" s="6" t="s">
        <v>8</v>
      </c>
      <c r="K686" s="29"/>
    </row>
    <row r="687" spans="1:11" ht="15.75" customHeight="1" x14ac:dyDescent="0.3">
      <c r="A687" s="7" t="s">
        <v>769</v>
      </c>
      <c r="B687" s="8" t="s">
        <v>1295</v>
      </c>
      <c r="C687" s="12">
        <v>12</v>
      </c>
      <c r="D687" s="13">
        <v>2</v>
      </c>
      <c r="E687" s="13">
        <v>0</v>
      </c>
      <c r="F687" s="13">
        <v>0</v>
      </c>
      <c r="G687" s="13">
        <v>5</v>
      </c>
      <c r="H687" s="13">
        <v>1</v>
      </c>
      <c r="I687" s="13">
        <v>17</v>
      </c>
      <c r="J687" s="13">
        <v>3</v>
      </c>
      <c r="K687" s="27"/>
    </row>
    <row r="688" spans="1:11" ht="15.75" customHeight="1" x14ac:dyDescent="0.3">
      <c r="A688" s="10" t="s">
        <v>12</v>
      </c>
      <c r="B688" s="11"/>
      <c r="C688" s="9">
        <f>SUM(C687)</f>
        <v>12</v>
      </c>
      <c r="D688" s="9">
        <f t="shared" ref="D688:J688" si="42">SUM(D687)</f>
        <v>2</v>
      </c>
      <c r="E688" s="9">
        <f t="shared" si="42"/>
        <v>0</v>
      </c>
      <c r="F688" s="9">
        <f t="shared" si="42"/>
        <v>0</v>
      </c>
      <c r="G688" s="9">
        <f t="shared" si="42"/>
        <v>5</v>
      </c>
      <c r="H688" s="9">
        <f t="shared" si="42"/>
        <v>1</v>
      </c>
      <c r="I688" s="9">
        <f t="shared" si="42"/>
        <v>17</v>
      </c>
      <c r="J688" s="9">
        <f t="shared" si="42"/>
        <v>3</v>
      </c>
      <c r="K688" s="29"/>
    </row>
    <row r="689" spans="1:11" ht="15.75" customHeight="1" x14ac:dyDescent="0.3"/>
    <row r="690" spans="1:11" ht="15.75" customHeight="1" x14ac:dyDescent="0.3"/>
    <row r="691" spans="1:11" ht="15.75" customHeight="1" x14ac:dyDescent="0.3">
      <c r="A691" s="24" t="s">
        <v>552</v>
      </c>
      <c r="B691" s="25"/>
      <c r="C691" s="25"/>
      <c r="D691" s="25"/>
      <c r="E691" s="25"/>
      <c r="F691" s="25"/>
      <c r="G691" s="25"/>
      <c r="H691" s="25"/>
      <c r="I691" s="25"/>
      <c r="J691" s="26"/>
      <c r="K691" s="27"/>
    </row>
    <row r="692" spans="1:11" ht="15.75" customHeight="1" x14ac:dyDescent="0.3">
      <c r="A692" s="2"/>
      <c r="B692" s="3"/>
      <c r="C692" s="28" t="s">
        <v>1</v>
      </c>
      <c r="D692" s="26"/>
      <c r="E692" s="28" t="s">
        <v>2</v>
      </c>
      <c r="F692" s="26"/>
      <c r="G692" s="28" t="s">
        <v>3</v>
      </c>
      <c r="H692" s="26"/>
      <c r="I692" s="28" t="s">
        <v>4</v>
      </c>
      <c r="J692" s="26"/>
      <c r="K692" s="27"/>
    </row>
    <row r="693" spans="1:11" ht="15.75" customHeight="1" x14ac:dyDescent="0.3">
      <c r="A693" s="4" t="s">
        <v>5</v>
      </c>
      <c r="B693" s="5" t="s">
        <v>6</v>
      </c>
      <c r="C693" s="6" t="s">
        <v>7</v>
      </c>
      <c r="D693" s="6" t="s">
        <v>8</v>
      </c>
      <c r="E693" s="6" t="s">
        <v>7</v>
      </c>
      <c r="F693" s="6" t="s">
        <v>8</v>
      </c>
      <c r="G693" s="6" t="s">
        <v>7</v>
      </c>
      <c r="H693" s="6" t="s">
        <v>8</v>
      </c>
      <c r="I693" s="6" t="s">
        <v>7</v>
      </c>
      <c r="J693" s="6" t="s">
        <v>8</v>
      </c>
      <c r="K693" s="29"/>
    </row>
    <row r="694" spans="1:11" ht="15.75" customHeight="1" x14ac:dyDescent="0.3">
      <c r="A694" s="7" t="s">
        <v>19</v>
      </c>
      <c r="B694" s="8" t="s">
        <v>47</v>
      </c>
      <c r="C694" s="12">
        <v>3</v>
      </c>
      <c r="D694" s="13">
        <v>9</v>
      </c>
      <c r="E694" s="13">
        <v>3</v>
      </c>
      <c r="F694" s="13">
        <v>7</v>
      </c>
      <c r="G694" s="13">
        <v>0</v>
      </c>
      <c r="H694" s="13">
        <v>2</v>
      </c>
      <c r="I694" s="13">
        <v>3</v>
      </c>
      <c r="J694" s="13">
        <v>11</v>
      </c>
      <c r="K694" s="27"/>
    </row>
    <row r="695" spans="1:11" ht="15.75" customHeight="1" x14ac:dyDescent="0.3">
      <c r="A695" s="10" t="s">
        <v>12</v>
      </c>
      <c r="B695" s="11"/>
      <c r="C695" s="9">
        <v>3</v>
      </c>
      <c r="D695" s="9">
        <v>9</v>
      </c>
      <c r="E695" s="9">
        <v>3</v>
      </c>
      <c r="F695" s="9">
        <v>7</v>
      </c>
      <c r="G695" s="9">
        <v>0</v>
      </c>
      <c r="H695" s="9">
        <v>2</v>
      </c>
      <c r="I695" s="9">
        <v>3</v>
      </c>
      <c r="J695" s="9">
        <v>11</v>
      </c>
      <c r="K695" s="29"/>
    </row>
    <row r="696" spans="1:11" ht="15.75" customHeight="1" x14ac:dyDescent="0.3"/>
    <row r="697" spans="1:11" ht="15.75" customHeight="1" x14ac:dyDescent="0.3"/>
    <row r="698" spans="1:11" ht="15.75" customHeight="1" x14ac:dyDescent="0.3">
      <c r="A698" s="24" t="s">
        <v>1173</v>
      </c>
      <c r="B698" s="25"/>
      <c r="C698" s="25"/>
      <c r="D698" s="25"/>
      <c r="E698" s="25"/>
      <c r="F698" s="25"/>
      <c r="G698" s="25"/>
      <c r="H698" s="25"/>
      <c r="I698" s="25"/>
      <c r="J698" s="26"/>
      <c r="K698" s="27"/>
    </row>
    <row r="699" spans="1:11" ht="15.75" customHeight="1" x14ac:dyDescent="0.3">
      <c r="A699" s="2"/>
      <c r="B699" s="3"/>
      <c r="C699" s="28" t="s">
        <v>1</v>
      </c>
      <c r="D699" s="26"/>
      <c r="E699" s="28" t="s">
        <v>2</v>
      </c>
      <c r="F699" s="26"/>
      <c r="G699" s="28" t="s">
        <v>3</v>
      </c>
      <c r="H699" s="26"/>
      <c r="I699" s="28" t="s">
        <v>4</v>
      </c>
      <c r="J699" s="26"/>
      <c r="K699" s="27"/>
    </row>
    <row r="700" spans="1:11" ht="15.75" customHeight="1" x14ac:dyDescent="0.3">
      <c r="A700" s="4" t="s">
        <v>5</v>
      </c>
      <c r="B700" s="5" t="s">
        <v>6</v>
      </c>
      <c r="C700" s="6" t="s">
        <v>7</v>
      </c>
      <c r="D700" s="6" t="s">
        <v>8</v>
      </c>
      <c r="E700" s="6" t="s">
        <v>7</v>
      </c>
      <c r="F700" s="6" t="s">
        <v>8</v>
      </c>
      <c r="G700" s="6" t="s">
        <v>7</v>
      </c>
      <c r="H700" s="6" t="s">
        <v>8</v>
      </c>
      <c r="I700" s="6" t="s">
        <v>7</v>
      </c>
      <c r="J700" s="6" t="s">
        <v>8</v>
      </c>
      <c r="K700" s="29"/>
    </row>
    <row r="701" spans="1:11" ht="15.75" customHeight="1" x14ac:dyDescent="0.3">
      <c r="A701" s="7" t="s">
        <v>46</v>
      </c>
      <c r="B701" s="8" t="s">
        <v>188</v>
      </c>
      <c r="C701" s="12">
        <v>3</v>
      </c>
      <c r="D701" s="13">
        <v>0</v>
      </c>
      <c r="E701" s="13">
        <v>3</v>
      </c>
      <c r="F701" s="13">
        <v>0</v>
      </c>
      <c r="G701" s="13">
        <v>3</v>
      </c>
      <c r="H701" s="13">
        <v>1</v>
      </c>
      <c r="I701" s="13">
        <v>6</v>
      </c>
      <c r="J701" s="13">
        <v>1</v>
      </c>
      <c r="K701" s="27"/>
    </row>
    <row r="702" spans="1:11" ht="15.75" customHeight="1" x14ac:dyDescent="0.3">
      <c r="A702" s="10" t="s">
        <v>12</v>
      </c>
      <c r="B702" s="11"/>
      <c r="C702" s="9">
        <f>SUM(C701)</f>
        <v>3</v>
      </c>
      <c r="D702" s="9">
        <f t="shared" ref="D702:J702" si="43">SUM(D701)</f>
        <v>0</v>
      </c>
      <c r="E702" s="9">
        <f t="shared" si="43"/>
        <v>3</v>
      </c>
      <c r="F702" s="9">
        <f t="shared" si="43"/>
        <v>0</v>
      </c>
      <c r="G702" s="9">
        <f t="shared" si="43"/>
        <v>3</v>
      </c>
      <c r="H702" s="9">
        <f t="shared" si="43"/>
        <v>1</v>
      </c>
      <c r="I702" s="9">
        <f t="shared" si="43"/>
        <v>6</v>
      </c>
      <c r="J702" s="9">
        <f t="shared" si="43"/>
        <v>1</v>
      </c>
      <c r="K702" s="29"/>
    </row>
    <row r="703" spans="1:11" ht="15.75" customHeight="1" x14ac:dyDescent="0.3"/>
    <row r="704" spans="1:11" ht="15.75" customHeight="1" x14ac:dyDescent="0.3"/>
    <row r="705" spans="1:11" ht="15.75" customHeight="1" x14ac:dyDescent="0.3">
      <c r="A705" s="24" t="s">
        <v>868</v>
      </c>
      <c r="B705" s="25"/>
      <c r="C705" s="25"/>
      <c r="D705" s="25"/>
      <c r="E705" s="25"/>
      <c r="F705" s="25"/>
      <c r="G705" s="25"/>
      <c r="H705" s="25"/>
      <c r="I705" s="25"/>
      <c r="J705" s="26"/>
      <c r="K705" s="27"/>
    </row>
    <row r="706" spans="1:11" ht="15.75" customHeight="1" x14ac:dyDescent="0.3">
      <c r="A706" s="2"/>
      <c r="B706" s="3"/>
      <c r="C706" s="28" t="s">
        <v>1</v>
      </c>
      <c r="D706" s="26"/>
      <c r="E706" s="28" t="s">
        <v>2</v>
      </c>
      <c r="F706" s="26"/>
      <c r="G706" s="28" t="s">
        <v>3</v>
      </c>
      <c r="H706" s="26"/>
      <c r="I706" s="28" t="s">
        <v>4</v>
      </c>
      <c r="J706" s="26"/>
      <c r="K706" s="27"/>
    </row>
    <row r="707" spans="1:11" ht="15.75" customHeight="1" x14ac:dyDescent="0.3">
      <c r="A707" s="4" t="s">
        <v>5</v>
      </c>
      <c r="B707" s="5" t="s">
        <v>6</v>
      </c>
      <c r="C707" s="6" t="s">
        <v>7</v>
      </c>
      <c r="D707" s="6" t="s">
        <v>8</v>
      </c>
      <c r="E707" s="6" t="s">
        <v>7</v>
      </c>
      <c r="F707" s="6" t="s">
        <v>8</v>
      </c>
      <c r="G707" s="6" t="s">
        <v>7</v>
      </c>
      <c r="H707" s="6" t="s">
        <v>8</v>
      </c>
      <c r="I707" s="6" t="s">
        <v>7</v>
      </c>
      <c r="J707" s="6" t="s">
        <v>8</v>
      </c>
      <c r="K707" s="29"/>
    </row>
    <row r="708" spans="1:11" ht="15.75" customHeight="1" x14ac:dyDescent="0.3">
      <c r="A708" s="7" t="s">
        <v>73</v>
      </c>
      <c r="B708" s="8" t="s">
        <v>31</v>
      </c>
      <c r="C708" s="12">
        <v>5</v>
      </c>
      <c r="D708" s="13">
        <v>15</v>
      </c>
      <c r="E708" s="13">
        <v>3</v>
      </c>
      <c r="F708" s="13">
        <v>9</v>
      </c>
      <c r="G708" s="13">
        <v>0</v>
      </c>
      <c r="H708" s="13">
        <v>1</v>
      </c>
      <c r="I708" s="13">
        <v>5</v>
      </c>
      <c r="J708" s="13">
        <v>16</v>
      </c>
      <c r="K708" s="27"/>
    </row>
    <row r="709" spans="1:11" ht="15.75" customHeight="1" x14ac:dyDescent="0.3">
      <c r="A709" s="10" t="s">
        <v>12</v>
      </c>
      <c r="B709" s="11"/>
      <c r="C709" s="9">
        <v>5</v>
      </c>
      <c r="D709" s="9">
        <v>15</v>
      </c>
      <c r="E709" s="9">
        <v>3</v>
      </c>
      <c r="F709" s="9">
        <v>9</v>
      </c>
      <c r="G709" s="9">
        <v>0</v>
      </c>
      <c r="H709" s="9">
        <v>1</v>
      </c>
      <c r="I709" s="9">
        <v>5</v>
      </c>
      <c r="J709" s="9">
        <v>16</v>
      </c>
      <c r="K709" s="29"/>
    </row>
    <row r="710" spans="1:11" ht="15.75" customHeight="1" x14ac:dyDescent="0.3"/>
    <row r="711" spans="1:11" ht="15.75" customHeight="1" x14ac:dyDescent="0.3"/>
    <row r="712" spans="1:11" ht="15.75" customHeight="1" x14ac:dyDescent="0.3">
      <c r="A712" s="24" t="s">
        <v>1254</v>
      </c>
      <c r="B712" s="25"/>
      <c r="C712" s="25"/>
      <c r="D712" s="25"/>
      <c r="E712" s="25"/>
      <c r="F712" s="25"/>
      <c r="G712" s="25"/>
      <c r="H712" s="25"/>
      <c r="I712" s="25"/>
      <c r="J712" s="26"/>
      <c r="K712" s="27"/>
    </row>
    <row r="713" spans="1:11" ht="15.75" customHeight="1" x14ac:dyDescent="0.3">
      <c r="A713" s="2"/>
      <c r="B713" s="3"/>
      <c r="C713" s="28" t="s">
        <v>1</v>
      </c>
      <c r="D713" s="26"/>
      <c r="E713" s="28" t="s">
        <v>2</v>
      </c>
      <c r="F713" s="26"/>
      <c r="G713" s="28" t="s">
        <v>3</v>
      </c>
      <c r="H713" s="26"/>
      <c r="I713" s="28" t="s">
        <v>4</v>
      </c>
      <c r="J713" s="26"/>
      <c r="K713" s="27"/>
    </row>
    <row r="714" spans="1:11" ht="15.75" customHeight="1" x14ac:dyDescent="0.3">
      <c r="A714" s="4" t="s">
        <v>5</v>
      </c>
      <c r="B714" s="5" t="s">
        <v>6</v>
      </c>
      <c r="C714" s="6" t="s">
        <v>7</v>
      </c>
      <c r="D714" s="6" t="s">
        <v>8</v>
      </c>
      <c r="E714" s="6" t="s">
        <v>7</v>
      </c>
      <c r="F714" s="6" t="s">
        <v>8</v>
      </c>
      <c r="G714" s="6" t="s">
        <v>7</v>
      </c>
      <c r="H714" s="6" t="s">
        <v>8</v>
      </c>
      <c r="I714" s="6" t="s">
        <v>7</v>
      </c>
      <c r="J714" s="6" t="s">
        <v>8</v>
      </c>
      <c r="K714" s="29"/>
    </row>
    <row r="715" spans="1:11" ht="15.75" customHeight="1" x14ac:dyDescent="0.3">
      <c r="A715" s="7" t="s">
        <v>82</v>
      </c>
      <c r="B715" s="8" t="s">
        <v>268</v>
      </c>
      <c r="C715" s="12">
        <v>1</v>
      </c>
      <c r="D715" s="13">
        <v>19</v>
      </c>
      <c r="E715" s="13">
        <v>0</v>
      </c>
      <c r="F715" s="13">
        <v>16</v>
      </c>
      <c r="G715" s="13">
        <v>0</v>
      </c>
      <c r="H715" s="13">
        <v>1</v>
      </c>
      <c r="I715" s="13">
        <v>1</v>
      </c>
      <c r="J715" s="13">
        <v>20</v>
      </c>
      <c r="K715" s="27"/>
    </row>
    <row r="716" spans="1:11" ht="15.75" customHeight="1" x14ac:dyDescent="0.3">
      <c r="A716" s="7" t="s">
        <v>83</v>
      </c>
      <c r="B716" s="8" t="s">
        <v>268</v>
      </c>
      <c r="C716" s="22">
        <v>3</v>
      </c>
      <c r="D716" s="14">
        <v>17</v>
      </c>
      <c r="E716" s="14">
        <v>1</v>
      </c>
      <c r="F716" s="14">
        <v>13</v>
      </c>
      <c r="G716" s="14">
        <v>0</v>
      </c>
      <c r="H716" s="14">
        <v>1</v>
      </c>
      <c r="I716" s="14">
        <v>3</v>
      </c>
      <c r="J716" s="14">
        <v>18</v>
      </c>
      <c r="K716" s="27"/>
    </row>
    <row r="717" spans="1:11" ht="15.75" customHeight="1" x14ac:dyDescent="0.3">
      <c r="A717" s="7" t="s">
        <v>84</v>
      </c>
      <c r="B717" s="8" t="s">
        <v>268</v>
      </c>
      <c r="C717" s="22">
        <v>0</v>
      </c>
      <c r="D717" s="14">
        <v>20</v>
      </c>
      <c r="E717" s="14">
        <v>0</v>
      </c>
      <c r="F717" s="14">
        <v>16</v>
      </c>
      <c r="G717" s="14">
        <v>0</v>
      </c>
      <c r="H717" s="14">
        <v>1</v>
      </c>
      <c r="I717" s="14">
        <v>0</v>
      </c>
      <c r="J717" s="14">
        <v>21</v>
      </c>
      <c r="K717" s="27"/>
    </row>
    <row r="718" spans="1:11" ht="15.75" customHeight="1" x14ac:dyDescent="0.3">
      <c r="A718" s="7" t="s">
        <v>85</v>
      </c>
      <c r="B718" s="8" t="s">
        <v>268</v>
      </c>
      <c r="C718" s="22">
        <v>5</v>
      </c>
      <c r="D718" s="14">
        <v>15</v>
      </c>
      <c r="E718" s="14">
        <v>4</v>
      </c>
      <c r="F718" s="14">
        <v>12</v>
      </c>
      <c r="G718" s="14">
        <v>0</v>
      </c>
      <c r="H718" s="14">
        <v>1</v>
      </c>
      <c r="I718" s="14">
        <v>5</v>
      </c>
      <c r="J718" s="14">
        <v>16</v>
      </c>
      <c r="K718" s="27"/>
    </row>
    <row r="719" spans="1:11" ht="15.75" customHeight="1" x14ac:dyDescent="0.3">
      <c r="A719" s="10" t="s">
        <v>12</v>
      </c>
      <c r="B719" s="11"/>
      <c r="C719" s="9">
        <f t="shared" ref="C719:J719" si="44">SUM(C715:C718)</f>
        <v>9</v>
      </c>
      <c r="D719" s="9">
        <f t="shared" si="44"/>
        <v>71</v>
      </c>
      <c r="E719" s="9">
        <f t="shared" si="44"/>
        <v>5</v>
      </c>
      <c r="F719" s="9">
        <f t="shared" si="44"/>
        <v>57</v>
      </c>
      <c r="G719" s="9">
        <f t="shared" si="44"/>
        <v>0</v>
      </c>
      <c r="H719" s="9">
        <f t="shared" si="44"/>
        <v>4</v>
      </c>
      <c r="I719" s="9">
        <f t="shared" si="44"/>
        <v>9</v>
      </c>
      <c r="J719" s="9">
        <f t="shared" si="44"/>
        <v>75</v>
      </c>
      <c r="K719" s="29"/>
    </row>
    <row r="720" spans="1:11" ht="15.75" customHeight="1" x14ac:dyDescent="0.3"/>
    <row r="721" spans="1:11" ht="15.75" customHeight="1" x14ac:dyDescent="0.3"/>
    <row r="722" spans="1:11" ht="15.75" customHeight="1" x14ac:dyDescent="0.3">
      <c r="A722" s="24" t="s">
        <v>753</v>
      </c>
      <c r="B722" s="25"/>
      <c r="C722" s="25"/>
      <c r="D722" s="25"/>
      <c r="E722" s="25"/>
      <c r="F722" s="25"/>
      <c r="G722" s="25"/>
      <c r="H722" s="25"/>
      <c r="I722" s="25"/>
      <c r="J722" s="26"/>
      <c r="K722" s="27"/>
    </row>
    <row r="723" spans="1:11" ht="15.75" customHeight="1" x14ac:dyDescent="0.3">
      <c r="A723" s="2"/>
      <c r="B723" s="3"/>
      <c r="C723" s="28" t="s">
        <v>1</v>
      </c>
      <c r="D723" s="26"/>
      <c r="E723" s="28" t="s">
        <v>2</v>
      </c>
      <c r="F723" s="26"/>
      <c r="G723" s="28" t="s">
        <v>3</v>
      </c>
      <c r="H723" s="26"/>
      <c r="I723" s="28" t="s">
        <v>4</v>
      </c>
      <c r="J723" s="26"/>
      <c r="K723" s="27"/>
    </row>
    <row r="724" spans="1:11" ht="15.75" customHeight="1" x14ac:dyDescent="0.3">
      <c r="A724" s="4" t="s">
        <v>5</v>
      </c>
      <c r="B724" s="5" t="s">
        <v>6</v>
      </c>
      <c r="C724" s="6" t="s">
        <v>7</v>
      </c>
      <c r="D724" s="6" t="s">
        <v>8</v>
      </c>
      <c r="E724" s="6" t="s">
        <v>7</v>
      </c>
      <c r="F724" s="6" t="s">
        <v>8</v>
      </c>
      <c r="G724" s="6" t="s">
        <v>7</v>
      </c>
      <c r="H724" s="6" t="s">
        <v>8</v>
      </c>
      <c r="I724" s="6" t="s">
        <v>7</v>
      </c>
      <c r="J724" s="6" t="s">
        <v>8</v>
      </c>
      <c r="K724" s="29"/>
    </row>
    <row r="725" spans="1:11" ht="15.75" customHeight="1" x14ac:dyDescent="0.3">
      <c r="A725" s="7" t="s">
        <v>20</v>
      </c>
      <c r="B725" s="8" t="s">
        <v>588</v>
      </c>
      <c r="C725" s="12">
        <v>12</v>
      </c>
      <c r="D725" s="13">
        <v>6</v>
      </c>
      <c r="E725" s="13">
        <v>4</v>
      </c>
      <c r="F725" s="13">
        <v>3</v>
      </c>
      <c r="G725" s="13">
        <v>4</v>
      </c>
      <c r="H725" s="13">
        <v>1</v>
      </c>
      <c r="I725" s="13">
        <v>16</v>
      </c>
      <c r="J725" s="13">
        <v>7</v>
      </c>
    </row>
    <row r="726" spans="1:11" ht="15.75" customHeight="1" x14ac:dyDescent="0.3">
      <c r="A726" s="7" t="s">
        <v>21</v>
      </c>
      <c r="B726" s="8" t="s">
        <v>588</v>
      </c>
      <c r="C726" s="12">
        <v>17</v>
      </c>
      <c r="D726" s="13">
        <v>1</v>
      </c>
      <c r="E726" s="13">
        <v>7</v>
      </c>
      <c r="F726" s="13">
        <v>0</v>
      </c>
      <c r="G726" s="13">
        <v>5</v>
      </c>
      <c r="H726" s="13">
        <v>1</v>
      </c>
      <c r="I726" s="13">
        <v>22</v>
      </c>
      <c r="J726" s="13">
        <v>2</v>
      </c>
    </row>
    <row r="727" spans="1:11" ht="15.75" customHeight="1" x14ac:dyDescent="0.3">
      <c r="A727" s="7" t="s">
        <v>22</v>
      </c>
      <c r="B727" s="8" t="s">
        <v>588</v>
      </c>
      <c r="C727" s="12">
        <v>14</v>
      </c>
      <c r="D727" s="13">
        <v>2</v>
      </c>
      <c r="E727" s="13">
        <v>7</v>
      </c>
      <c r="F727" s="13">
        <v>0</v>
      </c>
      <c r="G727" s="13">
        <v>3</v>
      </c>
      <c r="H727" s="13">
        <v>1</v>
      </c>
      <c r="I727" s="13">
        <v>17</v>
      </c>
      <c r="J727" s="13">
        <v>3</v>
      </c>
    </row>
    <row r="728" spans="1:11" ht="15.75" customHeight="1" x14ac:dyDescent="0.3">
      <c r="A728" s="7" t="s">
        <v>23</v>
      </c>
      <c r="B728" s="8"/>
      <c r="C728" s="12"/>
      <c r="D728" s="13"/>
      <c r="E728" s="13"/>
      <c r="F728" s="13"/>
      <c r="G728" s="13"/>
      <c r="H728" s="13"/>
      <c r="I728" s="13"/>
      <c r="J728" s="13"/>
    </row>
    <row r="729" spans="1:11" ht="15.75" customHeight="1" x14ac:dyDescent="0.3">
      <c r="A729" s="7" t="s">
        <v>42</v>
      </c>
      <c r="B729" s="8" t="s">
        <v>275</v>
      </c>
      <c r="C729" s="12">
        <v>5</v>
      </c>
      <c r="D729" s="13">
        <v>11</v>
      </c>
      <c r="E729" s="13">
        <v>2</v>
      </c>
      <c r="F729" s="13">
        <v>5</v>
      </c>
      <c r="G729" s="13">
        <v>1</v>
      </c>
      <c r="H729" s="13">
        <v>1</v>
      </c>
      <c r="I729" s="13">
        <v>6</v>
      </c>
      <c r="J729" s="13">
        <v>12</v>
      </c>
      <c r="K729" s="27"/>
    </row>
    <row r="730" spans="1:11" ht="15.75" customHeight="1" x14ac:dyDescent="0.3">
      <c r="A730" s="7" t="s">
        <v>24</v>
      </c>
      <c r="B730" s="8" t="s">
        <v>275</v>
      </c>
      <c r="C730" s="22">
        <v>4</v>
      </c>
      <c r="D730" s="14">
        <v>12</v>
      </c>
      <c r="E730" s="14">
        <v>2</v>
      </c>
      <c r="F730" s="14">
        <v>5</v>
      </c>
      <c r="G730" s="14">
        <v>0</v>
      </c>
      <c r="H730" s="14">
        <v>1</v>
      </c>
      <c r="I730" s="14">
        <v>4</v>
      </c>
      <c r="J730" s="14">
        <v>13</v>
      </c>
      <c r="K730" s="27"/>
    </row>
    <row r="731" spans="1:11" ht="15.75" customHeight="1" x14ac:dyDescent="0.3">
      <c r="A731" s="7" t="s">
        <v>46</v>
      </c>
      <c r="B731" s="8" t="s">
        <v>1053</v>
      </c>
      <c r="C731" s="22"/>
      <c r="D731" s="14"/>
      <c r="E731" s="14"/>
      <c r="F731" s="14"/>
      <c r="G731" s="14"/>
      <c r="H731" s="14"/>
      <c r="I731" s="14"/>
      <c r="J731" s="14"/>
      <c r="K731" s="27"/>
    </row>
    <row r="732" spans="1:11" ht="15.75" customHeight="1" x14ac:dyDescent="0.3">
      <c r="A732" s="7" t="s">
        <v>55</v>
      </c>
      <c r="B732" s="8" t="s">
        <v>1053</v>
      </c>
      <c r="C732" s="22">
        <v>15</v>
      </c>
      <c r="D732" s="14">
        <v>2</v>
      </c>
      <c r="E732" s="14">
        <v>11</v>
      </c>
      <c r="F732" s="14">
        <v>1</v>
      </c>
      <c r="G732" s="14">
        <v>1</v>
      </c>
      <c r="H732" s="14">
        <v>1</v>
      </c>
      <c r="I732" s="14">
        <v>16</v>
      </c>
      <c r="J732" s="14">
        <v>3</v>
      </c>
      <c r="K732" s="27"/>
    </row>
    <row r="733" spans="1:11" ht="15.75" customHeight="1" x14ac:dyDescent="0.3">
      <c r="A733" s="7" t="s">
        <v>56</v>
      </c>
      <c r="B733" s="8" t="s">
        <v>1053</v>
      </c>
      <c r="C733" s="22">
        <v>4</v>
      </c>
      <c r="D733" s="14">
        <v>11</v>
      </c>
      <c r="E733" s="14">
        <v>4</v>
      </c>
      <c r="F733" s="14">
        <v>6</v>
      </c>
      <c r="G733" s="14">
        <v>0</v>
      </c>
      <c r="H733" s="14">
        <v>1</v>
      </c>
      <c r="I733" s="14">
        <v>4</v>
      </c>
      <c r="J733" s="14">
        <v>12</v>
      </c>
      <c r="K733" s="27"/>
    </row>
    <row r="734" spans="1:11" ht="15.75" customHeight="1" x14ac:dyDescent="0.3">
      <c r="A734" s="7" t="s">
        <v>57</v>
      </c>
      <c r="B734" s="8" t="s">
        <v>1053</v>
      </c>
      <c r="C734" s="22">
        <v>3</v>
      </c>
      <c r="D734" s="14">
        <v>14</v>
      </c>
      <c r="E734" s="14">
        <v>1</v>
      </c>
      <c r="F734" s="14">
        <v>9</v>
      </c>
      <c r="G734" s="14">
        <v>1</v>
      </c>
      <c r="H734" s="14">
        <v>1</v>
      </c>
      <c r="I734" s="14">
        <v>4</v>
      </c>
      <c r="J734" s="14">
        <v>15</v>
      </c>
      <c r="K734" s="27"/>
    </row>
    <row r="735" spans="1:11" ht="15.75" customHeight="1" x14ac:dyDescent="0.3">
      <c r="A735" s="10" t="s">
        <v>12</v>
      </c>
      <c r="B735" s="11"/>
      <c r="C735" s="9">
        <f>SUM(C725:C734)</f>
        <v>74</v>
      </c>
      <c r="D735" s="9">
        <f t="shared" ref="D735:J735" si="45">SUM(D725:D734)</f>
        <v>59</v>
      </c>
      <c r="E735" s="9">
        <f t="shared" si="45"/>
        <v>38</v>
      </c>
      <c r="F735" s="9">
        <f t="shared" si="45"/>
        <v>29</v>
      </c>
      <c r="G735" s="9">
        <f t="shared" si="45"/>
        <v>15</v>
      </c>
      <c r="H735" s="9">
        <f t="shared" si="45"/>
        <v>8</v>
      </c>
      <c r="I735" s="9">
        <f t="shared" si="45"/>
        <v>89</v>
      </c>
      <c r="J735" s="9">
        <f t="shared" si="45"/>
        <v>67</v>
      </c>
      <c r="K735" s="29"/>
    </row>
    <row r="736" spans="1:11" ht="15.75" customHeight="1" x14ac:dyDescent="0.3"/>
    <row r="737" spans="1:11" ht="15.75" customHeight="1" x14ac:dyDescent="0.3"/>
    <row r="738" spans="1:11" ht="15.75" customHeight="1" x14ac:dyDescent="0.3">
      <c r="A738" s="24" t="s">
        <v>1093</v>
      </c>
      <c r="B738" s="25"/>
      <c r="C738" s="25"/>
      <c r="D738" s="25"/>
      <c r="E738" s="25"/>
      <c r="F738" s="25"/>
      <c r="G738" s="25"/>
      <c r="H738" s="25"/>
      <c r="I738" s="25"/>
      <c r="J738" s="26"/>
      <c r="K738" s="27"/>
    </row>
    <row r="739" spans="1:11" ht="15.75" customHeight="1" x14ac:dyDescent="0.3">
      <c r="A739" s="2"/>
      <c r="B739" s="3"/>
      <c r="C739" s="28" t="s">
        <v>1</v>
      </c>
      <c r="D739" s="26"/>
      <c r="E739" s="28" t="s">
        <v>2</v>
      </c>
      <c r="F739" s="26"/>
      <c r="G739" s="28" t="s">
        <v>3</v>
      </c>
      <c r="H739" s="26"/>
      <c r="I739" s="28" t="s">
        <v>4</v>
      </c>
      <c r="J739" s="26"/>
      <c r="K739" s="27"/>
    </row>
    <row r="740" spans="1:11" ht="15.75" customHeight="1" x14ac:dyDescent="0.3">
      <c r="A740" s="4" t="s">
        <v>5</v>
      </c>
      <c r="B740" s="5" t="s">
        <v>6</v>
      </c>
      <c r="C740" s="6" t="s">
        <v>7</v>
      </c>
      <c r="D740" s="6" t="s">
        <v>8</v>
      </c>
      <c r="E740" s="6" t="s">
        <v>7</v>
      </c>
      <c r="F740" s="6" t="s">
        <v>8</v>
      </c>
      <c r="G740" s="6" t="s">
        <v>7</v>
      </c>
      <c r="H740" s="6" t="s">
        <v>8</v>
      </c>
      <c r="I740" s="6" t="s">
        <v>7</v>
      </c>
      <c r="J740" s="6" t="s">
        <v>8</v>
      </c>
      <c r="K740" s="29"/>
    </row>
    <row r="741" spans="1:11" ht="15.75" customHeight="1" x14ac:dyDescent="0.3">
      <c r="A741" s="7" t="s">
        <v>984</v>
      </c>
      <c r="B741" s="8" t="s">
        <v>179</v>
      </c>
      <c r="C741" s="12">
        <v>10</v>
      </c>
      <c r="D741" s="13">
        <v>10</v>
      </c>
      <c r="E741" s="13">
        <v>6</v>
      </c>
      <c r="F741" s="13">
        <v>5</v>
      </c>
      <c r="G741" s="13">
        <v>0</v>
      </c>
      <c r="H741" s="13">
        <v>1</v>
      </c>
      <c r="I741" s="13">
        <v>10</v>
      </c>
      <c r="J741" s="13">
        <v>11</v>
      </c>
      <c r="K741" s="27"/>
    </row>
    <row r="742" spans="1:11" ht="15.75" customHeight="1" x14ac:dyDescent="0.3">
      <c r="A742" s="7" t="s">
        <v>1189</v>
      </c>
      <c r="B742" s="8" t="s">
        <v>179</v>
      </c>
      <c r="C742" s="12">
        <v>12</v>
      </c>
      <c r="D742" s="13">
        <v>8</v>
      </c>
      <c r="E742" s="13">
        <v>8</v>
      </c>
      <c r="F742" s="13">
        <v>3</v>
      </c>
      <c r="G742" s="13">
        <v>1</v>
      </c>
      <c r="H742" s="13">
        <v>1</v>
      </c>
      <c r="I742" s="13">
        <v>13</v>
      </c>
      <c r="J742" s="13">
        <v>9</v>
      </c>
    </row>
    <row r="743" spans="1:11" ht="15.75" customHeight="1" x14ac:dyDescent="0.3">
      <c r="A743" s="7" t="s">
        <v>1267</v>
      </c>
      <c r="B743" s="8" t="s">
        <v>179</v>
      </c>
      <c r="C743" s="12">
        <v>10</v>
      </c>
      <c r="D743" s="13">
        <v>12</v>
      </c>
      <c r="E743" s="13">
        <v>5</v>
      </c>
      <c r="F743" s="13">
        <v>6</v>
      </c>
      <c r="G743" s="13">
        <v>1</v>
      </c>
      <c r="H743" s="13">
        <v>1</v>
      </c>
      <c r="I743" s="13">
        <v>11</v>
      </c>
      <c r="J743" s="13">
        <v>13</v>
      </c>
    </row>
    <row r="744" spans="1:11" ht="15.75" customHeight="1" x14ac:dyDescent="0.3">
      <c r="A744" s="7" t="s">
        <v>1374</v>
      </c>
      <c r="B744" s="8" t="s">
        <v>179</v>
      </c>
      <c r="C744" s="12">
        <v>13</v>
      </c>
      <c r="D744" s="13">
        <v>9</v>
      </c>
      <c r="E744" s="13">
        <v>8</v>
      </c>
      <c r="F744" s="13">
        <v>2</v>
      </c>
      <c r="G744" s="13">
        <v>1</v>
      </c>
      <c r="H744" s="13">
        <v>1</v>
      </c>
      <c r="I744" s="13">
        <v>14</v>
      </c>
      <c r="J744" s="13">
        <v>10</v>
      </c>
    </row>
    <row r="745" spans="1:11" ht="15.75" customHeight="1" x14ac:dyDescent="0.3">
      <c r="A745" s="7" t="s">
        <v>1475</v>
      </c>
      <c r="B745" s="8" t="s">
        <v>179</v>
      </c>
      <c r="C745" s="12">
        <v>8</v>
      </c>
      <c r="D745" s="13">
        <v>14</v>
      </c>
      <c r="E745" s="13">
        <v>4</v>
      </c>
      <c r="F745" s="13">
        <v>8</v>
      </c>
      <c r="G745" s="13">
        <v>0</v>
      </c>
      <c r="H745" s="13">
        <v>1</v>
      </c>
      <c r="I745" s="13">
        <v>8</v>
      </c>
      <c r="J745" s="13">
        <v>15</v>
      </c>
    </row>
    <row r="746" spans="1:11" ht="15.75" customHeight="1" x14ac:dyDescent="0.3">
      <c r="A746" s="10" t="s">
        <v>12</v>
      </c>
      <c r="B746" s="11"/>
      <c r="C746" s="9">
        <f>SUM(C741:C745)</f>
        <v>53</v>
      </c>
      <c r="D746" s="9">
        <f t="shared" ref="D746:J746" si="46">SUM(D741:D745)</f>
        <v>53</v>
      </c>
      <c r="E746" s="9">
        <f t="shared" si="46"/>
        <v>31</v>
      </c>
      <c r="F746" s="9">
        <f t="shared" si="46"/>
        <v>24</v>
      </c>
      <c r="G746" s="9">
        <f t="shared" si="46"/>
        <v>3</v>
      </c>
      <c r="H746" s="9">
        <f t="shared" si="46"/>
        <v>5</v>
      </c>
      <c r="I746" s="9">
        <f t="shared" si="46"/>
        <v>56</v>
      </c>
      <c r="J746" s="9">
        <f t="shared" si="46"/>
        <v>58</v>
      </c>
      <c r="K746" s="29"/>
    </row>
    <row r="747" spans="1:11" ht="15.75" customHeight="1" x14ac:dyDescent="0.3"/>
    <row r="748" spans="1:11" ht="15.75" customHeight="1" x14ac:dyDescent="0.3"/>
    <row r="749" spans="1:11" ht="15.75" customHeight="1" x14ac:dyDescent="0.3">
      <c r="A749" s="24" t="s">
        <v>1738</v>
      </c>
      <c r="B749" s="25"/>
      <c r="C749" s="25"/>
      <c r="D749" s="25"/>
      <c r="E749" s="25"/>
      <c r="F749" s="25"/>
      <c r="G749" s="25"/>
      <c r="H749" s="25"/>
      <c r="I749" s="25"/>
      <c r="J749" s="26"/>
      <c r="K749" s="27"/>
    </row>
    <row r="750" spans="1:11" ht="15.75" customHeight="1" x14ac:dyDescent="0.3">
      <c r="A750" s="2"/>
      <c r="B750" s="3"/>
      <c r="C750" s="28" t="s">
        <v>1</v>
      </c>
      <c r="D750" s="26"/>
      <c r="E750" s="28" t="s">
        <v>2</v>
      </c>
      <c r="F750" s="26"/>
      <c r="G750" s="28" t="s">
        <v>3</v>
      </c>
      <c r="H750" s="26"/>
      <c r="I750" s="28" t="s">
        <v>4</v>
      </c>
      <c r="J750" s="26"/>
      <c r="K750" s="27"/>
    </row>
    <row r="751" spans="1:11" ht="15.75" customHeight="1" x14ac:dyDescent="0.3">
      <c r="A751" s="4" t="s">
        <v>5</v>
      </c>
      <c r="B751" s="5" t="s">
        <v>6</v>
      </c>
      <c r="C751" s="6" t="s">
        <v>7</v>
      </c>
      <c r="D751" s="6" t="s">
        <v>8</v>
      </c>
      <c r="E751" s="6" t="s">
        <v>7</v>
      </c>
      <c r="F751" s="6" t="s">
        <v>8</v>
      </c>
      <c r="G751" s="6" t="s">
        <v>7</v>
      </c>
      <c r="H751" s="6" t="s">
        <v>8</v>
      </c>
      <c r="I751" s="6" t="s">
        <v>7</v>
      </c>
      <c r="J751" s="6" t="s">
        <v>8</v>
      </c>
      <c r="K751" s="29"/>
    </row>
    <row r="752" spans="1:11" ht="15.75" customHeight="1" x14ac:dyDescent="0.3">
      <c r="A752" s="7" t="s">
        <v>780</v>
      </c>
      <c r="B752" s="8" t="s">
        <v>1295</v>
      </c>
      <c r="C752" s="12"/>
      <c r="D752" s="13"/>
      <c r="E752" s="13">
        <v>6</v>
      </c>
      <c r="F752" s="13">
        <v>0</v>
      </c>
      <c r="G752" s="13"/>
      <c r="H752" s="13"/>
      <c r="I752" s="13">
        <v>11</v>
      </c>
      <c r="J752" s="13">
        <v>4</v>
      </c>
      <c r="K752" s="27"/>
    </row>
    <row r="753" spans="1:11" ht="15.75" customHeight="1" x14ac:dyDescent="0.3">
      <c r="A753" s="10" t="s">
        <v>12</v>
      </c>
      <c r="B753" s="11"/>
      <c r="C753" s="9">
        <f t="shared" ref="C753:J753" si="47">SUM(C752:C752)</f>
        <v>0</v>
      </c>
      <c r="D753" s="9">
        <f t="shared" si="47"/>
        <v>0</v>
      </c>
      <c r="E753" s="9">
        <f t="shared" si="47"/>
        <v>6</v>
      </c>
      <c r="F753" s="9">
        <f t="shared" si="47"/>
        <v>0</v>
      </c>
      <c r="G753" s="9">
        <f t="shared" si="47"/>
        <v>0</v>
      </c>
      <c r="H753" s="9">
        <f t="shared" si="47"/>
        <v>0</v>
      </c>
      <c r="I753" s="9">
        <f t="shared" si="47"/>
        <v>11</v>
      </c>
      <c r="J753" s="9">
        <f t="shared" si="47"/>
        <v>4</v>
      </c>
      <c r="K753" s="29"/>
    </row>
    <row r="754" spans="1:11" ht="15.75" customHeight="1" x14ac:dyDescent="0.3"/>
    <row r="755" spans="1:11" ht="15.75" customHeight="1" x14ac:dyDescent="0.3"/>
    <row r="756" spans="1:11" ht="15.75" customHeight="1" x14ac:dyDescent="0.3">
      <c r="A756" s="24" t="s">
        <v>1514</v>
      </c>
      <c r="B756" s="25"/>
      <c r="C756" s="25"/>
      <c r="D756" s="25"/>
      <c r="E756" s="25"/>
      <c r="F756" s="25"/>
      <c r="G756" s="25"/>
      <c r="H756" s="25"/>
      <c r="I756" s="25"/>
      <c r="J756" s="26"/>
      <c r="K756" s="27"/>
    </row>
    <row r="757" spans="1:11" ht="15.75" customHeight="1" x14ac:dyDescent="0.3">
      <c r="A757" s="2"/>
      <c r="B757" s="3"/>
      <c r="C757" s="28" t="s">
        <v>1</v>
      </c>
      <c r="D757" s="26"/>
      <c r="E757" s="28" t="s">
        <v>2</v>
      </c>
      <c r="F757" s="26"/>
      <c r="G757" s="28" t="s">
        <v>3</v>
      </c>
      <c r="H757" s="26"/>
      <c r="I757" s="28" t="s">
        <v>4</v>
      </c>
      <c r="J757" s="26"/>
      <c r="K757" s="27"/>
    </row>
    <row r="758" spans="1:11" ht="15.75" customHeight="1" x14ac:dyDescent="0.3">
      <c r="A758" s="4" t="s">
        <v>5</v>
      </c>
      <c r="B758" s="5" t="s">
        <v>6</v>
      </c>
      <c r="C758" s="6" t="s">
        <v>7</v>
      </c>
      <c r="D758" s="6" t="s">
        <v>8</v>
      </c>
      <c r="E758" s="6" t="s">
        <v>7</v>
      </c>
      <c r="F758" s="6" t="s">
        <v>8</v>
      </c>
      <c r="G758" s="6" t="s">
        <v>7</v>
      </c>
      <c r="H758" s="6" t="s">
        <v>8</v>
      </c>
      <c r="I758" s="6" t="s">
        <v>7</v>
      </c>
      <c r="J758" s="6" t="s">
        <v>8</v>
      </c>
      <c r="K758" s="29"/>
    </row>
    <row r="759" spans="1:11" ht="15.75" customHeight="1" x14ac:dyDescent="0.3">
      <c r="A759" s="7" t="s">
        <v>68</v>
      </c>
      <c r="B759" s="8" t="s">
        <v>581</v>
      </c>
      <c r="C759" s="12">
        <v>4</v>
      </c>
      <c r="D759" s="13">
        <v>15</v>
      </c>
      <c r="E759" s="13">
        <v>2</v>
      </c>
      <c r="F759" s="13">
        <v>12</v>
      </c>
      <c r="G759" s="13">
        <v>0</v>
      </c>
      <c r="H759" s="13">
        <v>1</v>
      </c>
      <c r="I759" s="13">
        <v>4</v>
      </c>
      <c r="J759" s="13">
        <v>16</v>
      </c>
      <c r="K759" s="27"/>
    </row>
    <row r="760" spans="1:11" ht="15.75" customHeight="1" x14ac:dyDescent="0.3">
      <c r="A760" s="7" t="s">
        <v>69</v>
      </c>
      <c r="B760" s="8" t="s">
        <v>581</v>
      </c>
      <c r="C760" s="12">
        <v>4</v>
      </c>
      <c r="D760" s="13">
        <v>16</v>
      </c>
      <c r="E760" s="13">
        <v>2</v>
      </c>
      <c r="F760" s="13">
        <v>12</v>
      </c>
      <c r="G760" s="13">
        <v>0</v>
      </c>
      <c r="H760" s="13">
        <v>1</v>
      </c>
      <c r="I760" s="13">
        <v>4</v>
      </c>
      <c r="J760" s="13">
        <v>17</v>
      </c>
      <c r="K760" s="27"/>
    </row>
    <row r="761" spans="1:11" ht="15.75" customHeight="1" x14ac:dyDescent="0.3">
      <c r="A761" s="7" t="s">
        <v>102</v>
      </c>
      <c r="B761" s="8" t="s">
        <v>581</v>
      </c>
      <c r="C761" s="12">
        <v>2</v>
      </c>
      <c r="D761" s="13">
        <v>17</v>
      </c>
      <c r="E761" s="13">
        <v>0</v>
      </c>
      <c r="F761" s="13">
        <v>14</v>
      </c>
      <c r="G761" s="13">
        <v>0</v>
      </c>
      <c r="H761" s="13">
        <v>1</v>
      </c>
      <c r="I761" s="13">
        <v>2</v>
      </c>
      <c r="J761" s="13">
        <v>18</v>
      </c>
      <c r="K761" s="27"/>
    </row>
    <row r="762" spans="1:11" ht="15.75" customHeight="1" x14ac:dyDescent="0.3">
      <c r="A762" s="10" t="s">
        <v>12</v>
      </c>
      <c r="B762" s="11"/>
      <c r="C762" s="9">
        <f>SUM(C759:C761)</f>
        <v>10</v>
      </c>
      <c r="D762" s="9">
        <f t="shared" ref="D762:J762" si="48">SUM(D759:D761)</f>
        <v>48</v>
      </c>
      <c r="E762" s="9">
        <f t="shared" si="48"/>
        <v>4</v>
      </c>
      <c r="F762" s="9">
        <f t="shared" si="48"/>
        <v>38</v>
      </c>
      <c r="G762" s="9">
        <f t="shared" si="48"/>
        <v>0</v>
      </c>
      <c r="H762" s="9">
        <f t="shared" si="48"/>
        <v>3</v>
      </c>
      <c r="I762" s="9">
        <f t="shared" si="48"/>
        <v>10</v>
      </c>
      <c r="J762" s="9">
        <f t="shared" si="48"/>
        <v>51</v>
      </c>
      <c r="K762" s="29"/>
    </row>
    <row r="763" spans="1:11" ht="15.75" customHeight="1" x14ac:dyDescent="0.3"/>
    <row r="764" spans="1:11" ht="15.75" customHeight="1" x14ac:dyDescent="0.3"/>
    <row r="765" spans="1:11" ht="15.75" customHeight="1" x14ac:dyDescent="0.3">
      <c r="A765" s="24" t="s">
        <v>1144</v>
      </c>
      <c r="B765" s="25"/>
      <c r="C765" s="25"/>
      <c r="D765" s="25"/>
      <c r="E765" s="25"/>
      <c r="F765" s="25"/>
      <c r="G765" s="25"/>
      <c r="H765" s="25"/>
      <c r="I765" s="25"/>
      <c r="J765" s="26"/>
      <c r="K765" s="27"/>
    </row>
    <row r="766" spans="1:11" ht="15.75" customHeight="1" x14ac:dyDescent="0.3">
      <c r="A766" s="2"/>
      <c r="B766" s="3"/>
      <c r="C766" s="28" t="s">
        <v>1</v>
      </c>
      <c r="D766" s="26"/>
      <c r="E766" s="28" t="s">
        <v>2</v>
      </c>
      <c r="F766" s="26"/>
      <c r="G766" s="28" t="s">
        <v>3</v>
      </c>
      <c r="H766" s="26"/>
      <c r="I766" s="28" t="s">
        <v>4</v>
      </c>
      <c r="J766" s="26"/>
      <c r="K766" s="27"/>
    </row>
    <row r="767" spans="1:11" ht="15.75" customHeight="1" x14ac:dyDescent="0.3">
      <c r="A767" s="4" t="s">
        <v>5</v>
      </c>
      <c r="B767" s="5" t="s">
        <v>6</v>
      </c>
      <c r="C767" s="6" t="s">
        <v>7</v>
      </c>
      <c r="D767" s="6" t="s">
        <v>8</v>
      </c>
      <c r="E767" s="6" t="s">
        <v>7</v>
      </c>
      <c r="F767" s="6" t="s">
        <v>8</v>
      </c>
      <c r="G767" s="6" t="s">
        <v>7</v>
      </c>
      <c r="H767" s="6" t="s">
        <v>8</v>
      </c>
      <c r="I767" s="6" t="s">
        <v>7</v>
      </c>
      <c r="J767" s="6" t="s">
        <v>8</v>
      </c>
      <c r="K767" s="29"/>
    </row>
    <row r="768" spans="1:11" ht="15.75" customHeight="1" x14ac:dyDescent="0.3">
      <c r="A768" s="7" t="s">
        <v>21</v>
      </c>
      <c r="B768" s="8" t="s">
        <v>197</v>
      </c>
      <c r="C768" s="12">
        <v>8</v>
      </c>
      <c r="D768" s="13">
        <v>12</v>
      </c>
      <c r="E768" s="13">
        <v>7</v>
      </c>
      <c r="F768" s="13">
        <v>5</v>
      </c>
      <c r="G768" s="13">
        <v>3</v>
      </c>
      <c r="H768" s="13">
        <v>2</v>
      </c>
      <c r="I768" s="13">
        <v>11</v>
      </c>
      <c r="J768" s="13">
        <v>14</v>
      </c>
      <c r="K768" s="27"/>
    </row>
    <row r="769" spans="1:11" ht="15.75" customHeight="1" x14ac:dyDescent="0.3">
      <c r="A769" s="10" t="s">
        <v>12</v>
      </c>
      <c r="B769" s="11"/>
      <c r="C769" s="9">
        <f t="shared" ref="C769:J769" si="49">SUM(C768:C768)</f>
        <v>8</v>
      </c>
      <c r="D769" s="9">
        <f t="shared" si="49"/>
        <v>12</v>
      </c>
      <c r="E769" s="9">
        <f t="shared" si="49"/>
        <v>7</v>
      </c>
      <c r="F769" s="9">
        <f t="shared" si="49"/>
        <v>5</v>
      </c>
      <c r="G769" s="9">
        <f t="shared" si="49"/>
        <v>3</v>
      </c>
      <c r="H769" s="9">
        <f t="shared" si="49"/>
        <v>2</v>
      </c>
      <c r="I769" s="9">
        <f t="shared" si="49"/>
        <v>11</v>
      </c>
      <c r="J769" s="9">
        <f t="shared" si="49"/>
        <v>14</v>
      </c>
      <c r="K769" s="29"/>
    </row>
    <row r="770" spans="1:11" ht="15.75" customHeight="1" x14ac:dyDescent="0.3"/>
    <row r="771" spans="1:11" ht="15.75" customHeight="1" x14ac:dyDescent="0.3"/>
    <row r="772" spans="1:11" ht="15.75" customHeight="1" x14ac:dyDescent="0.3">
      <c r="A772" s="24" t="s">
        <v>553</v>
      </c>
      <c r="B772" s="25"/>
      <c r="C772" s="25"/>
      <c r="D772" s="25"/>
      <c r="E772" s="25"/>
      <c r="F772" s="25"/>
      <c r="G772" s="25"/>
      <c r="H772" s="25"/>
      <c r="I772" s="25"/>
      <c r="J772" s="26"/>
      <c r="K772" s="27"/>
    </row>
    <row r="773" spans="1:11" ht="15.75" customHeight="1" x14ac:dyDescent="0.3">
      <c r="A773" s="2"/>
      <c r="B773" s="3"/>
      <c r="C773" s="28" t="s">
        <v>1</v>
      </c>
      <c r="D773" s="26"/>
      <c r="E773" s="28" t="s">
        <v>2</v>
      </c>
      <c r="F773" s="26"/>
      <c r="G773" s="28" t="s">
        <v>3</v>
      </c>
      <c r="H773" s="26"/>
      <c r="I773" s="28" t="s">
        <v>4</v>
      </c>
      <c r="J773" s="26"/>
      <c r="K773" s="27"/>
    </row>
    <row r="774" spans="1:11" ht="15.75" customHeight="1" x14ac:dyDescent="0.3">
      <c r="A774" s="4" t="s">
        <v>5</v>
      </c>
      <c r="B774" s="5" t="s">
        <v>6</v>
      </c>
      <c r="C774" s="6" t="s">
        <v>7</v>
      </c>
      <c r="D774" s="6" t="s">
        <v>8</v>
      </c>
      <c r="E774" s="6" t="s">
        <v>7</v>
      </c>
      <c r="F774" s="6" t="s">
        <v>8</v>
      </c>
      <c r="G774" s="6" t="s">
        <v>7</v>
      </c>
      <c r="H774" s="6" t="s">
        <v>8</v>
      </c>
      <c r="I774" s="6" t="s">
        <v>7</v>
      </c>
      <c r="J774" s="6" t="s">
        <v>8</v>
      </c>
      <c r="K774" s="29"/>
    </row>
    <row r="775" spans="1:11" ht="15.75" customHeight="1" x14ac:dyDescent="0.3">
      <c r="A775" s="7" t="s">
        <v>64</v>
      </c>
      <c r="B775" s="8" t="s">
        <v>1060</v>
      </c>
      <c r="C775" s="12">
        <v>10</v>
      </c>
      <c r="D775" s="13">
        <v>7</v>
      </c>
      <c r="E775" s="13">
        <v>7</v>
      </c>
      <c r="F775" s="13">
        <v>1</v>
      </c>
      <c r="G775" s="13">
        <v>2</v>
      </c>
      <c r="H775" s="13">
        <v>1</v>
      </c>
      <c r="I775" s="13">
        <v>12</v>
      </c>
      <c r="J775" s="13">
        <v>8</v>
      </c>
      <c r="K775" s="27"/>
    </row>
    <row r="776" spans="1:11" ht="15.75" customHeight="1" x14ac:dyDescent="0.3">
      <c r="A776" s="7" t="s">
        <v>66</v>
      </c>
      <c r="B776" s="8" t="s">
        <v>1060</v>
      </c>
      <c r="C776" s="12">
        <v>11</v>
      </c>
      <c r="D776" s="13">
        <v>6</v>
      </c>
      <c r="E776" s="13">
        <v>6</v>
      </c>
      <c r="F776" s="13">
        <v>2</v>
      </c>
      <c r="G776" s="13">
        <v>2</v>
      </c>
      <c r="H776" s="13">
        <v>1</v>
      </c>
      <c r="I776" s="13">
        <v>13</v>
      </c>
      <c r="J776" s="13">
        <v>7</v>
      </c>
      <c r="K776" s="27"/>
    </row>
    <row r="777" spans="1:11" ht="15.75" customHeight="1" x14ac:dyDescent="0.3">
      <c r="A777" s="7" t="s">
        <v>67</v>
      </c>
      <c r="B777" s="8" t="s">
        <v>1060</v>
      </c>
      <c r="C777" s="12">
        <v>10</v>
      </c>
      <c r="D777" s="13">
        <v>6</v>
      </c>
      <c r="E777" s="13">
        <v>5</v>
      </c>
      <c r="F777" s="13">
        <v>3</v>
      </c>
      <c r="G777" s="13">
        <v>0</v>
      </c>
      <c r="H777" s="13">
        <v>1</v>
      </c>
      <c r="I777" s="13">
        <v>10</v>
      </c>
      <c r="J777" s="13">
        <v>7</v>
      </c>
      <c r="K777" s="27"/>
    </row>
    <row r="778" spans="1:11" ht="15.75" customHeight="1" x14ac:dyDescent="0.3">
      <c r="A778" s="7" t="s">
        <v>68</v>
      </c>
      <c r="B778" s="8" t="s">
        <v>1060</v>
      </c>
      <c r="C778" s="12">
        <v>9</v>
      </c>
      <c r="D778" s="13">
        <v>9</v>
      </c>
      <c r="E778" s="13">
        <v>4</v>
      </c>
      <c r="F778" s="13">
        <v>4</v>
      </c>
      <c r="G778" s="13">
        <v>0</v>
      </c>
      <c r="H778" s="13">
        <v>1</v>
      </c>
      <c r="I778" s="13">
        <v>9</v>
      </c>
      <c r="J778" s="13">
        <v>10</v>
      </c>
      <c r="K778" s="27"/>
    </row>
    <row r="779" spans="1:11" ht="15.75" customHeight="1" x14ac:dyDescent="0.3">
      <c r="A779" s="7" t="s">
        <v>28</v>
      </c>
      <c r="B779" s="8" t="s">
        <v>115</v>
      </c>
      <c r="C779" s="12">
        <v>5</v>
      </c>
      <c r="D779" s="13">
        <v>13</v>
      </c>
      <c r="E779" s="13">
        <v>2</v>
      </c>
      <c r="F779" s="13">
        <v>5</v>
      </c>
      <c r="G779" s="13">
        <v>0</v>
      </c>
      <c r="H779" s="13">
        <v>1</v>
      </c>
      <c r="I779" s="13">
        <v>5</v>
      </c>
      <c r="J779" s="13">
        <v>14</v>
      </c>
      <c r="K779" s="27"/>
    </row>
    <row r="780" spans="1:11" ht="15.75" customHeight="1" x14ac:dyDescent="0.3">
      <c r="A780" s="7" t="s">
        <v>106</v>
      </c>
      <c r="B780" s="8" t="s">
        <v>115</v>
      </c>
      <c r="C780" s="22">
        <v>14</v>
      </c>
      <c r="D780" s="14">
        <v>4</v>
      </c>
      <c r="E780" s="14">
        <v>6</v>
      </c>
      <c r="F780" s="14">
        <v>1</v>
      </c>
      <c r="G780" s="14">
        <v>0</v>
      </c>
      <c r="H780" s="14">
        <v>1</v>
      </c>
      <c r="I780" s="14">
        <v>14</v>
      </c>
      <c r="J780" s="14">
        <v>5</v>
      </c>
      <c r="K780" s="27"/>
    </row>
    <row r="781" spans="1:11" ht="15.75" customHeight="1" x14ac:dyDescent="0.3">
      <c r="A781" s="7" t="s">
        <v>30</v>
      </c>
      <c r="B781" s="8" t="s">
        <v>115</v>
      </c>
      <c r="C781" s="22">
        <v>12</v>
      </c>
      <c r="D781" s="14">
        <v>6</v>
      </c>
      <c r="E781" s="14">
        <v>5</v>
      </c>
      <c r="F781" s="14">
        <v>2</v>
      </c>
      <c r="G781" s="14">
        <v>4</v>
      </c>
      <c r="H781" s="14">
        <v>1</v>
      </c>
      <c r="I781" s="14">
        <v>16</v>
      </c>
      <c r="J781" s="14">
        <v>7</v>
      </c>
      <c r="K781" s="27"/>
    </row>
    <row r="782" spans="1:11" ht="15.75" customHeight="1" x14ac:dyDescent="0.3">
      <c r="A782" s="10" t="s">
        <v>12</v>
      </c>
      <c r="B782" s="11"/>
      <c r="C782" s="9">
        <f>SUM(C775:C781)</f>
        <v>71</v>
      </c>
      <c r="D782" s="9">
        <f t="shared" ref="D782:J782" si="50">SUM(D775:D781)</f>
        <v>51</v>
      </c>
      <c r="E782" s="9">
        <f t="shared" si="50"/>
        <v>35</v>
      </c>
      <c r="F782" s="9">
        <f t="shared" si="50"/>
        <v>18</v>
      </c>
      <c r="G782" s="9">
        <f t="shared" si="50"/>
        <v>8</v>
      </c>
      <c r="H782" s="9">
        <f t="shared" si="50"/>
        <v>7</v>
      </c>
      <c r="I782" s="9">
        <f t="shared" si="50"/>
        <v>79</v>
      </c>
      <c r="J782" s="9">
        <f t="shared" si="50"/>
        <v>58</v>
      </c>
      <c r="K782" s="29"/>
    </row>
    <row r="783" spans="1:11" ht="15.75" customHeight="1" x14ac:dyDescent="0.3">
      <c r="A783" s="1" t="s">
        <v>1061</v>
      </c>
    </row>
    <row r="784" spans="1:11" ht="15.75" customHeight="1" x14ac:dyDescent="0.3"/>
    <row r="785" spans="1:11" ht="15.75" customHeight="1" x14ac:dyDescent="0.3">
      <c r="A785" s="24" t="s">
        <v>554</v>
      </c>
      <c r="B785" s="25"/>
      <c r="C785" s="25"/>
      <c r="D785" s="25"/>
      <c r="E785" s="25"/>
      <c r="F785" s="25"/>
      <c r="G785" s="25"/>
      <c r="H785" s="25"/>
      <c r="I785" s="25"/>
      <c r="J785" s="26"/>
      <c r="K785" s="27"/>
    </row>
    <row r="786" spans="1:11" ht="15.75" customHeight="1" x14ac:dyDescent="0.3">
      <c r="A786" s="2"/>
      <c r="B786" s="3"/>
      <c r="C786" s="28" t="s">
        <v>1</v>
      </c>
      <c r="D786" s="26"/>
      <c r="E786" s="28" t="s">
        <v>2</v>
      </c>
      <c r="F786" s="26"/>
      <c r="G786" s="28" t="s">
        <v>3</v>
      </c>
      <c r="H786" s="26"/>
      <c r="I786" s="28" t="s">
        <v>4</v>
      </c>
      <c r="J786" s="26"/>
      <c r="K786" s="27"/>
    </row>
    <row r="787" spans="1:11" ht="15.75" customHeight="1" x14ac:dyDescent="0.3">
      <c r="A787" s="4" t="s">
        <v>5</v>
      </c>
      <c r="B787" s="5" t="s">
        <v>6</v>
      </c>
      <c r="C787" s="6" t="s">
        <v>7</v>
      </c>
      <c r="D787" s="6" t="s">
        <v>8</v>
      </c>
      <c r="E787" s="6" t="s">
        <v>7</v>
      </c>
      <c r="F787" s="6" t="s">
        <v>8</v>
      </c>
      <c r="G787" s="6" t="s">
        <v>7</v>
      </c>
      <c r="H787" s="6" t="s">
        <v>8</v>
      </c>
      <c r="I787" s="6" t="s">
        <v>7</v>
      </c>
      <c r="J787" s="6" t="s">
        <v>8</v>
      </c>
      <c r="K787" s="29"/>
    </row>
    <row r="788" spans="1:11" ht="15.75" customHeight="1" x14ac:dyDescent="0.3">
      <c r="A788" s="7" t="s">
        <v>27</v>
      </c>
      <c r="B788" s="8" t="s">
        <v>205</v>
      </c>
      <c r="C788" s="12">
        <v>11</v>
      </c>
      <c r="D788" s="13">
        <v>7</v>
      </c>
      <c r="E788" s="13">
        <v>5</v>
      </c>
      <c r="F788" s="13">
        <v>4</v>
      </c>
      <c r="G788" s="13">
        <v>0</v>
      </c>
      <c r="H788" s="13">
        <v>1</v>
      </c>
      <c r="I788" s="13">
        <v>11</v>
      </c>
      <c r="J788" s="13">
        <v>8</v>
      </c>
      <c r="K788" s="27"/>
    </row>
    <row r="789" spans="1:11" ht="15.75" customHeight="1" x14ac:dyDescent="0.3">
      <c r="A789" s="7" t="s">
        <v>28</v>
      </c>
      <c r="B789" s="8" t="s">
        <v>205</v>
      </c>
      <c r="C789" s="22">
        <v>14</v>
      </c>
      <c r="D789" s="14">
        <v>4</v>
      </c>
      <c r="E789" s="14">
        <v>6</v>
      </c>
      <c r="F789" s="14">
        <v>3</v>
      </c>
      <c r="G789" s="14">
        <v>4</v>
      </c>
      <c r="H789" s="14">
        <v>1</v>
      </c>
      <c r="I789" s="14">
        <v>18</v>
      </c>
      <c r="J789" s="14">
        <v>5</v>
      </c>
      <c r="K789" s="27"/>
    </row>
    <row r="790" spans="1:11" ht="15.75" customHeight="1" x14ac:dyDescent="0.3">
      <c r="A790" s="7" t="s">
        <v>106</v>
      </c>
      <c r="B790" s="8" t="s">
        <v>205</v>
      </c>
      <c r="C790" s="22">
        <v>15</v>
      </c>
      <c r="D790" s="14">
        <v>3</v>
      </c>
      <c r="E790" s="14">
        <v>8</v>
      </c>
      <c r="F790" s="14">
        <v>1</v>
      </c>
      <c r="G790" s="14">
        <v>6</v>
      </c>
      <c r="H790" s="14">
        <v>1</v>
      </c>
      <c r="I790" s="14">
        <v>21</v>
      </c>
      <c r="J790" s="14">
        <v>4</v>
      </c>
      <c r="K790" s="27"/>
    </row>
    <row r="791" spans="1:11" ht="15.75" customHeight="1" x14ac:dyDescent="0.3">
      <c r="A791" s="7" t="s">
        <v>30</v>
      </c>
      <c r="B791" s="8" t="s">
        <v>205</v>
      </c>
      <c r="C791" s="22">
        <v>13</v>
      </c>
      <c r="D791" s="14">
        <v>5</v>
      </c>
      <c r="E791" s="14">
        <v>6</v>
      </c>
      <c r="F791" s="14">
        <v>3</v>
      </c>
      <c r="G791" s="14">
        <v>5</v>
      </c>
      <c r="H791" s="14">
        <v>1</v>
      </c>
      <c r="I791" s="14">
        <v>18</v>
      </c>
      <c r="J791" s="14">
        <v>6</v>
      </c>
      <c r="K791" s="27"/>
    </row>
    <row r="792" spans="1:11" ht="15.75" customHeight="1" x14ac:dyDescent="0.3">
      <c r="A792" s="7" t="s">
        <v>107</v>
      </c>
      <c r="B792" s="8" t="s">
        <v>205</v>
      </c>
      <c r="C792" s="22">
        <v>16</v>
      </c>
      <c r="D792" s="14">
        <v>2</v>
      </c>
      <c r="E792" s="14">
        <v>7</v>
      </c>
      <c r="F792" s="14">
        <v>2</v>
      </c>
      <c r="G792" s="14">
        <v>4</v>
      </c>
      <c r="H792" s="14">
        <v>1</v>
      </c>
      <c r="I792" s="14">
        <v>20</v>
      </c>
      <c r="J792" s="14">
        <v>3</v>
      </c>
      <c r="K792" s="27"/>
    </row>
    <row r="793" spans="1:11" ht="15.75" customHeight="1" x14ac:dyDescent="0.3">
      <c r="A793" s="10" t="s">
        <v>12</v>
      </c>
      <c r="B793" s="11"/>
      <c r="C793" s="9">
        <v>69</v>
      </c>
      <c r="D793" s="9">
        <v>21</v>
      </c>
      <c r="E793" s="9">
        <v>32</v>
      </c>
      <c r="F793" s="9">
        <v>13</v>
      </c>
      <c r="G793" s="9">
        <v>19</v>
      </c>
      <c r="H793" s="9">
        <v>5</v>
      </c>
      <c r="I793" s="9">
        <v>88</v>
      </c>
      <c r="J793" s="9">
        <v>26</v>
      </c>
      <c r="K793" s="29"/>
    </row>
    <row r="794" spans="1:11" ht="15.75" customHeight="1" x14ac:dyDescent="0.3"/>
    <row r="795" spans="1:11" ht="15.75" customHeight="1" x14ac:dyDescent="0.3"/>
    <row r="796" spans="1:11" ht="15.75" customHeight="1" x14ac:dyDescent="0.3">
      <c r="A796" s="24" t="s">
        <v>1415</v>
      </c>
      <c r="B796" s="25"/>
      <c r="C796" s="25"/>
      <c r="D796" s="25"/>
      <c r="E796" s="25"/>
      <c r="F796" s="25"/>
      <c r="G796" s="25"/>
      <c r="H796" s="25"/>
      <c r="I796" s="25"/>
      <c r="J796" s="26"/>
      <c r="K796" s="27"/>
    </row>
    <row r="797" spans="1:11" ht="15.75" customHeight="1" x14ac:dyDescent="0.3">
      <c r="A797" s="2"/>
      <c r="B797" s="3"/>
      <c r="C797" s="28" t="s">
        <v>1</v>
      </c>
      <c r="D797" s="26"/>
      <c r="E797" s="28" t="s">
        <v>2</v>
      </c>
      <c r="F797" s="26"/>
      <c r="G797" s="28" t="s">
        <v>3</v>
      </c>
      <c r="H797" s="26"/>
      <c r="I797" s="28" t="s">
        <v>4</v>
      </c>
      <c r="J797" s="26"/>
      <c r="K797" s="27"/>
    </row>
    <row r="798" spans="1:11" ht="15.75" customHeight="1" x14ac:dyDescent="0.3">
      <c r="A798" s="4" t="s">
        <v>5</v>
      </c>
      <c r="B798" s="5" t="s">
        <v>6</v>
      </c>
      <c r="C798" s="6" t="s">
        <v>7</v>
      </c>
      <c r="D798" s="6" t="s">
        <v>8</v>
      </c>
      <c r="E798" s="6" t="s">
        <v>7</v>
      </c>
      <c r="F798" s="6" t="s">
        <v>8</v>
      </c>
      <c r="G798" s="6" t="s">
        <v>7</v>
      </c>
      <c r="H798" s="6" t="s">
        <v>8</v>
      </c>
      <c r="I798" s="6" t="s">
        <v>7</v>
      </c>
      <c r="J798" s="6" t="s">
        <v>8</v>
      </c>
      <c r="K798" s="29"/>
    </row>
    <row r="799" spans="1:11" ht="15.75" customHeight="1" x14ac:dyDescent="0.3">
      <c r="A799" s="7" t="s">
        <v>82</v>
      </c>
      <c r="B799" s="8" t="s">
        <v>555</v>
      </c>
      <c r="C799" s="12">
        <v>7</v>
      </c>
      <c r="D799" s="13">
        <v>13</v>
      </c>
      <c r="E799" s="13">
        <v>5</v>
      </c>
      <c r="F799" s="13">
        <v>11</v>
      </c>
      <c r="G799" s="13">
        <v>0</v>
      </c>
      <c r="H799" s="13">
        <v>1</v>
      </c>
      <c r="I799" s="13">
        <v>7</v>
      </c>
      <c r="J799" s="13">
        <v>14</v>
      </c>
    </row>
    <row r="800" spans="1:11" ht="15.75" customHeight="1" x14ac:dyDescent="0.3">
      <c r="A800" s="7" t="s">
        <v>83</v>
      </c>
      <c r="B800" s="8" t="s">
        <v>555</v>
      </c>
      <c r="C800" s="12">
        <v>11</v>
      </c>
      <c r="D800" s="13">
        <v>9</v>
      </c>
      <c r="E800" s="13">
        <v>7</v>
      </c>
      <c r="F800" s="13">
        <v>7</v>
      </c>
      <c r="G800" s="13">
        <v>0</v>
      </c>
      <c r="H800" s="13">
        <v>1</v>
      </c>
      <c r="I800" s="13">
        <v>11</v>
      </c>
      <c r="J800" s="13">
        <v>10</v>
      </c>
    </row>
    <row r="801" spans="1:11" ht="15.75" customHeight="1" x14ac:dyDescent="0.3">
      <c r="A801" s="7" t="s">
        <v>84</v>
      </c>
      <c r="B801" s="8" t="s">
        <v>555</v>
      </c>
      <c r="C801" s="12">
        <v>8</v>
      </c>
      <c r="D801" s="13">
        <v>12</v>
      </c>
      <c r="E801" s="13">
        <v>7</v>
      </c>
      <c r="F801" s="13">
        <v>9</v>
      </c>
      <c r="G801" s="13">
        <v>1</v>
      </c>
      <c r="H801" s="13">
        <v>1</v>
      </c>
      <c r="I801" s="13">
        <v>9</v>
      </c>
      <c r="J801" s="13">
        <v>13</v>
      </c>
    </row>
    <row r="802" spans="1:11" ht="15.75" customHeight="1" x14ac:dyDescent="0.3">
      <c r="A802" s="7" t="s">
        <v>85</v>
      </c>
      <c r="B802" s="8" t="s">
        <v>555</v>
      </c>
      <c r="C802" s="12">
        <v>11</v>
      </c>
      <c r="D802" s="13">
        <v>9</v>
      </c>
      <c r="E802" s="13">
        <v>10</v>
      </c>
      <c r="F802" s="13">
        <v>6</v>
      </c>
      <c r="G802" s="13">
        <v>1</v>
      </c>
      <c r="H802" s="13">
        <v>1</v>
      </c>
      <c r="I802" s="13">
        <v>12</v>
      </c>
      <c r="J802" s="13">
        <v>10</v>
      </c>
    </row>
    <row r="803" spans="1:11" ht="15.75" customHeight="1" x14ac:dyDescent="0.3">
      <c r="A803" s="7" t="s">
        <v>86</v>
      </c>
      <c r="B803" s="8" t="s">
        <v>555</v>
      </c>
      <c r="C803" s="12">
        <v>11</v>
      </c>
      <c r="D803" s="13">
        <v>9</v>
      </c>
      <c r="E803" s="13">
        <v>7</v>
      </c>
      <c r="F803" s="13">
        <v>7</v>
      </c>
      <c r="G803" s="13">
        <v>2</v>
      </c>
      <c r="H803" s="13">
        <v>1</v>
      </c>
      <c r="I803" s="13">
        <v>13</v>
      </c>
      <c r="J803" s="13">
        <v>10</v>
      </c>
    </row>
    <row r="804" spans="1:11" ht="15.75" customHeight="1" x14ac:dyDescent="0.3">
      <c r="A804" s="7" t="s">
        <v>71</v>
      </c>
      <c r="B804" s="8" t="s">
        <v>555</v>
      </c>
      <c r="C804" s="12">
        <v>14</v>
      </c>
      <c r="D804" s="13">
        <v>6</v>
      </c>
      <c r="E804" s="13">
        <v>9</v>
      </c>
      <c r="F804" s="13">
        <v>5</v>
      </c>
      <c r="G804" s="13">
        <v>0</v>
      </c>
      <c r="H804" s="13">
        <v>1</v>
      </c>
      <c r="I804" s="13">
        <v>14</v>
      </c>
      <c r="J804" s="13">
        <v>7</v>
      </c>
    </row>
    <row r="805" spans="1:11" ht="15.75" customHeight="1" x14ac:dyDescent="0.3">
      <c r="A805" s="7" t="s">
        <v>87</v>
      </c>
      <c r="B805" s="8" t="s">
        <v>555</v>
      </c>
      <c r="C805" s="12">
        <v>18</v>
      </c>
      <c r="D805" s="13">
        <v>2</v>
      </c>
      <c r="E805" s="13">
        <v>13</v>
      </c>
      <c r="F805" s="13">
        <v>1</v>
      </c>
      <c r="G805" s="13">
        <v>5</v>
      </c>
      <c r="H805" s="13">
        <v>1</v>
      </c>
      <c r="I805" s="13">
        <v>23</v>
      </c>
      <c r="J805" s="13">
        <v>3</v>
      </c>
    </row>
    <row r="806" spans="1:11" ht="15.75" customHeight="1" x14ac:dyDescent="0.3">
      <c r="A806" s="7" t="s">
        <v>88</v>
      </c>
      <c r="B806" s="8" t="s">
        <v>555</v>
      </c>
      <c r="C806" s="12">
        <v>18</v>
      </c>
      <c r="D806" s="13">
        <v>2</v>
      </c>
      <c r="E806" s="13">
        <v>12</v>
      </c>
      <c r="F806" s="13">
        <v>2</v>
      </c>
      <c r="G806" s="13">
        <v>6</v>
      </c>
      <c r="H806" s="13">
        <v>1</v>
      </c>
      <c r="I806" s="13">
        <v>24</v>
      </c>
      <c r="J806" s="13">
        <v>3</v>
      </c>
    </row>
    <row r="807" spans="1:11" ht="15.75" customHeight="1" x14ac:dyDescent="0.3">
      <c r="A807" s="7" t="s">
        <v>89</v>
      </c>
      <c r="B807" s="8" t="s">
        <v>555</v>
      </c>
      <c r="C807" s="12">
        <v>18</v>
      </c>
      <c r="D807" s="13">
        <v>2</v>
      </c>
      <c r="E807" s="13">
        <v>12</v>
      </c>
      <c r="F807" s="13">
        <v>2</v>
      </c>
      <c r="G807" s="13">
        <v>5</v>
      </c>
      <c r="H807" s="13">
        <v>1</v>
      </c>
      <c r="I807" s="13">
        <v>23</v>
      </c>
      <c r="J807" s="13">
        <v>3</v>
      </c>
    </row>
    <row r="808" spans="1:11" ht="15.75" customHeight="1" x14ac:dyDescent="0.3">
      <c r="A808" s="7" t="s">
        <v>90</v>
      </c>
      <c r="B808" s="8" t="s">
        <v>555</v>
      </c>
      <c r="C808" s="12">
        <v>10</v>
      </c>
      <c r="D808" s="13">
        <v>10</v>
      </c>
      <c r="E808" s="13">
        <v>9</v>
      </c>
      <c r="F808" s="13">
        <v>5</v>
      </c>
      <c r="G808" s="13">
        <v>2</v>
      </c>
      <c r="H808" s="13">
        <v>1</v>
      </c>
      <c r="I808" s="13">
        <v>12</v>
      </c>
      <c r="J808" s="13">
        <v>11</v>
      </c>
    </row>
    <row r="809" spans="1:11" ht="15.75" customHeight="1" x14ac:dyDescent="0.3">
      <c r="A809" s="7" t="s">
        <v>73</v>
      </c>
      <c r="B809" s="8" t="s">
        <v>555</v>
      </c>
      <c r="C809" s="12">
        <v>16</v>
      </c>
      <c r="D809" s="13">
        <v>4</v>
      </c>
      <c r="E809" s="13">
        <v>12</v>
      </c>
      <c r="F809" s="13">
        <v>2</v>
      </c>
      <c r="G809" s="13">
        <v>0</v>
      </c>
      <c r="H809" s="13">
        <v>1</v>
      </c>
      <c r="I809" s="13">
        <v>16</v>
      </c>
      <c r="J809" s="13">
        <v>5</v>
      </c>
    </row>
    <row r="810" spans="1:11" ht="15.75" customHeight="1" x14ac:dyDescent="0.3">
      <c r="A810" s="7" t="s">
        <v>75</v>
      </c>
      <c r="B810" s="8" t="s">
        <v>555</v>
      </c>
      <c r="C810" s="12">
        <v>13</v>
      </c>
      <c r="D810" s="13">
        <v>7</v>
      </c>
      <c r="E810" s="13">
        <v>11</v>
      </c>
      <c r="F810" s="13">
        <v>3</v>
      </c>
      <c r="G810" s="13">
        <v>2</v>
      </c>
      <c r="H810" s="13">
        <v>1</v>
      </c>
      <c r="I810" s="13">
        <v>15</v>
      </c>
      <c r="J810" s="13">
        <v>8</v>
      </c>
    </row>
    <row r="811" spans="1:11" ht="15.75" customHeight="1" x14ac:dyDescent="0.3">
      <c r="A811" s="7" t="s">
        <v>76</v>
      </c>
      <c r="B811" s="8" t="s">
        <v>555</v>
      </c>
      <c r="C811" s="12">
        <v>7</v>
      </c>
      <c r="D811" s="13">
        <v>13</v>
      </c>
      <c r="E811" s="13">
        <v>6</v>
      </c>
      <c r="F811" s="13">
        <v>8</v>
      </c>
      <c r="G811" s="13">
        <v>1</v>
      </c>
      <c r="H811" s="13">
        <v>1</v>
      </c>
      <c r="I811" s="13">
        <v>8</v>
      </c>
      <c r="J811" s="13">
        <v>14</v>
      </c>
    </row>
    <row r="812" spans="1:11" ht="15.75" customHeight="1" x14ac:dyDescent="0.3">
      <c r="A812" s="7" t="s">
        <v>77</v>
      </c>
      <c r="B812" s="8" t="s">
        <v>555</v>
      </c>
      <c r="C812" s="12">
        <v>13</v>
      </c>
      <c r="D812" s="13">
        <v>7</v>
      </c>
      <c r="E812" s="13">
        <v>11</v>
      </c>
      <c r="F812" s="13">
        <v>3</v>
      </c>
      <c r="G812" s="13">
        <v>1</v>
      </c>
      <c r="H812" s="13">
        <v>1</v>
      </c>
      <c r="I812" s="13">
        <v>14</v>
      </c>
      <c r="J812" s="13">
        <v>8</v>
      </c>
    </row>
    <row r="813" spans="1:11" ht="15.75" customHeight="1" x14ac:dyDescent="0.3">
      <c r="A813" s="7" t="s">
        <v>78</v>
      </c>
      <c r="B813" s="8" t="s">
        <v>555</v>
      </c>
      <c r="C813" s="12">
        <v>11</v>
      </c>
      <c r="D813" s="13">
        <v>9</v>
      </c>
      <c r="E813" s="13">
        <v>9</v>
      </c>
      <c r="F813" s="13">
        <v>5</v>
      </c>
      <c r="G813" s="13">
        <v>1</v>
      </c>
      <c r="H813" s="13">
        <v>1</v>
      </c>
      <c r="I813" s="13">
        <v>12</v>
      </c>
      <c r="J813" s="13">
        <v>10</v>
      </c>
    </row>
    <row r="814" spans="1:11" ht="15.75" customHeight="1" x14ac:dyDescent="0.3">
      <c r="A814" s="7" t="s">
        <v>79</v>
      </c>
      <c r="B814" s="8" t="s">
        <v>555</v>
      </c>
      <c r="C814" s="12">
        <v>5</v>
      </c>
      <c r="D814" s="13">
        <v>15</v>
      </c>
      <c r="E814" s="13">
        <v>4</v>
      </c>
      <c r="F814" s="13">
        <v>10</v>
      </c>
      <c r="G814" s="13">
        <v>1</v>
      </c>
      <c r="H814" s="13">
        <v>1</v>
      </c>
      <c r="I814" s="13">
        <v>6</v>
      </c>
      <c r="J814" s="13">
        <v>16</v>
      </c>
      <c r="K814" s="27"/>
    </row>
    <row r="815" spans="1:11" ht="15.75" customHeight="1" x14ac:dyDescent="0.3">
      <c r="A815" s="7" t="s">
        <v>9</v>
      </c>
      <c r="B815" s="8" t="s">
        <v>555</v>
      </c>
      <c r="C815" s="22">
        <v>8</v>
      </c>
      <c r="D815" s="14">
        <v>12</v>
      </c>
      <c r="E815" s="14">
        <v>6</v>
      </c>
      <c r="F815" s="14">
        <v>8</v>
      </c>
      <c r="G815" s="14">
        <v>1</v>
      </c>
      <c r="H815" s="14">
        <v>1</v>
      </c>
      <c r="I815" s="14">
        <v>9</v>
      </c>
      <c r="J815" s="14">
        <v>13</v>
      </c>
      <c r="K815" s="27"/>
    </row>
    <row r="816" spans="1:11" ht="15.75" customHeight="1" x14ac:dyDescent="0.3">
      <c r="A816" s="7" t="s">
        <v>11</v>
      </c>
      <c r="B816" s="8" t="s">
        <v>555</v>
      </c>
      <c r="C816" s="22">
        <v>8</v>
      </c>
      <c r="D816" s="14">
        <v>12</v>
      </c>
      <c r="E816" s="14">
        <v>6</v>
      </c>
      <c r="F816" s="14">
        <v>8</v>
      </c>
      <c r="G816" s="14">
        <v>2</v>
      </c>
      <c r="H816" s="14">
        <v>1</v>
      </c>
      <c r="I816" s="14">
        <v>10</v>
      </c>
      <c r="J816" s="14">
        <v>13</v>
      </c>
      <c r="K816" s="27"/>
    </row>
    <row r="817" spans="1:11" ht="15.75" customHeight="1" x14ac:dyDescent="0.3">
      <c r="A817" s="7" t="s">
        <v>630</v>
      </c>
      <c r="B817" s="8" t="s">
        <v>555</v>
      </c>
      <c r="C817" s="22">
        <v>14</v>
      </c>
      <c r="D817" s="14">
        <v>6</v>
      </c>
      <c r="E817" s="14">
        <v>10</v>
      </c>
      <c r="F817" s="14">
        <v>4</v>
      </c>
      <c r="G817" s="14">
        <v>2</v>
      </c>
      <c r="H817" s="14">
        <v>1</v>
      </c>
      <c r="I817" s="14">
        <v>16</v>
      </c>
      <c r="J817" s="14">
        <v>7</v>
      </c>
      <c r="K817" s="27"/>
    </row>
    <row r="818" spans="1:11" ht="15.75" customHeight="1" x14ac:dyDescent="0.3">
      <c r="A818" s="7" t="s">
        <v>686</v>
      </c>
      <c r="B818" s="8" t="s">
        <v>555</v>
      </c>
      <c r="C818" s="22">
        <v>12</v>
      </c>
      <c r="D818" s="14">
        <v>8</v>
      </c>
      <c r="E818" s="14">
        <v>10</v>
      </c>
      <c r="F818" s="14">
        <v>4</v>
      </c>
      <c r="G818" s="14">
        <v>3</v>
      </c>
      <c r="H818" s="14">
        <v>1</v>
      </c>
      <c r="I818" s="14">
        <v>15</v>
      </c>
      <c r="J818" s="14">
        <v>9</v>
      </c>
      <c r="K818" s="27"/>
    </row>
    <row r="819" spans="1:11" ht="15.75" customHeight="1" x14ac:dyDescent="0.3">
      <c r="A819" s="7" t="s">
        <v>729</v>
      </c>
      <c r="B819" s="8" t="s">
        <v>555</v>
      </c>
      <c r="C819" s="22">
        <v>11</v>
      </c>
      <c r="D819" s="14">
        <v>9</v>
      </c>
      <c r="E819" s="14">
        <v>7</v>
      </c>
      <c r="F819" s="14">
        <v>7</v>
      </c>
      <c r="G819" s="14">
        <v>3</v>
      </c>
      <c r="H819" s="14">
        <v>1</v>
      </c>
      <c r="I819" s="14">
        <v>14</v>
      </c>
      <c r="J819" s="14">
        <v>10</v>
      </c>
      <c r="K819" s="27"/>
    </row>
    <row r="820" spans="1:11" ht="15.75" customHeight="1" x14ac:dyDescent="0.3">
      <c r="A820" s="7" t="s">
        <v>984</v>
      </c>
      <c r="B820" s="8" t="s">
        <v>555</v>
      </c>
      <c r="C820" s="22">
        <v>4</v>
      </c>
      <c r="D820" s="14">
        <v>16</v>
      </c>
      <c r="E820" s="14">
        <v>4</v>
      </c>
      <c r="F820" s="14">
        <v>10</v>
      </c>
      <c r="G820" s="14">
        <v>0</v>
      </c>
      <c r="H820" s="14">
        <v>1</v>
      </c>
      <c r="I820" s="14">
        <v>4</v>
      </c>
      <c r="J820" s="14">
        <v>17</v>
      </c>
      <c r="K820" s="27"/>
    </row>
    <row r="821" spans="1:11" ht="15.75" customHeight="1" x14ac:dyDescent="0.3">
      <c r="A821" s="7" t="s">
        <v>1189</v>
      </c>
      <c r="B821" s="8" t="s">
        <v>555</v>
      </c>
      <c r="C821" s="22">
        <v>7</v>
      </c>
      <c r="D821" s="14">
        <v>13</v>
      </c>
      <c r="E821" s="14">
        <v>6</v>
      </c>
      <c r="F821" s="14">
        <v>8</v>
      </c>
      <c r="G821" s="14">
        <v>1</v>
      </c>
      <c r="H821" s="14">
        <v>1</v>
      </c>
      <c r="I821" s="14">
        <v>8</v>
      </c>
      <c r="J821" s="14">
        <v>14</v>
      </c>
      <c r="K821" s="27"/>
    </row>
    <row r="822" spans="1:11" ht="15.75" customHeight="1" x14ac:dyDescent="0.3">
      <c r="A822" s="7" t="s">
        <v>1267</v>
      </c>
      <c r="B822" s="8" t="s">
        <v>555</v>
      </c>
      <c r="C822" s="22">
        <v>16</v>
      </c>
      <c r="D822" s="14">
        <v>6</v>
      </c>
      <c r="E822" s="14">
        <v>11</v>
      </c>
      <c r="F822" s="14">
        <v>3</v>
      </c>
      <c r="G822" s="14">
        <v>2</v>
      </c>
      <c r="H822" s="14">
        <v>1</v>
      </c>
      <c r="I822" s="14">
        <v>18</v>
      </c>
      <c r="J822" s="14">
        <v>7</v>
      </c>
      <c r="K822" s="27"/>
    </row>
    <row r="823" spans="1:11" ht="15.75" customHeight="1" x14ac:dyDescent="0.3">
      <c r="A823" s="7" t="s">
        <v>1374</v>
      </c>
      <c r="B823" s="8" t="s">
        <v>555</v>
      </c>
      <c r="C823" s="22">
        <v>8</v>
      </c>
      <c r="D823" s="14">
        <v>13</v>
      </c>
      <c r="E823" s="14">
        <v>6</v>
      </c>
      <c r="F823" s="14">
        <v>8</v>
      </c>
      <c r="G823" s="14">
        <v>2</v>
      </c>
      <c r="H823" s="14">
        <v>1</v>
      </c>
      <c r="I823" s="14">
        <v>10</v>
      </c>
      <c r="J823" s="14">
        <v>14</v>
      </c>
      <c r="K823" s="27"/>
    </row>
    <row r="824" spans="1:11" ht="15.75" customHeight="1" x14ac:dyDescent="0.3">
      <c r="A824" s="7" t="s">
        <v>1475</v>
      </c>
      <c r="B824" s="8" t="s">
        <v>555</v>
      </c>
      <c r="C824" s="22">
        <v>4</v>
      </c>
      <c r="D824" s="14">
        <v>18</v>
      </c>
      <c r="E824" s="14">
        <v>4</v>
      </c>
      <c r="F824" s="14">
        <v>10</v>
      </c>
      <c r="G824" s="14">
        <v>0</v>
      </c>
      <c r="H824" s="14">
        <v>1</v>
      </c>
      <c r="I824" s="14">
        <v>4</v>
      </c>
      <c r="J824" s="14">
        <v>19</v>
      </c>
      <c r="K824" s="27"/>
    </row>
    <row r="825" spans="1:11" ht="15.75" customHeight="1" x14ac:dyDescent="0.3">
      <c r="A825" s="7" t="s">
        <v>1614</v>
      </c>
      <c r="B825" s="8" t="s">
        <v>555</v>
      </c>
      <c r="C825" s="22">
        <v>8</v>
      </c>
      <c r="D825" s="14">
        <v>14</v>
      </c>
      <c r="E825" s="14">
        <v>7</v>
      </c>
      <c r="F825" s="14">
        <v>7</v>
      </c>
      <c r="G825" s="14">
        <v>0</v>
      </c>
      <c r="H825" s="14">
        <v>1</v>
      </c>
      <c r="I825" s="14">
        <v>8</v>
      </c>
      <c r="J825" s="14">
        <v>15</v>
      </c>
      <c r="K825" s="27"/>
    </row>
    <row r="826" spans="1:11" ht="15.75" customHeight="1" x14ac:dyDescent="0.3">
      <c r="A826" s="7" t="s">
        <v>1852</v>
      </c>
      <c r="B826" s="8" t="s">
        <v>555</v>
      </c>
      <c r="C826" s="22">
        <v>15</v>
      </c>
      <c r="D826" s="14">
        <v>7</v>
      </c>
      <c r="E826" s="14">
        <v>10</v>
      </c>
      <c r="F826" s="14">
        <v>4</v>
      </c>
      <c r="G826" s="14">
        <v>1</v>
      </c>
      <c r="H826" s="14">
        <v>1</v>
      </c>
      <c r="I826" s="14">
        <v>16</v>
      </c>
      <c r="J826" s="14">
        <v>8</v>
      </c>
      <c r="K826" s="27"/>
    </row>
    <row r="827" spans="1:11" ht="15.75" customHeight="1" x14ac:dyDescent="0.3">
      <c r="A827" s="7" t="s">
        <v>1883</v>
      </c>
      <c r="B827" s="8" t="s">
        <v>555</v>
      </c>
      <c r="C827" s="22">
        <v>11</v>
      </c>
      <c r="D827" s="14">
        <v>11</v>
      </c>
      <c r="E827" s="14">
        <v>7</v>
      </c>
      <c r="F827" s="14">
        <v>7</v>
      </c>
      <c r="G827" s="14">
        <v>2</v>
      </c>
      <c r="H827" s="14">
        <v>1</v>
      </c>
      <c r="I827" s="14">
        <v>13</v>
      </c>
      <c r="J827" s="14">
        <v>12</v>
      </c>
      <c r="K827" s="27"/>
    </row>
    <row r="828" spans="1:11" ht="15.75" customHeight="1" x14ac:dyDescent="0.3">
      <c r="A828" s="7" t="s">
        <v>1947</v>
      </c>
      <c r="B828" s="8" t="s">
        <v>555</v>
      </c>
      <c r="C828" s="22">
        <v>14</v>
      </c>
      <c r="D828" s="14">
        <v>8</v>
      </c>
      <c r="E828" s="14">
        <v>9</v>
      </c>
      <c r="F828" s="14">
        <v>5</v>
      </c>
      <c r="G828" s="14">
        <v>0</v>
      </c>
      <c r="H828" s="14">
        <v>1</v>
      </c>
      <c r="I828" s="14">
        <v>14</v>
      </c>
      <c r="J828" s="14">
        <v>9</v>
      </c>
      <c r="K828" s="27"/>
    </row>
    <row r="829" spans="1:11" ht="15.75" customHeight="1" x14ac:dyDescent="0.3">
      <c r="A829" s="7" t="s">
        <v>1965</v>
      </c>
      <c r="B829" s="8" t="s">
        <v>555</v>
      </c>
      <c r="C829" s="22">
        <v>14</v>
      </c>
      <c r="D829" s="14">
        <v>8</v>
      </c>
      <c r="E829" s="14">
        <v>12</v>
      </c>
      <c r="F829" s="14">
        <v>2</v>
      </c>
      <c r="G829" s="14">
        <v>2</v>
      </c>
      <c r="H829" s="14">
        <v>1</v>
      </c>
      <c r="I829" s="14">
        <v>16</v>
      </c>
      <c r="J829" s="14">
        <v>9</v>
      </c>
      <c r="K829" s="27"/>
    </row>
    <row r="830" spans="1:11" ht="15.75" customHeight="1" x14ac:dyDescent="0.3">
      <c r="A830" s="7" t="s">
        <v>2031</v>
      </c>
      <c r="B830" s="8" t="s">
        <v>555</v>
      </c>
      <c r="C830" s="22">
        <v>15</v>
      </c>
      <c r="D830" s="14">
        <v>5</v>
      </c>
      <c r="E830" s="14">
        <v>10</v>
      </c>
      <c r="F830" s="14">
        <v>4</v>
      </c>
      <c r="G830" s="14">
        <v>2</v>
      </c>
      <c r="H830" s="14">
        <v>1</v>
      </c>
      <c r="I830" s="14">
        <v>17</v>
      </c>
      <c r="J830" s="14">
        <v>6</v>
      </c>
      <c r="K830" s="27"/>
    </row>
    <row r="831" spans="1:11" ht="15.75" customHeight="1" x14ac:dyDescent="0.3">
      <c r="A831" s="10" t="s">
        <v>12</v>
      </c>
      <c r="B831" s="11"/>
      <c r="C831" s="9">
        <f t="shared" ref="C831:J831" si="51">SUM(C799:C830)</f>
        <v>360</v>
      </c>
      <c r="D831" s="9">
        <f t="shared" si="51"/>
        <v>295</v>
      </c>
      <c r="E831" s="9">
        <f t="shared" si="51"/>
        <v>269</v>
      </c>
      <c r="F831" s="9">
        <f t="shared" si="51"/>
        <v>185</v>
      </c>
      <c r="G831" s="9">
        <f t="shared" si="51"/>
        <v>51</v>
      </c>
      <c r="H831" s="9">
        <f t="shared" si="51"/>
        <v>32</v>
      </c>
      <c r="I831" s="9">
        <f t="shared" si="51"/>
        <v>411</v>
      </c>
      <c r="J831" s="9">
        <f t="shared" si="51"/>
        <v>327</v>
      </c>
      <c r="K831" s="29"/>
    </row>
    <row r="832" spans="1:11" ht="15.75" customHeight="1" x14ac:dyDescent="0.3"/>
    <row r="833" spans="1:11" ht="15.75" customHeight="1" x14ac:dyDescent="0.3"/>
    <row r="834" spans="1:11" ht="15.75" customHeight="1" x14ac:dyDescent="0.3">
      <c r="A834" s="24" t="s">
        <v>2045</v>
      </c>
      <c r="B834" s="25"/>
      <c r="C834" s="25"/>
      <c r="D834" s="25"/>
      <c r="E834" s="25"/>
      <c r="F834" s="25"/>
      <c r="G834" s="25"/>
      <c r="H834" s="25"/>
      <c r="I834" s="25"/>
      <c r="J834" s="26"/>
      <c r="K834" s="27"/>
    </row>
    <row r="835" spans="1:11" ht="15.75" customHeight="1" x14ac:dyDescent="0.3">
      <c r="A835" s="2"/>
      <c r="B835" s="3"/>
      <c r="C835" s="28" t="s">
        <v>1</v>
      </c>
      <c r="D835" s="26"/>
      <c r="E835" s="28" t="s">
        <v>2</v>
      </c>
      <c r="F835" s="26"/>
      <c r="G835" s="28" t="s">
        <v>3</v>
      </c>
      <c r="H835" s="26"/>
      <c r="I835" s="28" t="s">
        <v>4</v>
      </c>
      <c r="J835" s="26"/>
      <c r="K835" s="27"/>
    </row>
    <row r="836" spans="1:11" ht="15.75" customHeight="1" x14ac:dyDescent="0.3">
      <c r="A836" s="4" t="s">
        <v>5</v>
      </c>
      <c r="B836" s="5" t="s">
        <v>6</v>
      </c>
      <c r="C836" s="6" t="s">
        <v>7</v>
      </c>
      <c r="D836" s="6" t="s">
        <v>8</v>
      </c>
      <c r="E836" s="6" t="s">
        <v>7</v>
      </c>
      <c r="F836" s="6" t="s">
        <v>8</v>
      </c>
      <c r="G836" s="6" t="s">
        <v>7</v>
      </c>
      <c r="H836" s="6" t="s">
        <v>8</v>
      </c>
      <c r="I836" s="6" t="s">
        <v>7</v>
      </c>
      <c r="J836" s="6" t="s">
        <v>8</v>
      </c>
      <c r="K836" s="29"/>
    </row>
    <row r="837" spans="1:11" ht="15.75" customHeight="1" x14ac:dyDescent="0.3">
      <c r="A837" s="7" t="s">
        <v>2043</v>
      </c>
      <c r="B837" s="8" t="s">
        <v>101</v>
      </c>
      <c r="C837" s="12">
        <v>5</v>
      </c>
      <c r="D837" s="13">
        <v>16</v>
      </c>
      <c r="E837" s="13">
        <v>4</v>
      </c>
      <c r="F837" s="13">
        <v>10</v>
      </c>
      <c r="G837" s="13">
        <v>0</v>
      </c>
      <c r="H837" s="13">
        <v>1</v>
      </c>
      <c r="I837" s="13">
        <v>5</v>
      </c>
      <c r="J837" s="13">
        <v>17</v>
      </c>
      <c r="K837" s="27"/>
    </row>
    <row r="838" spans="1:11" ht="15.75" customHeight="1" x14ac:dyDescent="0.3">
      <c r="A838" s="7" t="s">
        <v>2066</v>
      </c>
      <c r="B838" s="8" t="s">
        <v>101</v>
      </c>
      <c r="C838" s="12">
        <v>13</v>
      </c>
      <c r="D838" s="13">
        <v>9</v>
      </c>
      <c r="E838" s="13">
        <v>8</v>
      </c>
      <c r="F838" s="13">
        <v>6</v>
      </c>
      <c r="G838" s="13">
        <v>0</v>
      </c>
      <c r="H838" s="13">
        <v>1</v>
      </c>
      <c r="I838" s="13">
        <v>13</v>
      </c>
      <c r="J838" s="13">
        <v>10</v>
      </c>
      <c r="K838" s="27"/>
    </row>
    <row r="839" spans="1:11" ht="15.75" customHeight="1" x14ac:dyDescent="0.3">
      <c r="A839" s="7" t="s">
        <v>2081</v>
      </c>
      <c r="B839" s="8" t="s">
        <v>101</v>
      </c>
      <c r="C839" s="12">
        <v>13</v>
      </c>
      <c r="D839" s="13">
        <v>9</v>
      </c>
      <c r="E839" s="13">
        <v>6</v>
      </c>
      <c r="F839" s="13">
        <v>8</v>
      </c>
      <c r="G839" s="13">
        <v>0</v>
      </c>
      <c r="H839" s="13">
        <v>1</v>
      </c>
      <c r="I839" s="13">
        <v>13</v>
      </c>
      <c r="J839" s="13">
        <v>10</v>
      </c>
      <c r="K839" s="27"/>
    </row>
    <row r="840" spans="1:11" ht="15.75" customHeight="1" x14ac:dyDescent="0.3">
      <c r="A840" s="10" t="s">
        <v>12</v>
      </c>
      <c r="B840" s="11"/>
      <c r="C840" s="9">
        <f>SUM(C837:C839)</f>
        <v>31</v>
      </c>
      <c r="D840" s="9">
        <f t="shared" ref="D840:J840" si="52">SUM(D837:D839)</f>
        <v>34</v>
      </c>
      <c r="E840" s="9">
        <f t="shared" si="52"/>
        <v>18</v>
      </c>
      <c r="F840" s="9">
        <f t="shared" si="52"/>
        <v>24</v>
      </c>
      <c r="G840" s="9">
        <f t="shared" si="52"/>
        <v>0</v>
      </c>
      <c r="H840" s="9">
        <f t="shared" si="52"/>
        <v>3</v>
      </c>
      <c r="I840" s="9">
        <f t="shared" si="52"/>
        <v>31</v>
      </c>
      <c r="J840" s="9">
        <f t="shared" si="52"/>
        <v>37</v>
      </c>
      <c r="K840" s="29"/>
    </row>
    <row r="841" spans="1:11" ht="15.75" customHeight="1" x14ac:dyDescent="0.3"/>
    <row r="842" spans="1:11" ht="15.75" customHeight="1" x14ac:dyDescent="0.3"/>
    <row r="843" spans="1:11" ht="15.75" customHeight="1" x14ac:dyDescent="0.3">
      <c r="A843" s="24" t="s">
        <v>556</v>
      </c>
      <c r="B843" s="25"/>
      <c r="C843" s="25"/>
      <c r="D843" s="25"/>
      <c r="E843" s="25"/>
      <c r="F843" s="25"/>
      <c r="G843" s="25"/>
      <c r="H843" s="25"/>
      <c r="I843" s="25"/>
      <c r="J843" s="26"/>
      <c r="K843" s="27"/>
    </row>
    <row r="844" spans="1:11" ht="15.75" customHeight="1" x14ac:dyDescent="0.3">
      <c r="A844" s="2"/>
      <c r="B844" s="3"/>
      <c r="C844" s="28" t="s">
        <v>1</v>
      </c>
      <c r="D844" s="26"/>
      <c r="E844" s="28" t="s">
        <v>2</v>
      </c>
      <c r="F844" s="26"/>
      <c r="G844" s="28" t="s">
        <v>3</v>
      </c>
      <c r="H844" s="26"/>
      <c r="I844" s="28" t="s">
        <v>4</v>
      </c>
      <c r="J844" s="26"/>
      <c r="K844" s="27"/>
    </row>
    <row r="845" spans="1:11" ht="15.75" customHeight="1" x14ac:dyDescent="0.3">
      <c r="A845" s="4" t="s">
        <v>5</v>
      </c>
      <c r="B845" s="5" t="s">
        <v>6</v>
      </c>
      <c r="C845" s="6" t="s">
        <v>7</v>
      </c>
      <c r="D845" s="6" t="s">
        <v>8</v>
      </c>
      <c r="E845" s="6" t="s">
        <v>7</v>
      </c>
      <c r="F845" s="6" t="s">
        <v>8</v>
      </c>
      <c r="G845" s="6" t="s">
        <v>7</v>
      </c>
      <c r="H845" s="6" t="s">
        <v>8</v>
      </c>
      <c r="I845" s="6" t="s">
        <v>7</v>
      </c>
      <c r="J845" s="6" t="s">
        <v>8</v>
      </c>
      <c r="K845" s="29"/>
    </row>
    <row r="846" spans="1:11" ht="15.75" customHeight="1" x14ac:dyDescent="0.3">
      <c r="A846" s="7" t="s">
        <v>57</v>
      </c>
      <c r="B846" s="8" t="s">
        <v>50</v>
      </c>
      <c r="C846" s="12">
        <v>3</v>
      </c>
      <c r="D846" s="13">
        <v>15</v>
      </c>
      <c r="E846" s="13">
        <v>3</v>
      </c>
      <c r="F846" s="13">
        <v>11</v>
      </c>
      <c r="G846" s="13">
        <v>0</v>
      </c>
      <c r="H846" s="13">
        <v>1</v>
      </c>
      <c r="I846" s="13">
        <v>3</v>
      </c>
      <c r="J846" s="13">
        <v>16</v>
      </c>
      <c r="K846" s="27"/>
    </row>
    <row r="847" spans="1:11" ht="15.75" customHeight="1" x14ac:dyDescent="0.3">
      <c r="A847" s="10" t="s">
        <v>12</v>
      </c>
      <c r="B847" s="11"/>
      <c r="C847" s="9">
        <v>3</v>
      </c>
      <c r="D847" s="9">
        <v>15</v>
      </c>
      <c r="E847" s="9">
        <v>3</v>
      </c>
      <c r="F847" s="9">
        <v>11</v>
      </c>
      <c r="G847" s="9">
        <v>0</v>
      </c>
      <c r="H847" s="9">
        <v>1</v>
      </c>
      <c r="I847" s="9">
        <v>3</v>
      </c>
      <c r="J847" s="9">
        <v>16</v>
      </c>
      <c r="K847" s="29"/>
    </row>
    <row r="848" spans="1:11" ht="15.75" customHeight="1" x14ac:dyDescent="0.3"/>
    <row r="849" spans="1:11" ht="15.75" customHeight="1" x14ac:dyDescent="0.3"/>
    <row r="850" spans="1:11" ht="15.75" customHeight="1" x14ac:dyDescent="0.3">
      <c r="A850" s="24" t="s">
        <v>557</v>
      </c>
      <c r="B850" s="25"/>
      <c r="C850" s="25"/>
      <c r="D850" s="25"/>
      <c r="E850" s="25"/>
      <c r="F850" s="25"/>
      <c r="G850" s="25"/>
      <c r="H850" s="25"/>
      <c r="I850" s="25"/>
      <c r="J850" s="26"/>
      <c r="K850" s="27"/>
    </row>
    <row r="851" spans="1:11" ht="15.75" customHeight="1" x14ac:dyDescent="0.3">
      <c r="A851" s="2"/>
      <c r="B851" s="3"/>
      <c r="C851" s="28" t="s">
        <v>1</v>
      </c>
      <c r="D851" s="26"/>
      <c r="E851" s="28" t="s">
        <v>2</v>
      </c>
      <c r="F851" s="26"/>
      <c r="G851" s="28" t="s">
        <v>3</v>
      </c>
      <c r="H851" s="26"/>
      <c r="I851" s="28" t="s">
        <v>4</v>
      </c>
      <c r="J851" s="26"/>
      <c r="K851" s="27"/>
    </row>
    <row r="852" spans="1:11" ht="15.75" customHeight="1" x14ac:dyDescent="0.3">
      <c r="A852" s="4" t="s">
        <v>5</v>
      </c>
      <c r="B852" s="5" t="s">
        <v>6</v>
      </c>
      <c r="C852" s="6" t="s">
        <v>7</v>
      </c>
      <c r="D852" s="6" t="s">
        <v>8</v>
      </c>
      <c r="E852" s="6" t="s">
        <v>7</v>
      </c>
      <c r="F852" s="6" t="s">
        <v>8</v>
      </c>
      <c r="G852" s="6" t="s">
        <v>7</v>
      </c>
      <c r="H852" s="6" t="s">
        <v>8</v>
      </c>
      <c r="I852" s="6" t="s">
        <v>7</v>
      </c>
      <c r="J852" s="6" t="s">
        <v>8</v>
      </c>
      <c r="K852" s="29"/>
    </row>
    <row r="853" spans="1:11" ht="15.75" customHeight="1" x14ac:dyDescent="0.3">
      <c r="A853" s="7" t="s">
        <v>76</v>
      </c>
      <c r="B853" s="8" t="s">
        <v>26</v>
      </c>
      <c r="C853" s="12">
        <v>4</v>
      </c>
      <c r="D853" s="13">
        <v>16</v>
      </c>
      <c r="E853" s="13">
        <v>4</v>
      </c>
      <c r="F853" s="13">
        <v>9</v>
      </c>
      <c r="G853" s="13">
        <v>0</v>
      </c>
      <c r="H853" s="13">
        <v>1</v>
      </c>
      <c r="I853" s="13">
        <v>4</v>
      </c>
      <c r="J853" s="13">
        <v>17</v>
      </c>
    </row>
    <row r="854" spans="1:11" ht="15.75" customHeight="1" x14ac:dyDescent="0.3">
      <c r="A854" s="7" t="s">
        <v>77</v>
      </c>
      <c r="B854" s="8" t="s">
        <v>26</v>
      </c>
      <c r="C854" s="12">
        <v>0</v>
      </c>
      <c r="D854" s="13">
        <v>20</v>
      </c>
      <c r="E854" s="13">
        <v>0</v>
      </c>
      <c r="F854" s="13">
        <v>13</v>
      </c>
      <c r="G854" s="13">
        <v>0</v>
      </c>
      <c r="H854" s="13">
        <v>1</v>
      </c>
      <c r="I854" s="13">
        <v>0</v>
      </c>
      <c r="J854" s="13">
        <v>21</v>
      </c>
      <c r="K854" s="27"/>
    </row>
    <row r="855" spans="1:11" ht="15.75" customHeight="1" x14ac:dyDescent="0.3">
      <c r="A855" s="10" t="s">
        <v>12</v>
      </c>
      <c r="B855" s="11"/>
      <c r="C855" s="9">
        <f>SUM(C853:C854)</f>
        <v>4</v>
      </c>
      <c r="D855" s="9">
        <f t="shared" ref="D855:J855" si="53">SUM(D853:D854)</f>
        <v>36</v>
      </c>
      <c r="E855" s="9">
        <f t="shared" si="53"/>
        <v>4</v>
      </c>
      <c r="F855" s="9">
        <f t="shared" si="53"/>
        <v>22</v>
      </c>
      <c r="G855" s="9">
        <f t="shared" si="53"/>
        <v>0</v>
      </c>
      <c r="H855" s="9">
        <f t="shared" si="53"/>
        <v>2</v>
      </c>
      <c r="I855" s="9">
        <f t="shared" si="53"/>
        <v>4</v>
      </c>
      <c r="J855" s="9">
        <f t="shared" si="53"/>
        <v>38</v>
      </c>
      <c r="K855" s="29"/>
    </row>
    <row r="856" spans="1:11" ht="15.75" customHeight="1" x14ac:dyDescent="0.3"/>
    <row r="857" spans="1:11" ht="15.75" customHeight="1" x14ac:dyDescent="0.3"/>
    <row r="858" spans="1:11" ht="15.75" customHeight="1" x14ac:dyDescent="0.3">
      <c r="A858" s="24" t="s">
        <v>1580</v>
      </c>
      <c r="B858" s="25"/>
      <c r="C858" s="25"/>
      <c r="D858" s="25"/>
      <c r="E858" s="25"/>
      <c r="F858" s="25"/>
      <c r="G858" s="25"/>
      <c r="H858" s="25"/>
      <c r="I858" s="25"/>
      <c r="J858" s="26"/>
      <c r="K858" s="27"/>
    </row>
    <row r="859" spans="1:11" ht="15.75" customHeight="1" x14ac:dyDescent="0.3">
      <c r="A859" s="2"/>
      <c r="B859" s="3"/>
      <c r="C859" s="28" t="s">
        <v>1</v>
      </c>
      <c r="D859" s="26"/>
      <c r="E859" s="28" t="s">
        <v>2</v>
      </c>
      <c r="F859" s="26"/>
      <c r="G859" s="28" t="s">
        <v>3</v>
      </c>
      <c r="H859" s="26"/>
      <c r="I859" s="28" t="s">
        <v>4</v>
      </c>
      <c r="J859" s="26"/>
      <c r="K859" s="27"/>
    </row>
    <row r="860" spans="1:11" ht="15.75" customHeight="1" x14ac:dyDescent="0.3">
      <c r="A860" s="4" t="s">
        <v>5</v>
      </c>
      <c r="B860" s="5" t="s">
        <v>6</v>
      </c>
      <c r="C860" s="6" t="s">
        <v>7</v>
      </c>
      <c r="D860" s="6" t="s">
        <v>8</v>
      </c>
      <c r="E860" s="6" t="s">
        <v>7</v>
      </c>
      <c r="F860" s="6" t="s">
        <v>8</v>
      </c>
      <c r="G860" s="6" t="s">
        <v>7</v>
      </c>
      <c r="H860" s="6" t="s">
        <v>8</v>
      </c>
      <c r="I860" s="6" t="s">
        <v>7</v>
      </c>
      <c r="J860" s="6" t="s">
        <v>8</v>
      </c>
      <c r="K860" s="29"/>
    </row>
    <row r="861" spans="1:11" ht="15.75" customHeight="1" x14ac:dyDescent="0.3">
      <c r="A861" s="7" t="s">
        <v>106</v>
      </c>
      <c r="B861" s="8" t="s">
        <v>10</v>
      </c>
      <c r="C861" s="12">
        <v>7</v>
      </c>
      <c r="D861" s="13">
        <v>13</v>
      </c>
      <c r="E861" s="13">
        <v>2</v>
      </c>
      <c r="F861" s="13">
        <v>6</v>
      </c>
      <c r="G861" s="13">
        <v>1</v>
      </c>
      <c r="H861" s="13">
        <v>1</v>
      </c>
      <c r="I861" s="13">
        <v>8</v>
      </c>
      <c r="J861" s="13">
        <v>14</v>
      </c>
    </row>
    <row r="862" spans="1:11" ht="15.75" customHeight="1" x14ac:dyDescent="0.3">
      <c r="A862" s="7" t="s">
        <v>30</v>
      </c>
      <c r="B862" s="8" t="s">
        <v>10</v>
      </c>
      <c r="C862" s="12">
        <v>16</v>
      </c>
      <c r="D862" s="13">
        <v>4</v>
      </c>
      <c r="E862" s="13">
        <v>7</v>
      </c>
      <c r="F862" s="13">
        <v>1</v>
      </c>
      <c r="G862" s="13">
        <v>3</v>
      </c>
      <c r="H862" s="13">
        <v>1</v>
      </c>
      <c r="I862" s="13">
        <v>19</v>
      </c>
      <c r="J862" s="13">
        <v>5</v>
      </c>
    </row>
    <row r="863" spans="1:11" ht="15.75" customHeight="1" x14ac:dyDescent="0.3">
      <c r="A863" s="7" t="s">
        <v>107</v>
      </c>
      <c r="B863" s="8" t="s">
        <v>10</v>
      </c>
      <c r="C863" s="12">
        <v>15</v>
      </c>
      <c r="D863" s="13">
        <v>5</v>
      </c>
      <c r="E863" s="13">
        <v>7</v>
      </c>
      <c r="F863" s="13">
        <v>1</v>
      </c>
      <c r="G863" s="13">
        <v>1</v>
      </c>
      <c r="H863" s="13">
        <v>1</v>
      </c>
      <c r="I863" s="13">
        <v>16</v>
      </c>
      <c r="J863" s="13">
        <v>6</v>
      </c>
    </row>
    <row r="864" spans="1:11" ht="15.75" customHeight="1" x14ac:dyDescent="0.3">
      <c r="A864" s="7" t="s">
        <v>109</v>
      </c>
      <c r="B864" s="8" t="s">
        <v>10</v>
      </c>
      <c r="C864" s="12">
        <v>14</v>
      </c>
      <c r="D864" s="13">
        <v>6</v>
      </c>
      <c r="E864" s="13">
        <v>6</v>
      </c>
      <c r="F864" s="13">
        <v>2</v>
      </c>
      <c r="G864" s="13">
        <v>0</v>
      </c>
      <c r="H864" s="13">
        <v>1</v>
      </c>
      <c r="I864" s="13">
        <v>14</v>
      </c>
      <c r="J864" s="13">
        <v>7</v>
      </c>
      <c r="K864" s="27"/>
    </row>
    <row r="865" spans="1:11" ht="15.75" customHeight="1" x14ac:dyDescent="0.3">
      <c r="A865" s="10" t="s">
        <v>12</v>
      </c>
      <c r="B865" s="11"/>
      <c r="C865" s="9">
        <f>SUM(C861:C864)</f>
        <v>52</v>
      </c>
      <c r="D865" s="9">
        <f t="shared" ref="D865:J865" si="54">SUM(D861:D864)</f>
        <v>28</v>
      </c>
      <c r="E865" s="9">
        <f t="shared" si="54"/>
        <v>22</v>
      </c>
      <c r="F865" s="9">
        <f t="shared" si="54"/>
        <v>10</v>
      </c>
      <c r="G865" s="9">
        <f t="shared" si="54"/>
        <v>5</v>
      </c>
      <c r="H865" s="9">
        <f t="shared" si="54"/>
        <v>4</v>
      </c>
      <c r="I865" s="9">
        <f t="shared" si="54"/>
        <v>57</v>
      </c>
      <c r="J865" s="9">
        <f t="shared" si="54"/>
        <v>32</v>
      </c>
      <c r="K865" s="29"/>
    </row>
    <row r="866" spans="1:11" ht="15.75" customHeight="1" x14ac:dyDescent="0.3">
      <c r="A866" s="1" t="s">
        <v>1581</v>
      </c>
    </row>
    <row r="867" spans="1:11" ht="15.75" customHeight="1" x14ac:dyDescent="0.3"/>
    <row r="868" spans="1:11" ht="15.75" customHeight="1" x14ac:dyDescent="0.3">
      <c r="A868" s="24" t="s">
        <v>1534</v>
      </c>
      <c r="B868" s="25"/>
      <c r="C868" s="25"/>
      <c r="D868" s="25"/>
      <c r="E868" s="25"/>
      <c r="F868" s="25"/>
      <c r="G868" s="25"/>
      <c r="H868" s="25"/>
      <c r="I868" s="25"/>
      <c r="J868" s="26"/>
      <c r="K868" s="27"/>
    </row>
    <row r="869" spans="1:11" ht="15.75" customHeight="1" x14ac:dyDescent="0.3">
      <c r="A869" s="2"/>
      <c r="B869" s="3"/>
      <c r="C869" s="28" t="s">
        <v>1</v>
      </c>
      <c r="D869" s="26"/>
      <c r="E869" s="28" t="s">
        <v>2</v>
      </c>
      <c r="F869" s="26"/>
      <c r="G869" s="28" t="s">
        <v>3</v>
      </c>
      <c r="H869" s="26"/>
      <c r="I869" s="28" t="s">
        <v>4</v>
      </c>
      <c r="J869" s="26"/>
      <c r="K869" s="27"/>
    </row>
    <row r="870" spans="1:11" ht="15.75" customHeight="1" x14ac:dyDescent="0.3">
      <c r="A870" s="4" t="s">
        <v>5</v>
      </c>
      <c r="B870" s="5" t="s">
        <v>6</v>
      </c>
      <c r="C870" s="6" t="s">
        <v>7</v>
      </c>
      <c r="D870" s="6" t="s">
        <v>8</v>
      </c>
      <c r="E870" s="6" t="s">
        <v>7</v>
      </c>
      <c r="F870" s="6" t="s">
        <v>8</v>
      </c>
      <c r="G870" s="6" t="s">
        <v>7</v>
      </c>
      <c r="H870" s="6" t="s">
        <v>8</v>
      </c>
      <c r="I870" s="6" t="s">
        <v>7</v>
      </c>
      <c r="J870" s="6" t="s">
        <v>8</v>
      </c>
      <c r="K870" s="29"/>
    </row>
    <row r="871" spans="1:11" ht="15.75" customHeight="1" x14ac:dyDescent="0.3">
      <c r="A871" s="7" t="s">
        <v>68</v>
      </c>
      <c r="B871" s="8" t="s">
        <v>271</v>
      </c>
      <c r="C871" s="12">
        <v>3</v>
      </c>
      <c r="D871" s="13">
        <v>8</v>
      </c>
      <c r="E871" s="13">
        <v>2</v>
      </c>
      <c r="F871" s="13">
        <v>3</v>
      </c>
      <c r="G871" s="13">
        <v>0</v>
      </c>
      <c r="H871" s="13">
        <v>0</v>
      </c>
      <c r="I871" s="13">
        <v>3</v>
      </c>
      <c r="J871" s="13">
        <v>8</v>
      </c>
      <c r="K871" s="27"/>
    </row>
    <row r="872" spans="1:11" ht="15.75" customHeight="1" x14ac:dyDescent="0.3">
      <c r="A872" s="10" t="s">
        <v>12</v>
      </c>
      <c r="B872" s="11"/>
      <c r="C872" s="9">
        <f>SUM(C871)</f>
        <v>3</v>
      </c>
      <c r="D872" s="9">
        <f t="shared" ref="D872:J872" si="55">SUM(D871)</f>
        <v>8</v>
      </c>
      <c r="E872" s="9">
        <f t="shared" si="55"/>
        <v>2</v>
      </c>
      <c r="F872" s="9">
        <f t="shared" si="55"/>
        <v>3</v>
      </c>
      <c r="G872" s="9">
        <f t="shared" si="55"/>
        <v>0</v>
      </c>
      <c r="H872" s="9">
        <f t="shared" si="55"/>
        <v>0</v>
      </c>
      <c r="I872" s="9">
        <f t="shared" si="55"/>
        <v>3</v>
      </c>
      <c r="J872" s="9">
        <f t="shared" si="55"/>
        <v>8</v>
      </c>
      <c r="K872" s="29"/>
    </row>
    <row r="873" spans="1:11" ht="15.75" customHeight="1" x14ac:dyDescent="0.3">
      <c r="A873" s="1" t="s">
        <v>1537</v>
      </c>
    </row>
    <row r="874" spans="1:11" ht="15.75" customHeight="1" x14ac:dyDescent="0.3"/>
    <row r="875" spans="1:11" ht="15.75" customHeight="1" x14ac:dyDescent="0.3">
      <c r="A875" s="24" t="s">
        <v>1495</v>
      </c>
      <c r="B875" s="25"/>
      <c r="C875" s="25"/>
      <c r="D875" s="25"/>
      <c r="E875" s="25"/>
      <c r="F875" s="25"/>
      <c r="G875" s="25"/>
      <c r="H875" s="25"/>
      <c r="I875" s="25"/>
      <c r="J875" s="26"/>
      <c r="K875" s="27"/>
    </row>
    <row r="876" spans="1:11" ht="15.75" customHeight="1" x14ac:dyDescent="0.3">
      <c r="A876" s="2"/>
      <c r="B876" s="3"/>
      <c r="C876" s="28" t="s">
        <v>1</v>
      </c>
      <c r="D876" s="26"/>
      <c r="E876" s="28" t="s">
        <v>2</v>
      </c>
      <c r="F876" s="26"/>
      <c r="G876" s="28" t="s">
        <v>3</v>
      </c>
      <c r="H876" s="26"/>
      <c r="I876" s="28" t="s">
        <v>4</v>
      </c>
      <c r="J876" s="26"/>
      <c r="K876" s="27"/>
    </row>
    <row r="877" spans="1:11" ht="15.75" customHeight="1" x14ac:dyDescent="0.3">
      <c r="A877" s="4" t="s">
        <v>5</v>
      </c>
      <c r="B877" s="5" t="s">
        <v>6</v>
      </c>
      <c r="C877" s="6" t="s">
        <v>7</v>
      </c>
      <c r="D877" s="6" t="s">
        <v>8</v>
      </c>
      <c r="E877" s="6" t="s">
        <v>7</v>
      </c>
      <c r="F877" s="6" t="s">
        <v>8</v>
      </c>
      <c r="G877" s="6" t="s">
        <v>7</v>
      </c>
      <c r="H877" s="6" t="s">
        <v>8</v>
      </c>
      <c r="I877" s="6" t="s">
        <v>7</v>
      </c>
      <c r="J877" s="6" t="s">
        <v>8</v>
      </c>
      <c r="K877" s="29"/>
    </row>
    <row r="878" spans="1:11" ht="15.75" customHeight="1" x14ac:dyDescent="0.3">
      <c r="A878" s="7" t="s">
        <v>55</v>
      </c>
      <c r="B878" s="8" t="s">
        <v>10</v>
      </c>
      <c r="C878" s="12">
        <v>6</v>
      </c>
      <c r="D878" s="13">
        <v>11</v>
      </c>
      <c r="E878" s="70">
        <v>3</v>
      </c>
      <c r="F878" s="70">
        <v>8</v>
      </c>
      <c r="G878" s="13">
        <v>1</v>
      </c>
      <c r="H878" s="13">
        <v>1</v>
      </c>
      <c r="I878" s="13">
        <v>7</v>
      </c>
      <c r="J878" s="13">
        <v>12</v>
      </c>
    </row>
    <row r="879" spans="1:11" ht="15.75" customHeight="1" x14ac:dyDescent="0.3">
      <c r="A879" s="7" t="s">
        <v>56</v>
      </c>
      <c r="B879" s="8" t="s">
        <v>10</v>
      </c>
      <c r="C879" s="12">
        <v>13</v>
      </c>
      <c r="D879" s="13">
        <v>3</v>
      </c>
      <c r="E879" s="13">
        <v>6</v>
      </c>
      <c r="F879" s="13">
        <v>2</v>
      </c>
      <c r="G879" s="13">
        <v>6</v>
      </c>
      <c r="H879" s="13">
        <v>1</v>
      </c>
      <c r="I879" s="13">
        <v>19</v>
      </c>
      <c r="J879" s="13">
        <v>4</v>
      </c>
    </row>
    <row r="880" spans="1:11" ht="15.75" customHeight="1" x14ac:dyDescent="0.3">
      <c r="A880" s="7" t="s">
        <v>57</v>
      </c>
      <c r="B880" s="8" t="s">
        <v>10</v>
      </c>
      <c r="C880" s="12">
        <v>16</v>
      </c>
      <c r="D880" s="13">
        <v>4</v>
      </c>
      <c r="E880" s="13">
        <v>11</v>
      </c>
      <c r="F880" s="13">
        <v>3</v>
      </c>
      <c r="G880" s="13">
        <v>1</v>
      </c>
      <c r="H880" s="13">
        <v>2</v>
      </c>
      <c r="I880" s="13">
        <v>17</v>
      </c>
      <c r="J880" s="13">
        <v>6</v>
      </c>
    </row>
    <row r="881" spans="1:11" ht="15.75" customHeight="1" x14ac:dyDescent="0.3">
      <c r="A881" s="7" t="s">
        <v>63</v>
      </c>
      <c r="B881" s="8" t="s">
        <v>10</v>
      </c>
      <c r="C881" s="12">
        <v>13</v>
      </c>
      <c r="D881" s="13">
        <v>3</v>
      </c>
      <c r="E881" s="13">
        <v>11</v>
      </c>
      <c r="F881" s="13">
        <v>3</v>
      </c>
      <c r="G881" s="13">
        <v>6</v>
      </c>
      <c r="H881" s="13">
        <v>2</v>
      </c>
      <c r="I881" s="13">
        <v>19</v>
      </c>
      <c r="J881" s="13">
        <v>5</v>
      </c>
    </row>
    <row r="882" spans="1:11" ht="15.75" customHeight="1" x14ac:dyDescent="0.3">
      <c r="A882" s="7" t="s">
        <v>64</v>
      </c>
      <c r="B882" s="8" t="s">
        <v>2067</v>
      </c>
      <c r="C882" s="12">
        <v>12</v>
      </c>
      <c r="D882" s="13">
        <v>6</v>
      </c>
      <c r="E882" s="13">
        <v>5</v>
      </c>
      <c r="F882" s="13">
        <v>3</v>
      </c>
      <c r="G882" s="13">
        <v>2</v>
      </c>
      <c r="H882" s="13">
        <v>1</v>
      </c>
      <c r="I882" s="13">
        <v>14</v>
      </c>
      <c r="J882" s="13">
        <v>7</v>
      </c>
      <c r="K882" s="27"/>
    </row>
    <row r="883" spans="1:11" ht="15.75" customHeight="1" x14ac:dyDescent="0.3">
      <c r="A883" s="10" t="s">
        <v>12</v>
      </c>
      <c r="B883" s="11"/>
      <c r="C883" s="9">
        <f>SUM(C878:C882)</f>
        <v>60</v>
      </c>
      <c r="D883" s="9">
        <f t="shared" ref="D883:J883" si="56">SUM(D878:D882)</f>
        <v>27</v>
      </c>
      <c r="E883" s="9">
        <f t="shared" si="56"/>
        <v>36</v>
      </c>
      <c r="F883" s="9">
        <f t="shared" si="56"/>
        <v>19</v>
      </c>
      <c r="G883" s="9">
        <f t="shared" si="56"/>
        <v>16</v>
      </c>
      <c r="H883" s="9">
        <f t="shared" si="56"/>
        <v>7</v>
      </c>
      <c r="I883" s="9">
        <f t="shared" si="56"/>
        <v>76</v>
      </c>
      <c r="J883" s="9">
        <f t="shared" si="56"/>
        <v>34</v>
      </c>
      <c r="K883" s="29"/>
    </row>
    <row r="884" spans="1:11" ht="15.75" customHeight="1" x14ac:dyDescent="0.3"/>
    <row r="885" spans="1:11" ht="15.75" customHeight="1" x14ac:dyDescent="0.3"/>
    <row r="886" spans="1:11" ht="15.75" customHeight="1" x14ac:dyDescent="0.3">
      <c r="A886" s="24" t="s">
        <v>1620</v>
      </c>
      <c r="B886" s="25"/>
      <c r="C886" s="25"/>
      <c r="D886" s="25"/>
      <c r="E886" s="25"/>
      <c r="F886" s="25"/>
      <c r="G886" s="25"/>
      <c r="H886" s="25"/>
      <c r="I886" s="25"/>
      <c r="J886" s="26"/>
      <c r="K886" s="27"/>
    </row>
    <row r="887" spans="1:11" ht="15.75" customHeight="1" x14ac:dyDescent="0.3">
      <c r="A887" s="2"/>
      <c r="B887" s="3"/>
      <c r="C887" s="28" t="s">
        <v>1</v>
      </c>
      <c r="D887" s="26"/>
      <c r="E887" s="28" t="s">
        <v>2</v>
      </c>
      <c r="F887" s="26"/>
      <c r="G887" s="28" t="s">
        <v>3</v>
      </c>
      <c r="H887" s="26"/>
      <c r="I887" s="28" t="s">
        <v>4</v>
      </c>
      <c r="J887" s="26"/>
      <c r="K887" s="27"/>
    </row>
    <row r="888" spans="1:11" ht="15.75" customHeight="1" x14ac:dyDescent="0.3">
      <c r="A888" s="4" t="s">
        <v>5</v>
      </c>
      <c r="B888" s="5" t="s">
        <v>6</v>
      </c>
      <c r="C888" s="6" t="s">
        <v>7</v>
      </c>
      <c r="D888" s="6" t="s">
        <v>8</v>
      </c>
      <c r="E888" s="6" t="s">
        <v>7</v>
      </c>
      <c r="F888" s="6" t="s">
        <v>8</v>
      </c>
      <c r="G888" s="6" t="s">
        <v>7</v>
      </c>
      <c r="H888" s="6" t="s">
        <v>8</v>
      </c>
      <c r="I888" s="6" t="s">
        <v>7</v>
      </c>
      <c r="J888" s="6" t="s">
        <v>8</v>
      </c>
      <c r="K888" s="29"/>
    </row>
    <row r="889" spans="1:11" ht="15.75" customHeight="1" x14ac:dyDescent="0.3">
      <c r="A889" s="7" t="s">
        <v>77</v>
      </c>
      <c r="B889" s="8" t="s">
        <v>214</v>
      </c>
      <c r="C889" s="12">
        <v>10</v>
      </c>
      <c r="D889" s="13">
        <v>10</v>
      </c>
      <c r="E889" s="13">
        <v>6</v>
      </c>
      <c r="F889" s="13">
        <v>7</v>
      </c>
      <c r="G889" s="13">
        <v>1</v>
      </c>
      <c r="H889" s="13">
        <v>1</v>
      </c>
      <c r="I889" s="13">
        <v>11</v>
      </c>
      <c r="J889" s="13">
        <v>11</v>
      </c>
      <c r="K889" s="27"/>
    </row>
    <row r="890" spans="1:11" ht="15.75" customHeight="1" x14ac:dyDescent="0.3">
      <c r="A890" s="7" t="s">
        <v>78</v>
      </c>
      <c r="B890" s="8" t="s">
        <v>214</v>
      </c>
      <c r="C890" s="22">
        <v>9</v>
      </c>
      <c r="D890" s="14">
        <v>11</v>
      </c>
      <c r="E890" s="14">
        <v>6</v>
      </c>
      <c r="F890" s="14">
        <v>7</v>
      </c>
      <c r="G890" s="14">
        <v>0</v>
      </c>
      <c r="H890" s="14">
        <v>1</v>
      </c>
      <c r="I890" s="14">
        <v>9</v>
      </c>
      <c r="J890" s="14">
        <v>12</v>
      </c>
      <c r="K890" s="27"/>
    </row>
    <row r="891" spans="1:11" ht="15.75" customHeight="1" x14ac:dyDescent="0.3">
      <c r="A891" s="7" t="s">
        <v>79</v>
      </c>
      <c r="B891" s="8" t="s">
        <v>214</v>
      </c>
      <c r="C891" s="22">
        <v>12</v>
      </c>
      <c r="D891" s="14">
        <v>8</v>
      </c>
      <c r="E891" s="14">
        <v>10</v>
      </c>
      <c r="F891" s="14">
        <v>3</v>
      </c>
      <c r="G891" s="14">
        <v>0</v>
      </c>
      <c r="H891" s="14">
        <v>1</v>
      </c>
      <c r="I891" s="14">
        <v>12</v>
      </c>
      <c r="J891" s="14">
        <v>9</v>
      </c>
      <c r="K891" s="27"/>
    </row>
    <row r="892" spans="1:11" ht="15.75" customHeight="1" x14ac:dyDescent="0.3">
      <c r="A892" s="7" t="s">
        <v>9</v>
      </c>
      <c r="B892" s="8" t="s">
        <v>214</v>
      </c>
      <c r="C892" s="22">
        <v>15</v>
      </c>
      <c r="D892" s="14">
        <v>5</v>
      </c>
      <c r="E892" s="14">
        <v>11</v>
      </c>
      <c r="F892" s="14">
        <v>2</v>
      </c>
      <c r="G892" s="14">
        <v>3</v>
      </c>
      <c r="H892" s="14">
        <v>1</v>
      </c>
      <c r="I892" s="14">
        <v>18</v>
      </c>
      <c r="J892" s="14">
        <v>6</v>
      </c>
      <c r="K892" s="27"/>
    </row>
    <row r="893" spans="1:11" ht="15.75" customHeight="1" x14ac:dyDescent="0.3">
      <c r="A893" s="7" t="s">
        <v>11</v>
      </c>
      <c r="B893" s="8" t="s">
        <v>214</v>
      </c>
      <c r="C893" s="22">
        <v>11</v>
      </c>
      <c r="D893" s="14">
        <v>9</v>
      </c>
      <c r="E893" s="14">
        <v>8</v>
      </c>
      <c r="F893" s="14">
        <v>5</v>
      </c>
      <c r="G893" s="14">
        <v>3</v>
      </c>
      <c r="H893" s="14">
        <v>1</v>
      </c>
      <c r="I893" s="14">
        <v>14</v>
      </c>
      <c r="J893" s="14">
        <v>10</v>
      </c>
      <c r="K893" s="27"/>
    </row>
    <row r="894" spans="1:11" ht="15.75" customHeight="1" x14ac:dyDescent="0.3">
      <c r="A894" s="7" t="s">
        <v>630</v>
      </c>
      <c r="B894" s="8" t="s">
        <v>214</v>
      </c>
      <c r="C894" s="22">
        <v>12</v>
      </c>
      <c r="D894" s="14">
        <v>8</v>
      </c>
      <c r="E894" s="14">
        <v>9</v>
      </c>
      <c r="F894" s="14">
        <v>4</v>
      </c>
      <c r="G894" s="14">
        <v>0</v>
      </c>
      <c r="H894" s="14">
        <v>1</v>
      </c>
      <c r="I894" s="14">
        <v>12</v>
      </c>
      <c r="J894" s="14">
        <v>9</v>
      </c>
      <c r="K894" s="27"/>
    </row>
    <row r="895" spans="1:11" ht="15.75" customHeight="1" x14ac:dyDescent="0.3">
      <c r="A895" s="7" t="s">
        <v>686</v>
      </c>
      <c r="B895" s="8" t="s">
        <v>214</v>
      </c>
      <c r="C895" s="22">
        <v>9</v>
      </c>
      <c r="D895" s="14">
        <v>11</v>
      </c>
      <c r="E895" s="14">
        <v>7</v>
      </c>
      <c r="F895" s="14">
        <v>6</v>
      </c>
      <c r="G895" s="14">
        <v>0</v>
      </c>
      <c r="H895" s="14">
        <v>1</v>
      </c>
      <c r="I895" s="14">
        <v>9</v>
      </c>
      <c r="J895" s="14">
        <v>12</v>
      </c>
      <c r="K895" s="27"/>
    </row>
    <row r="896" spans="1:11" ht="15.75" customHeight="1" x14ac:dyDescent="0.3">
      <c r="A896" s="7" t="s">
        <v>729</v>
      </c>
      <c r="B896" s="8" t="s">
        <v>214</v>
      </c>
      <c r="C896" s="22">
        <v>5</v>
      </c>
      <c r="D896" s="14">
        <v>15</v>
      </c>
      <c r="E896" s="14">
        <v>4</v>
      </c>
      <c r="F896" s="14">
        <v>9</v>
      </c>
      <c r="G896" s="14">
        <v>0</v>
      </c>
      <c r="H896" s="14">
        <v>1</v>
      </c>
      <c r="I896" s="14">
        <v>5</v>
      </c>
      <c r="J896" s="14">
        <v>16</v>
      </c>
      <c r="K896" s="27"/>
    </row>
    <row r="897" spans="1:11" ht="15.75" customHeight="1" x14ac:dyDescent="0.3">
      <c r="A897" s="7" t="s">
        <v>1374</v>
      </c>
      <c r="B897" s="8" t="s">
        <v>74</v>
      </c>
      <c r="C897" s="22">
        <v>15</v>
      </c>
      <c r="D897" s="14">
        <v>6</v>
      </c>
      <c r="E897" s="14">
        <v>7</v>
      </c>
      <c r="F897" s="14">
        <v>4</v>
      </c>
      <c r="G897" s="14">
        <v>1</v>
      </c>
      <c r="H897" s="14">
        <v>1</v>
      </c>
      <c r="I897" s="14">
        <v>16</v>
      </c>
      <c r="J897" s="14">
        <v>7</v>
      </c>
      <c r="K897" s="27"/>
    </row>
    <row r="898" spans="1:11" ht="15.75" customHeight="1" x14ac:dyDescent="0.3">
      <c r="A898" s="7" t="s">
        <v>1475</v>
      </c>
      <c r="B898" s="8" t="s">
        <v>74</v>
      </c>
      <c r="C898" s="22">
        <v>15</v>
      </c>
      <c r="D898" s="14">
        <v>7</v>
      </c>
      <c r="E898" s="14">
        <v>9</v>
      </c>
      <c r="F898" s="14">
        <v>5</v>
      </c>
      <c r="G898" s="14">
        <v>3</v>
      </c>
      <c r="H898" s="14">
        <v>1</v>
      </c>
      <c r="I898" s="14">
        <v>18</v>
      </c>
      <c r="J898" s="14">
        <v>8</v>
      </c>
      <c r="K898" s="27"/>
    </row>
    <row r="899" spans="1:11" ht="15.75" customHeight="1" x14ac:dyDescent="0.3">
      <c r="A899" s="7" t="s">
        <v>1614</v>
      </c>
      <c r="B899" s="8" t="s">
        <v>74</v>
      </c>
      <c r="C899" s="22">
        <v>11</v>
      </c>
      <c r="D899" s="14">
        <v>11</v>
      </c>
      <c r="E899" s="14">
        <v>6</v>
      </c>
      <c r="F899" s="14">
        <v>8</v>
      </c>
      <c r="G899" s="14">
        <v>5</v>
      </c>
      <c r="H899" s="14">
        <v>1</v>
      </c>
      <c r="I899" s="14">
        <v>16</v>
      </c>
      <c r="J899" s="14">
        <v>12</v>
      </c>
      <c r="K899" s="27"/>
    </row>
    <row r="900" spans="1:11" ht="15.75" customHeight="1" x14ac:dyDescent="0.3">
      <c r="A900" s="7" t="s">
        <v>1852</v>
      </c>
      <c r="B900" s="8" t="s">
        <v>74</v>
      </c>
      <c r="C900" s="22">
        <v>16</v>
      </c>
      <c r="D900" s="14">
        <v>6</v>
      </c>
      <c r="E900" s="14">
        <v>9</v>
      </c>
      <c r="F900" s="14">
        <v>3</v>
      </c>
      <c r="G900" s="14">
        <v>0</v>
      </c>
      <c r="H900" s="14">
        <v>1</v>
      </c>
      <c r="I900" s="14">
        <v>16</v>
      </c>
      <c r="J900" s="14">
        <v>7</v>
      </c>
      <c r="K900" s="27"/>
    </row>
    <row r="901" spans="1:11" ht="15.75" customHeight="1" x14ac:dyDescent="0.3">
      <c r="A901" s="7" t="s">
        <v>1883</v>
      </c>
      <c r="B901" s="8" t="s">
        <v>74</v>
      </c>
      <c r="C901" s="22">
        <v>18</v>
      </c>
      <c r="D901" s="14">
        <v>4</v>
      </c>
      <c r="E901" s="14">
        <v>13</v>
      </c>
      <c r="F901" s="14">
        <v>1</v>
      </c>
      <c r="G901" s="14">
        <v>2</v>
      </c>
      <c r="H901" s="14">
        <v>1</v>
      </c>
      <c r="I901" s="14">
        <v>20</v>
      </c>
      <c r="J901" s="14">
        <v>5</v>
      </c>
      <c r="K901" s="27"/>
    </row>
    <row r="902" spans="1:11" ht="15.75" customHeight="1" x14ac:dyDescent="0.3">
      <c r="A902" s="7" t="s">
        <v>1947</v>
      </c>
      <c r="B902" s="8" t="s">
        <v>74</v>
      </c>
      <c r="C902" s="22">
        <v>16</v>
      </c>
      <c r="D902" s="14">
        <v>6</v>
      </c>
      <c r="E902" s="14">
        <v>10</v>
      </c>
      <c r="F902" s="14">
        <v>4</v>
      </c>
      <c r="G902" s="14">
        <v>2</v>
      </c>
      <c r="H902" s="14">
        <v>1</v>
      </c>
      <c r="I902" s="14">
        <v>18</v>
      </c>
      <c r="J902" s="14">
        <v>7</v>
      </c>
      <c r="K902" s="27"/>
    </row>
    <row r="903" spans="1:11" ht="15.75" customHeight="1" x14ac:dyDescent="0.3">
      <c r="A903" s="7" t="s">
        <v>1965</v>
      </c>
      <c r="B903" s="8" t="s">
        <v>74</v>
      </c>
      <c r="C903" s="22">
        <v>10</v>
      </c>
      <c r="D903" s="14">
        <v>12</v>
      </c>
      <c r="E903" s="14">
        <v>4</v>
      </c>
      <c r="F903" s="14">
        <v>8</v>
      </c>
      <c r="G903" s="14">
        <v>0</v>
      </c>
      <c r="H903" s="14">
        <v>1</v>
      </c>
      <c r="I903" s="14">
        <v>10</v>
      </c>
      <c r="J903" s="14">
        <v>13</v>
      </c>
      <c r="K903" s="27"/>
    </row>
    <row r="904" spans="1:11" ht="15.75" customHeight="1" x14ac:dyDescent="0.3">
      <c r="A904" s="7" t="s">
        <v>2031</v>
      </c>
      <c r="B904" s="8" t="s">
        <v>74</v>
      </c>
      <c r="C904" s="22">
        <v>8</v>
      </c>
      <c r="D904" s="14">
        <v>13</v>
      </c>
      <c r="E904" s="14">
        <v>4</v>
      </c>
      <c r="F904" s="14">
        <v>8</v>
      </c>
      <c r="G904" s="14">
        <v>0</v>
      </c>
      <c r="H904" s="14">
        <v>1</v>
      </c>
      <c r="I904" s="14">
        <v>8</v>
      </c>
      <c r="J904" s="14">
        <v>14</v>
      </c>
      <c r="K904" s="27"/>
    </row>
    <row r="905" spans="1:11" ht="15.75" customHeight="1" x14ac:dyDescent="0.3">
      <c r="A905" s="7" t="s">
        <v>2043</v>
      </c>
      <c r="B905" s="8" t="s">
        <v>74</v>
      </c>
      <c r="C905" s="22">
        <v>9</v>
      </c>
      <c r="D905" s="14">
        <v>13</v>
      </c>
      <c r="E905" s="14">
        <v>6</v>
      </c>
      <c r="F905" s="14">
        <v>8</v>
      </c>
      <c r="G905" s="14">
        <v>0</v>
      </c>
      <c r="H905" s="14">
        <v>1</v>
      </c>
      <c r="I905" s="14">
        <v>9</v>
      </c>
      <c r="J905" s="14">
        <v>14</v>
      </c>
      <c r="K905" s="27"/>
    </row>
    <row r="906" spans="1:11" ht="15.75" customHeight="1" x14ac:dyDescent="0.3">
      <c r="A906" s="7" t="s">
        <v>2066</v>
      </c>
      <c r="B906" s="8" t="s">
        <v>74</v>
      </c>
      <c r="C906" s="22">
        <v>12</v>
      </c>
      <c r="D906" s="14">
        <v>10</v>
      </c>
      <c r="E906" s="14">
        <v>7</v>
      </c>
      <c r="F906" s="14">
        <v>7</v>
      </c>
      <c r="G906" s="14">
        <v>0</v>
      </c>
      <c r="H906" s="14">
        <v>1</v>
      </c>
      <c r="I906" s="14">
        <v>12</v>
      </c>
      <c r="J906" s="14">
        <v>11</v>
      </c>
      <c r="K906" s="27"/>
    </row>
    <row r="907" spans="1:11" ht="16.5" customHeight="1" x14ac:dyDescent="0.3">
      <c r="A907" s="7" t="s">
        <v>2081</v>
      </c>
      <c r="B907" s="8" t="s">
        <v>74</v>
      </c>
      <c r="C907" s="22">
        <v>12</v>
      </c>
      <c r="D907" s="14">
        <v>10</v>
      </c>
      <c r="E907" s="14">
        <v>6</v>
      </c>
      <c r="F907" s="14">
        <v>8</v>
      </c>
      <c r="G907" s="14">
        <v>0</v>
      </c>
      <c r="H907" s="14">
        <v>1</v>
      </c>
      <c r="I907" s="14">
        <v>12</v>
      </c>
      <c r="J907" s="14">
        <v>11</v>
      </c>
      <c r="K907" s="27"/>
    </row>
    <row r="908" spans="1:11" ht="15.75" customHeight="1" x14ac:dyDescent="0.3">
      <c r="A908" s="10" t="s">
        <v>12</v>
      </c>
      <c r="B908" s="11"/>
      <c r="C908" s="9">
        <f>SUM(C889:C907)</f>
        <v>225</v>
      </c>
      <c r="D908" s="9">
        <f t="shared" ref="D908:J908" si="57">SUM(D889:D907)</f>
        <v>175</v>
      </c>
      <c r="E908" s="9">
        <f t="shared" si="57"/>
        <v>142</v>
      </c>
      <c r="F908" s="9">
        <f t="shared" si="57"/>
        <v>107</v>
      </c>
      <c r="G908" s="9">
        <f t="shared" si="57"/>
        <v>20</v>
      </c>
      <c r="H908" s="9">
        <f t="shared" si="57"/>
        <v>19</v>
      </c>
      <c r="I908" s="9">
        <f t="shared" si="57"/>
        <v>245</v>
      </c>
      <c r="J908" s="9">
        <f t="shared" si="57"/>
        <v>194</v>
      </c>
      <c r="K908" s="29"/>
    </row>
    <row r="909" spans="1:11" ht="15.75" customHeight="1" x14ac:dyDescent="0.3"/>
    <row r="910" spans="1:11" ht="15.75" customHeight="1" x14ac:dyDescent="0.3"/>
    <row r="911" spans="1:11" ht="15.75" customHeight="1" x14ac:dyDescent="0.3">
      <c r="A911" s="24" t="s">
        <v>1028</v>
      </c>
      <c r="B911" s="25"/>
      <c r="C911" s="25"/>
      <c r="D911" s="25"/>
      <c r="E911" s="25"/>
      <c r="F911" s="25"/>
      <c r="G911" s="25"/>
      <c r="H911" s="25"/>
      <c r="I911" s="25"/>
      <c r="J911" s="26"/>
      <c r="K911" s="27"/>
    </row>
    <row r="912" spans="1:11" ht="15.75" customHeight="1" x14ac:dyDescent="0.3">
      <c r="A912" s="2"/>
      <c r="B912" s="3"/>
      <c r="C912" s="28" t="s">
        <v>1</v>
      </c>
      <c r="D912" s="26"/>
      <c r="E912" s="28" t="s">
        <v>2</v>
      </c>
      <c r="F912" s="26"/>
      <c r="G912" s="28" t="s">
        <v>3</v>
      </c>
      <c r="H912" s="26"/>
      <c r="I912" s="28" t="s">
        <v>4</v>
      </c>
      <c r="J912" s="26"/>
      <c r="K912" s="27"/>
    </row>
    <row r="913" spans="1:11" ht="15.75" customHeight="1" x14ac:dyDescent="0.3">
      <c r="A913" s="4" t="s">
        <v>5</v>
      </c>
      <c r="B913" s="5" t="s">
        <v>6</v>
      </c>
      <c r="C913" s="6" t="s">
        <v>7</v>
      </c>
      <c r="D913" s="6" t="s">
        <v>8</v>
      </c>
      <c r="E913" s="6" t="s">
        <v>7</v>
      </c>
      <c r="F913" s="6" t="s">
        <v>8</v>
      </c>
      <c r="G913" s="6" t="s">
        <v>7</v>
      </c>
      <c r="H913" s="6" t="s">
        <v>8</v>
      </c>
      <c r="I913" s="6" t="s">
        <v>7</v>
      </c>
      <c r="J913" s="6" t="s">
        <v>8</v>
      </c>
      <c r="K913" s="29"/>
    </row>
    <row r="914" spans="1:11" ht="15.75" customHeight="1" x14ac:dyDescent="0.3">
      <c r="A914" s="7" t="s">
        <v>171</v>
      </c>
      <c r="B914" s="8" t="s">
        <v>214</v>
      </c>
      <c r="C914" s="12">
        <v>2</v>
      </c>
      <c r="D914" s="13">
        <v>18</v>
      </c>
      <c r="E914" s="13">
        <v>2</v>
      </c>
      <c r="F914" s="13">
        <v>7</v>
      </c>
      <c r="G914" s="13">
        <v>0</v>
      </c>
      <c r="H914" s="13">
        <v>1</v>
      </c>
      <c r="I914" s="13">
        <v>2</v>
      </c>
      <c r="J914" s="13">
        <v>19</v>
      </c>
      <c r="K914" s="27"/>
    </row>
    <row r="915" spans="1:11" ht="15.75" customHeight="1" x14ac:dyDescent="0.3">
      <c r="A915" s="7" t="s">
        <v>32</v>
      </c>
      <c r="B915" s="8" t="s">
        <v>214</v>
      </c>
      <c r="C915" s="22">
        <v>5</v>
      </c>
      <c r="D915" s="14">
        <v>15</v>
      </c>
      <c r="E915" s="14">
        <v>4</v>
      </c>
      <c r="F915" s="14">
        <v>5</v>
      </c>
      <c r="G915" s="14">
        <v>1</v>
      </c>
      <c r="H915" s="14">
        <v>1</v>
      </c>
      <c r="I915" s="14">
        <v>6</v>
      </c>
      <c r="J915" s="14">
        <v>16</v>
      </c>
      <c r="K915" s="27"/>
    </row>
    <row r="916" spans="1:11" ht="15.75" customHeight="1" x14ac:dyDescent="0.3">
      <c r="A916" s="7" t="s">
        <v>83</v>
      </c>
      <c r="B916" s="8" t="s">
        <v>1027</v>
      </c>
      <c r="C916" s="22"/>
      <c r="D916" s="14"/>
      <c r="E916" s="14"/>
      <c r="F916" s="14"/>
      <c r="G916" s="14"/>
      <c r="H916" s="14"/>
      <c r="I916" s="14">
        <v>11</v>
      </c>
      <c r="J916" s="14">
        <v>4</v>
      </c>
      <c r="K916" s="27"/>
    </row>
    <row r="917" spans="1:11" ht="15.75" customHeight="1" x14ac:dyDescent="0.3">
      <c r="A917" s="7" t="s">
        <v>84</v>
      </c>
      <c r="B917" s="8" t="s">
        <v>1027</v>
      </c>
      <c r="C917" s="22">
        <v>16</v>
      </c>
      <c r="D917" s="14">
        <v>4</v>
      </c>
      <c r="E917" s="14">
        <v>3</v>
      </c>
      <c r="F917" s="14">
        <v>3</v>
      </c>
      <c r="G917" s="14">
        <v>2</v>
      </c>
      <c r="H917" s="14">
        <v>1</v>
      </c>
      <c r="I917" s="14">
        <v>18</v>
      </c>
      <c r="J917" s="14">
        <v>5</v>
      </c>
      <c r="K917" s="27"/>
    </row>
    <row r="918" spans="1:11" ht="15.75" customHeight="1" x14ac:dyDescent="0.3">
      <c r="A918" s="7" t="s">
        <v>85</v>
      </c>
      <c r="B918" s="8" t="s">
        <v>1027</v>
      </c>
      <c r="C918" s="22">
        <v>10</v>
      </c>
      <c r="D918" s="14">
        <v>10</v>
      </c>
      <c r="E918" s="14">
        <v>1</v>
      </c>
      <c r="F918" s="14">
        <v>5</v>
      </c>
      <c r="G918" s="14">
        <v>1</v>
      </c>
      <c r="H918" s="14">
        <v>1</v>
      </c>
      <c r="I918" s="14">
        <v>11</v>
      </c>
      <c r="J918" s="14">
        <v>11</v>
      </c>
      <c r="K918" s="27"/>
    </row>
    <row r="919" spans="1:11" ht="15.75" customHeight="1" x14ac:dyDescent="0.3">
      <c r="A919" s="7" t="s">
        <v>86</v>
      </c>
      <c r="B919" s="8" t="s">
        <v>1027</v>
      </c>
      <c r="C919" s="22">
        <v>10</v>
      </c>
      <c r="D919" s="14">
        <v>9</v>
      </c>
      <c r="E919" s="14">
        <v>1</v>
      </c>
      <c r="F919" s="14">
        <v>5</v>
      </c>
      <c r="G919" s="14">
        <v>0</v>
      </c>
      <c r="H919" s="14">
        <v>1</v>
      </c>
      <c r="I919" s="14">
        <v>10</v>
      </c>
      <c r="J919" s="14">
        <v>9</v>
      </c>
      <c r="K919" s="27"/>
    </row>
    <row r="920" spans="1:11" ht="15.75" customHeight="1" x14ac:dyDescent="0.3">
      <c r="A920" s="7" t="s">
        <v>71</v>
      </c>
      <c r="B920" s="8" t="s">
        <v>1027</v>
      </c>
      <c r="C920" s="22">
        <v>11</v>
      </c>
      <c r="D920" s="14">
        <v>9</v>
      </c>
      <c r="E920" s="14">
        <v>2</v>
      </c>
      <c r="F920" s="14">
        <v>4</v>
      </c>
      <c r="G920" s="14">
        <v>0</v>
      </c>
      <c r="H920" s="14">
        <v>1</v>
      </c>
      <c r="I920" s="14">
        <v>11</v>
      </c>
      <c r="J920" s="14">
        <v>10</v>
      </c>
      <c r="K920" s="27"/>
    </row>
    <row r="921" spans="1:11" ht="15.75" customHeight="1" x14ac:dyDescent="0.3">
      <c r="A921" s="7" t="s">
        <v>87</v>
      </c>
      <c r="B921" s="8" t="s">
        <v>1027</v>
      </c>
      <c r="C921" s="22"/>
      <c r="D921" s="14"/>
      <c r="E921" s="14"/>
      <c r="F921" s="14"/>
      <c r="G921" s="14"/>
      <c r="H921" s="14"/>
      <c r="I921" s="14">
        <v>12</v>
      </c>
      <c r="J921" s="14">
        <v>10</v>
      </c>
      <c r="K921" s="27"/>
    </row>
    <row r="922" spans="1:11" ht="15.75" customHeight="1" x14ac:dyDescent="0.3">
      <c r="A922" s="7" t="s">
        <v>88</v>
      </c>
      <c r="B922" s="8" t="s">
        <v>1027</v>
      </c>
      <c r="C922" s="22"/>
      <c r="D922" s="14"/>
      <c r="E922" s="14"/>
      <c r="F922" s="14"/>
      <c r="G922" s="14"/>
      <c r="H922" s="14"/>
      <c r="I922" s="14">
        <v>10</v>
      </c>
      <c r="J922" s="14">
        <v>12</v>
      </c>
      <c r="K922" s="27"/>
    </row>
    <row r="923" spans="1:11" ht="15.75" customHeight="1" x14ac:dyDescent="0.3">
      <c r="A923" s="7" t="s">
        <v>89</v>
      </c>
      <c r="B923" s="8" t="s">
        <v>1027</v>
      </c>
      <c r="C923" s="22"/>
      <c r="D923" s="14"/>
      <c r="E923" s="14"/>
      <c r="F923" s="14"/>
      <c r="G923" s="14"/>
      <c r="H923" s="14"/>
      <c r="I923" s="14">
        <v>13</v>
      </c>
      <c r="J923" s="14">
        <v>9</v>
      </c>
      <c r="K923" s="27"/>
    </row>
    <row r="924" spans="1:11" ht="15.75" customHeight="1" x14ac:dyDescent="0.3">
      <c r="A924" s="7" t="s">
        <v>90</v>
      </c>
      <c r="B924" s="8" t="s">
        <v>1027</v>
      </c>
      <c r="C924" s="22"/>
      <c r="D924" s="14"/>
      <c r="E924" s="14"/>
      <c r="F924" s="14"/>
      <c r="G924" s="14"/>
      <c r="H924" s="14"/>
      <c r="I924" s="14">
        <v>10</v>
      </c>
      <c r="J924" s="14">
        <v>11</v>
      </c>
      <c r="K924" s="27"/>
    </row>
    <row r="925" spans="1:11" ht="15.75" customHeight="1" x14ac:dyDescent="0.3">
      <c r="A925" s="10" t="s">
        <v>12</v>
      </c>
      <c r="B925" s="11"/>
      <c r="C925" s="9">
        <f>SUM(C914:C924)</f>
        <v>54</v>
      </c>
      <c r="D925" s="9">
        <f t="shared" ref="D925:J925" si="58">SUM(D914:D924)</f>
        <v>65</v>
      </c>
      <c r="E925" s="9">
        <f t="shared" si="58"/>
        <v>13</v>
      </c>
      <c r="F925" s="9">
        <f t="shared" si="58"/>
        <v>29</v>
      </c>
      <c r="G925" s="9">
        <f t="shared" si="58"/>
        <v>4</v>
      </c>
      <c r="H925" s="9">
        <f t="shared" si="58"/>
        <v>6</v>
      </c>
      <c r="I925" s="14">
        <f t="shared" si="58"/>
        <v>114</v>
      </c>
      <c r="J925" s="14">
        <f t="shared" si="58"/>
        <v>116</v>
      </c>
      <c r="K925" s="29"/>
    </row>
    <row r="926" spans="1:11" ht="15.75" customHeight="1" x14ac:dyDescent="0.3">
      <c r="A926" s="1" t="s">
        <v>1113</v>
      </c>
    </row>
    <row r="927" spans="1:11" ht="15.75" customHeight="1" x14ac:dyDescent="0.3"/>
    <row r="928" spans="1:11" ht="15.75" customHeight="1" x14ac:dyDescent="0.3">
      <c r="A928" s="24" t="s">
        <v>1683</v>
      </c>
      <c r="B928" s="25"/>
      <c r="C928" s="25"/>
      <c r="D928" s="25"/>
      <c r="E928" s="25"/>
      <c r="F928" s="25"/>
      <c r="G928" s="25"/>
      <c r="H928" s="25"/>
      <c r="I928" s="25"/>
      <c r="J928" s="26"/>
      <c r="K928" s="27"/>
    </row>
    <row r="929" spans="1:11" ht="15.75" customHeight="1" x14ac:dyDescent="0.3">
      <c r="A929" s="2"/>
      <c r="B929" s="3"/>
      <c r="C929" s="28" t="s">
        <v>1</v>
      </c>
      <c r="D929" s="26"/>
      <c r="E929" s="28" t="s">
        <v>2</v>
      </c>
      <c r="F929" s="26"/>
      <c r="G929" s="28" t="s">
        <v>3</v>
      </c>
      <c r="H929" s="26"/>
      <c r="I929" s="28" t="s">
        <v>4</v>
      </c>
      <c r="J929" s="26"/>
      <c r="K929" s="27"/>
    </row>
    <row r="930" spans="1:11" ht="15.75" customHeight="1" x14ac:dyDescent="0.3">
      <c r="A930" s="4" t="s">
        <v>5</v>
      </c>
      <c r="B930" s="5" t="s">
        <v>6</v>
      </c>
      <c r="C930" s="6" t="s">
        <v>7</v>
      </c>
      <c r="D930" s="6" t="s">
        <v>8</v>
      </c>
      <c r="E930" s="6" t="s">
        <v>7</v>
      </c>
      <c r="F930" s="6" t="s">
        <v>8</v>
      </c>
      <c r="G930" s="6" t="s">
        <v>7</v>
      </c>
      <c r="H930" s="6" t="s">
        <v>8</v>
      </c>
      <c r="I930" s="6" t="s">
        <v>7</v>
      </c>
      <c r="J930" s="6" t="s">
        <v>8</v>
      </c>
      <c r="K930" s="29"/>
    </row>
    <row r="931" spans="1:11" ht="15.75" customHeight="1" x14ac:dyDescent="0.3">
      <c r="A931" s="7" t="s">
        <v>784</v>
      </c>
      <c r="B931" s="8" t="s">
        <v>60</v>
      </c>
      <c r="C931" s="12">
        <v>5</v>
      </c>
      <c r="D931" s="13">
        <v>9</v>
      </c>
      <c r="E931" s="13">
        <v>1</v>
      </c>
      <c r="F931" s="13">
        <v>5</v>
      </c>
      <c r="G931" s="13">
        <v>0</v>
      </c>
      <c r="H931" s="13">
        <v>1</v>
      </c>
      <c r="I931" s="13">
        <v>5</v>
      </c>
      <c r="J931" s="13">
        <v>10</v>
      </c>
      <c r="K931" s="27"/>
    </row>
    <row r="932" spans="1:11" ht="15.75" customHeight="1" x14ac:dyDescent="0.3">
      <c r="A932" s="10" t="s">
        <v>12</v>
      </c>
      <c r="B932" s="11"/>
      <c r="C932" s="9">
        <f t="shared" ref="C932:J932" si="59">SUM(C931:C931)</f>
        <v>5</v>
      </c>
      <c r="D932" s="9">
        <f t="shared" si="59"/>
        <v>9</v>
      </c>
      <c r="E932" s="9">
        <f t="shared" si="59"/>
        <v>1</v>
      </c>
      <c r="F932" s="9">
        <f t="shared" si="59"/>
        <v>5</v>
      </c>
      <c r="G932" s="9">
        <f t="shared" si="59"/>
        <v>0</v>
      </c>
      <c r="H932" s="9">
        <f t="shared" si="59"/>
        <v>1</v>
      </c>
      <c r="I932" s="14">
        <f t="shared" si="59"/>
        <v>5</v>
      </c>
      <c r="J932" s="14">
        <f t="shared" si="59"/>
        <v>10</v>
      </c>
      <c r="K932" s="29"/>
    </row>
    <row r="933" spans="1:11" ht="15.75" customHeight="1" x14ac:dyDescent="0.3"/>
    <row r="934" spans="1:11" ht="15.75" customHeight="1" x14ac:dyDescent="0.3"/>
    <row r="935" spans="1:11" ht="15.75" customHeight="1" x14ac:dyDescent="0.3">
      <c r="A935" s="24" t="s">
        <v>558</v>
      </c>
      <c r="B935" s="25"/>
      <c r="C935" s="25"/>
      <c r="D935" s="25"/>
      <c r="E935" s="25"/>
      <c r="F935" s="25"/>
      <c r="G935" s="25"/>
      <c r="H935" s="25"/>
      <c r="I935" s="25"/>
      <c r="J935" s="26"/>
      <c r="K935" s="27"/>
    </row>
    <row r="936" spans="1:11" ht="15.75" customHeight="1" x14ac:dyDescent="0.3">
      <c r="A936" s="2"/>
      <c r="B936" s="3"/>
      <c r="C936" s="28" t="s">
        <v>1</v>
      </c>
      <c r="D936" s="26"/>
      <c r="E936" s="28" t="s">
        <v>2</v>
      </c>
      <c r="F936" s="26"/>
      <c r="G936" s="28" t="s">
        <v>3</v>
      </c>
      <c r="H936" s="26"/>
      <c r="I936" s="28" t="s">
        <v>4</v>
      </c>
      <c r="J936" s="26"/>
      <c r="K936" s="27"/>
    </row>
    <row r="937" spans="1:11" ht="15.75" customHeight="1" x14ac:dyDescent="0.3">
      <c r="A937" s="4" t="s">
        <v>5</v>
      </c>
      <c r="B937" s="5" t="s">
        <v>6</v>
      </c>
      <c r="C937" s="6" t="s">
        <v>7</v>
      </c>
      <c r="D937" s="6" t="s">
        <v>8</v>
      </c>
      <c r="E937" s="6" t="s">
        <v>7</v>
      </c>
      <c r="F937" s="6" t="s">
        <v>8</v>
      </c>
      <c r="G937" s="6" t="s">
        <v>7</v>
      </c>
      <c r="H937" s="6" t="s">
        <v>8</v>
      </c>
      <c r="I937" s="6" t="s">
        <v>7</v>
      </c>
      <c r="J937" s="6" t="s">
        <v>8</v>
      </c>
      <c r="K937" s="29"/>
    </row>
    <row r="938" spans="1:11" ht="15.75" customHeight="1" x14ac:dyDescent="0.3">
      <c r="A938" s="7" t="s">
        <v>67</v>
      </c>
      <c r="B938" s="8" t="s">
        <v>650</v>
      </c>
      <c r="C938" s="12"/>
      <c r="D938" s="13"/>
      <c r="E938" s="13"/>
      <c r="F938" s="13"/>
      <c r="G938" s="13"/>
      <c r="H938" s="13"/>
      <c r="I938" s="13"/>
      <c r="J938" s="13"/>
      <c r="K938" s="27"/>
    </row>
    <row r="939" spans="1:11" ht="15.75" customHeight="1" x14ac:dyDescent="0.3">
      <c r="A939" s="7" t="s">
        <v>68</v>
      </c>
      <c r="B939" s="8" t="s">
        <v>650</v>
      </c>
      <c r="C939" s="12"/>
      <c r="D939" s="13"/>
      <c r="E939" s="13"/>
      <c r="F939" s="13"/>
      <c r="G939" s="13"/>
      <c r="H939" s="13"/>
      <c r="I939" s="13"/>
      <c r="J939" s="13"/>
      <c r="K939" s="27"/>
    </row>
    <row r="940" spans="1:11" ht="15.75" customHeight="1" x14ac:dyDescent="0.3">
      <c r="A940" s="7" t="s">
        <v>69</v>
      </c>
      <c r="B940" s="8" t="s">
        <v>31</v>
      </c>
      <c r="C940" s="12">
        <v>7</v>
      </c>
      <c r="D940" s="13">
        <v>11</v>
      </c>
      <c r="E940" s="13">
        <v>4</v>
      </c>
      <c r="F940" s="13">
        <v>5</v>
      </c>
      <c r="G940" s="13">
        <v>0</v>
      </c>
      <c r="H940" s="13">
        <v>1</v>
      </c>
      <c r="I940" s="13">
        <v>7</v>
      </c>
      <c r="J940" s="13">
        <v>12</v>
      </c>
      <c r="K940" s="27"/>
    </row>
    <row r="941" spans="1:11" ht="15.75" customHeight="1" x14ac:dyDescent="0.3">
      <c r="A941" s="7" t="s">
        <v>102</v>
      </c>
      <c r="B941" s="8" t="s">
        <v>31</v>
      </c>
      <c r="C941" s="22">
        <v>5</v>
      </c>
      <c r="D941" s="14">
        <v>13</v>
      </c>
      <c r="E941" s="14">
        <v>3</v>
      </c>
      <c r="F941" s="14">
        <v>6</v>
      </c>
      <c r="G941" s="14">
        <v>2</v>
      </c>
      <c r="H941" s="14">
        <v>1</v>
      </c>
      <c r="I941" s="14">
        <v>7</v>
      </c>
      <c r="J941" s="14">
        <v>14</v>
      </c>
      <c r="K941" s="27"/>
    </row>
    <row r="942" spans="1:11" ht="15.75" customHeight="1" x14ac:dyDescent="0.3">
      <c r="A942" s="7" t="s">
        <v>103</v>
      </c>
      <c r="B942" s="8" t="s">
        <v>31</v>
      </c>
      <c r="C942" s="22">
        <v>2</v>
      </c>
      <c r="D942" s="14">
        <v>16</v>
      </c>
      <c r="E942" s="14">
        <v>1</v>
      </c>
      <c r="F942" s="14">
        <v>6</v>
      </c>
      <c r="G942" s="14">
        <v>0</v>
      </c>
      <c r="H942" s="14">
        <v>1</v>
      </c>
      <c r="I942" s="14">
        <v>2</v>
      </c>
      <c r="J942" s="14">
        <v>17</v>
      </c>
      <c r="K942" s="27"/>
    </row>
    <row r="943" spans="1:11" ht="15.75" customHeight="1" x14ac:dyDescent="0.3">
      <c r="A943" s="7" t="s">
        <v>104</v>
      </c>
      <c r="B943" s="8"/>
      <c r="C943" s="22"/>
      <c r="D943" s="14"/>
      <c r="E943" s="14"/>
      <c r="F943" s="14"/>
      <c r="G943" s="14"/>
      <c r="H943" s="14"/>
      <c r="I943" s="14"/>
      <c r="J943" s="14"/>
      <c r="K943" s="27"/>
    </row>
    <row r="944" spans="1:11" ht="15.75" customHeight="1" x14ac:dyDescent="0.3">
      <c r="A944" s="7" t="s">
        <v>105</v>
      </c>
      <c r="B944" s="8"/>
      <c r="C944" s="22"/>
      <c r="D944" s="14"/>
      <c r="E944" s="14"/>
      <c r="F944" s="14"/>
      <c r="G944" s="14"/>
      <c r="H944" s="14"/>
      <c r="I944" s="14"/>
      <c r="J944" s="14"/>
      <c r="K944" s="27"/>
    </row>
    <row r="945" spans="1:11" ht="15.75" customHeight="1" x14ac:dyDescent="0.3">
      <c r="A945" s="7" t="s">
        <v>25</v>
      </c>
      <c r="B945" s="8" t="s">
        <v>13</v>
      </c>
      <c r="C945" s="22">
        <v>6</v>
      </c>
      <c r="D945" s="14">
        <v>14</v>
      </c>
      <c r="E945" s="14">
        <v>3</v>
      </c>
      <c r="F945" s="14">
        <v>5</v>
      </c>
      <c r="G945" s="14">
        <v>0</v>
      </c>
      <c r="H945" s="14">
        <v>1</v>
      </c>
      <c r="I945" s="14">
        <v>6</v>
      </c>
      <c r="J945" s="14">
        <v>15</v>
      </c>
      <c r="K945" s="27"/>
    </row>
    <row r="946" spans="1:11" ht="15.75" customHeight="1" x14ac:dyDescent="0.3">
      <c r="A946" s="7" t="s">
        <v>27</v>
      </c>
      <c r="B946" s="8" t="s">
        <v>13</v>
      </c>
      <c r="C946" s="22">
        <v>15</v>
      </c>
      <c r="D946" s="14">
        <v>5</v>
      </c>
      <c r="E946" s="14">
        <v>4</v>
      </c>
      <c r="F946" s="14">
        <v>4</v>
      </c>
      <c r="G946" s="14">
        <v>2</v>
      </c>
      <c r="H946" s="14">
        <v>1</v>
      </c>
      <c r="I946" s="14">
        <v>17</v>
      </c>
      <c r="J946" s="14">
        <v>6</v>
      </c>
      <c r="K946" s="27"/>
    </row>
    <row r="947" spans="1:11" ht="15.75" customHeight="1" x14ac:dyDescent="0.3">
      <c r="A947" s="7" t="s">
        <v>28</v>
      </c>
      <c r="B947" s="8" t="s">
        <v>13</v>
      </c>
      <c r="C947" s="22">
        <v>14</v>
      </c>
      <c r="D947" s="14">
        <v>6</v>
      </c>
      <c r="E947" s="14">
        <v>5</v>
      </c>
      <c r="F947" s="14">
        <v>3</v>
      </c>
      <c r="G947" s="14">
        <v>0</v>
      </c>
      <c r="H947" s="14">
        <v>1</v>
      </c>
      <c r="I947" s="14">
        <v>14</v>
      </c>
      <c r="J947" s="14">
        <v>7</v>
      </c>
      <c r="K947" s="27"/>
    </row>
    <row r="948" spans="1:11" ht="15.75" customHeight="1" x14ac:dyDescent="0.3">
      <c r="A948" s="7" t="s">
        <v>106</v>
      </c>
      <c r="B948" s="8" t="s">
        <v>13</v>
      </c>
      <c r="C948" s="22">
        <v>12</v>
      </c>
      <c r="D948" s="14">
        <v>8</v>
      </c>
      <c r="E948" s="14">
        <v>5</v>
      </c>
      <c r="F948" s="14">
        <v>3</v>
      </c>
      <c r="G948" s="14">
        <v>0</v>
      </c>
      <c r="H948" s="14">
        <v>1</v>
      </c>
      <c r="I948" s="14">
        <v>12</v>
      </c>
      <c r="J948" s="14">
        <v>9</v>
      </c>
      <c r="K948" s="27"/>
    </row>
    <row r="949" spans="1:11" ht="15.75" customHeight="1" x14ac:dyDescent="0.3">
      <c r="A949" s="7" t="s">
        <v>30</v>
      </c>
      <c r="B949" s="8" t="s">
        <v>13</v>
      </c>
      <c r="C949" s="22">
        <v>9</v>
      </c>
      <c r="D949" s="14">
        <v>11</v>
      </c>
      <c r="E949" s="14">
        <v>3</v>
      </c>
      <c r="F949" s="14">
        <v>5</v>
      </c>
      <c r="G949" s="14">
        <v>1</v>
      </c>
      <c r="H949" s="14">
        <v>1</v>
      </c>
      <c r="I949" s="14">
        <v>10</v>
      </c>
      <c r="J949" s="14">
        <v>12</v>
      </c>
      <c r="K949" s="27"/>
    </row>
    <row r="950" spans="1:11" ht="15.75" customHeight="1" x14ac:dyDescent="0.3">
      <c r="A950" s="7" t="s">
        <v>107</v>
      </c>
      <c r="B950" s="8" t="s">
        <v>13</v>
      </c>
      <c r="C950" s="22">
        <v>17</v>
      </c>
      <c r="D950" s="14">
        <v>3</v>
      </c>
      <c r="E950" s="14">
        <v>7</v>
      </c>
      <c r="F950" s="14">
        <v>1</v>
      </c>
      <c r="G950" s="14">
        <v>2</v>
      </c>
      <c r="H950" s="14">
        <v>1</v>
      </c>
      <c r="I950" s="14">
        <v>19</v>
      </c>
      <c r="J950" s="14">
        <v>4</v>
      </c>
      <c r="K950" s="27"/>
    </row>
    <row r="951" spans="1:11" ht="15.75" customHeight="1" x14ac:dyDescent="0.3">
      <c r="A951" s="7" t="s">
        <v>109</v>
      </c>
      <c r="B951" s="8" t="s">
        <v>13</v>
      </c>
      <c r="C951" s="22">
        <v>18</v>
      </c>
      <c r="D951" s="14">
        <v>2</v>
      </c>
      <c r="E951" s="14">
        <v>8</v>
      </c>
      <c r="F951" s="14">
        <v>0</v>
      </c>
      <c r="G951" s="14">
        <v>1</v>
      </c>
      <c r="H951" s="14">
        <v>1</v>
      </c>
      <c r="I951" s="14">
        <v>19</v>
      </c>
      <c r="J951" s="14">
        <v>3</v>
      </c>
      <c r="K951" s="27"/>
    </row>
    <row r="952" spans="1:11" ht="15.75" customHeight="1" x14ac:dyDescent="0.3">
      <c r="A952" s="10" t="s">
        <v>12</v>
      </c>
      <c r="B952" s="11"/>
      <c r="C952" s="9">
        <f>SUM(C938:C951)</f>
        <v>105</v>
      </c>
      <c r="D952" s="9">
        <f t="shared" ref="D952:J952" si="60">SUM(D938:D951)</f>
        <v>89</v>
      </c>
      <c r="E952" s="9">
        <f t="shared" si="60"/>
        <v>43</v>
      </c>
      <c r="F952" s="9">
        <f t="shared" si="60"/>
        <v>38</v>
      </c>
      <c r="G952" s="9">
        <f t="shared" si="60"/>
        <v>8</v>
      </c>
      <c r="H952" s="9">
        <f t="shared" si="60"/>
        <v>10</v>
      </c>
      <c r="I952" s="9">
        <f t="shared" si="60"/>
        <v>113</v>
      </c>
      <c r="J952" s="9">
        <f t="shared" si="60"/>
        <v>99</v>
      </c>
      <c r="K952" s="29"/>
    </row>
    <row r="953" spans="1:11" ht="15.75" customHeight="1" x14ac:dyDescent="0.3">
      <c r="A953" s="30"/>
      <c r="B953" s="30"/>
    </row>
    <row r="954" spans="1:11" ht="15.75" customHeight="1" x14ac:dyDescent="0.3"/>
    <row r="955" spans="1:11" ht="15.75" customHeight="1" x14ac:dyDescent="0.3">
      <c r="A955" s="24" t="s">
        <v>1264</v>
      </c>
      <c r="B955" s="25"/>
      <c r="C955" s="25"/>
      <c r="D955" s="25"/>
      <c r="E955" s="25"/>
      <c r="F955" s="25"/>
      <c r="G955" s="25"/>
      <c r="H955" s="25"/>
      <c r="I955" s="25"/>
      <c r="J955" s="26"/>
      <c r="K955" s="27"/>
    </row>
    <row r="956" spans="1:11" ht="15.75" customHeight="1" x14ac:dyDescent="0.3">
      <c r="A956" s="2"/>
      <c r="B956" s="3"/>
      <c r="C956" s="28" t="s">
        <v>1</v>
      </c>
      <c r="D956" s="26"/>
      <c r="E956" s="28" t="s">
        <v>2</v>
      </c>
      <c r="F956" s="26"/>
      <c r="G956" s="28" t="s">
        <v>3</v>
      </c>
      <c r="H956" s="26"/>
      <c r="I956" s="28" t="s">
        <v>4</v>
      </c>
      <c r="J956" s="26"/>
      <c r="K956" s="27"/>
    </row>
    <row r="957" spans="1:11" ht="15.75" customHeight="1" x14ac:dyDescent="0.3">
      <c r="A957" s="4" t="s">
        <v>5</v>
      </c>
      <c r="B957" s="5" t="s">
        <v>6</v>
      </c>
      <c r="C957" s="6" t="s">
        <v>7</v>
      </c>
      <c r="D957" s="6" t="s">
        <v>8</v>
      </c>
      <c r="E957" s="6" t="s">
        <v>7</v>
      </c>
      <c r="F957" s="6" t="s">
        <v>8</v>
      </c>
      <c r="G957" s="6" t="s">
        <v>7</v>
      </c>
      <c r="H957" s="6" t="s">
        <v>8</v>
      </c>
      <c r="I957" s="6" t="s">
        <v>7</v>
      </c>
      <c r="J957" s="6" t="s">
        <v>8</v>
      </c>
      <c r="K957" s="29"/>
    </row>
    <row r="958" spans="1:11" ht="15.75" customHeight="1" x14ac:dyDescent="0.3">
      <c r="A958" s="7" t="s">
        <v>113</v>
      </c>
      <c r="B958" s="8" t="s">
        <v>268</v>
      </c>
      <c r="C958" s="12">
        <v>7</v>
      </c>
      <c r="D958" s="13">
        <v>13</v>
      </c>
      <c r="E958" s="13">
        <v>3</v>
      </c>
      <c r="F958" s="13">
        <v>11</v>
      </c>
      <c r="G958" s="13">
        <v>1</v>
      </c>
      <c r="H958" s="13">
        <v>1</v>
      </c>
      <c r="I958" s="13">
        <v>8</v>
      </c>
      <c r="J958" s="13">
        <v>14</v>
      </c>
      <c r="K958" s="27"/>
    </row>
    <row r="959" spans="1:11" ht="15.75" customHeight="1" x14ac:dyDescent="0.3">
      <c r="A959" s="7" t="s">
        <v>171</v>
      </c>
      <c r="B959" s="8" t="s">
        <v>268</v>
      </c>
      <c r="C959" s="12">
        <v>3</v>
      </c>
      <c r="D959" s="13">
        <v>17</v>
      </c>
      <c r="E959" s="13">
        <v>2</v>
      </c>
      <c r="F959" s="13">
        <v>12</v>
      </c>
      <c r="G959" s="13">
        <v>0</v>
      </c>
      <c r="H959" s="13">
        <v>1</v>
      </c>
      <c r="I959" s="13">
        <v>3</v>
      </c>
      <c r="J959" s="13">
        <v>18</v>
      </c>
      <c r="K959" s="27"/>
    </row>
    <row r="960" spans="1:11" ht="15.75" customHeight="1" x14ac:dyDescent="0.3">
      <c r="A960" s="7" t="s">
        <v>32</v>
      </c>
      <c r="B960" s="8" t="s">
        <v>268</v>
      </c>
      <c r="C960" s="12">
        <v>8</v>
      </c>
      <c r="D960" s="13">
        <v>12</v>
      </c>
      <c r="E960" s="13">
        <v>5</v>
      </c>
      <c r="F960" s="13">
        <v>9</v>
      </c>
      <c r="G960" s="13">
        <v>0</v>
      </c>
      <c r="H960" s="13">
        <v>1</v>
      </c>
      <c r="I960" s="13">
        <v>8</v>
      </c>
      <c r="J960" s="13">
        <v>13</v>
      </c>
      <c r="K960" s="27"/>
    </row>
    <row r="961" spans="1:11" ht="15.75" customHeight="1" x14ac:dyDescent="0.3">
      <c r="A961" s="10" t="s">
        <v>12</v>
      </c>
      <c r="B961" s="11"/>
      <c r="C961" s="9">
        <f t="shared" ref="C961:J961" si="61">SUM(C958:C960)</f>
        <v>18</v>
      </c>
      <c r="D961" s="9">
        <f t="shared" si="61"/>
        <v>42</v>
      </c>
      <c r="E961" s="9">
        <f t="shared" si="61"/>
        <v>10</v>
      </c>
      <c r="F961" s="9">
        <f t="shared" si="61"/>
        <v>32</v>
      </c>
      <c r="G961" s="9">
        <f t="shared" si="61"/>
        <v>1</v>
      </c>
      <c r="H961" s="9">
        <f t="shared" si="61"/>
        <v>3</v>
      </c>
      <c r="I961" s="9">
        <f t="shared" si="61"/>
        <v>19</v>
      </c>
      <c r="J961" s="9">
        <f t="shared" si="61"/>
        <v>45</v>
      </c>
      <c r="K961" s="29"/>
    </row>
    <row r="962" spans="1:11" ht="15.75" customHeight="1" x14ac:dyDescent="0.3">
      <c r="A962" s="30"/>
      <c r="B962" s="30"/>
    </row>
    <row r="963" spans="1:11" ht="15.75" customHeight="1" x14ac:dyDescent="0.3"/>
    <row r="964" spans="1:11" ht="15.75" customHeight="1" x14ac:dyDescent="0.3">
      <c r="A964" s="24" t="s">
        <v>1703</v>
      </c>
      <c r="B964" s="25"/>
      <c r="C964" s="25"/>
      <c r="D964" s="25"/>
      <c r="E964" s="25"/>
      <c r="F964" s="25"/>
      <c r="G964" s="25"/>
      <c r="H964" s="25"/>
      <c r="I964" s="25"/>
      <c r="J964" s="26"/>
      <c r="K964" s="27"/>
    </row>
    <row r="965" spans="1:11" ht="15.75" customHeight="1" x14ac:dyDescent="0.3">
      <c r="A965" s="2"/>
      <c r="B965" s="3"/>
      <c r="C965" s="28" t="s">
        <v>1</v>
      </c>
      <c r="D965" s="26"/>
      <c r="E965" s="28" t="s">
        <v>2</v>
      </c>
      <c r="F965" s="26"/>
      <c r="G965" s="28" t="s">
        <v>3</v>
      </c>
      <c r="H965" s="26"/>
      <c r="I965" s="28" t="s">
        <v>4</v>
      </c>
      <c r="J965" s="26"/>
      <c r="K965" s="27"/>
    </row>
    <row r="966" spans="1:11" ht="15.75" customHeight="1" x14ac:dyDescent="0.3">
      <c r="A966" s="4" t="s">
        <v>5</v>
      </c>
      <c r="B966" s="5" t="s">
        <v>6</v>
      </c>
      <c r="C966" s="6" t="s">
        <v>7</v>
      </c>
      <c r="D966" s="6" t="s">
        <v>8</v>
      </c>
      <c r="E966" s="6" t="s">
        <v>7</v>
      </c>
      <c r="F966" s="6" t="s">
        <v>8</v>
      </c>
      <c r="G966" s="6" t="s">
        <v>7</v>
      </c>
      <c r="H966" s="6" t="s">
        <v>8</v>
      </c>
      <c r="I966" s="6" t="s">
        <v>7</v>
      </c>
      <c r="J966" s="6" t="s">
        <v>8</v>
      </c>
      <c r="K966" s="29"/>
    </row>
    <row r="967" spans="1:11" ht="15.75" customHeight="1" x14ac:dyDescent="0.3">
      <c r="A967" s="7" t="s">
        <v>466</v>
      </c>
      <c r="B967" s="8" t="s">
        <v>93</v>
      </c>
      <c r="C967" s="12">
        <v>7</v>
      </c>
      <c r="D967" s="13">
        <v>4</v>
      </c>
      <c r="E967" s="13">
        <v>0</v>
      </c>
      <c r="F967" s="13">
        <v>0</v>
      </c>
      <c r="G967" s="13">
        <v>0</v>
      </c>
      <c r="H967" s="13">
        <v>1</v>
      </c>
      <c r="I967" s="13">
        <v>7</v>
      </c>
      <c r="J967" s="13">
        <v>5</v>
      </c>
      <c r="K967" s="27"/>
    </row>
    <row r="968" spans="1:11" ht="15.75" customHeight="1" x14ac:dyDescent="0.3">
      <c r="A968" s="10" t="s">
        <v>12</v>
      </c>
      <c r="B968" s="11"/>
      <c r="C968" s="9">
        <f t="shared" ref="C968:J968" si="62">SUM(C967:C967)</f>
        <v>7</v>
      </c>
      <c r="D968" s="9">
        <f t="shared" si="62"/>
        <v>4</v>
      </c>
      <c r="E968" s="9">
        <f t="shared" si="62"/>
        <v>0</v>
      </c>
      <c r="F968" s="9">
        <f t="shared" si="62"/>
        <v>0</v>
      </c>
      <c r="G968" s="9">
        <f t="shared" si="62"/>
        <v>0</v>
      </c>
      <c r="H968" s="9">
        <f t="shared" si="62"/>
        <v>1</v>
      </c>
      <c r="I968" s="9">
        <f t="shared" si="62"/>
        <v>7</v>
      </c>
      <c r="J968" s="9">
        <f t="shared" si="62"/>
        <v>5</v>
      </c>
      <c r="K968" s="29"/>
    </row>
    <row r="969" spans="1:11" ht="15.75" customHeight="1" x14ac:dyDescent="0.3">
      <c r="A969" s="30"/>
      <c r="B969" s="30"/>
    </row>
    <row r="970" spans="1:11" ht="15.75" customHeight="1" x14ac:dyDescent="0.3"/>
    <row r="971" spans="1:11" ht="15.75" customHeight="1" x14ac:dyDescent="0.3">
      <c r="A971" s="24" t="s">
        <v>1985</v>
      </c>
      <c r="B971" s="25"/>
      <c r="C971" s="25"/>
      <c r="D971" s="25"/>
      <c r="E971" s="25"/>
      <c r="F971" s="25"/>
      <c r="G971" s="25"/>
      <c r="H971" s="25"/>
      <c r="I971" s="25"/>
      <c r="J971" s="26"/>
      <c r="K971" s="27"/>
    </row>
    <row r="972" spans="1:11" ht="15.75" customHeight="1" x14ac:dyDescent="0.3">
      <c r="A972" s="2"/>
      <c r="B972" s="3"/>
      <c r="C972" s="28" t="s">
        <v>1</v>
      </c>
      <c r="D972" s="26"/>
      <c r="E972" s="28" t="s">
        <v>2</v>
      </c>
      <c r="F972" s="26"/>
      <c r="G972" s="28" t="s">
        <v>3</v>
      </c>
      <c r="H972" s="26"/>
      <c r="I972" s="28" t="s">
        <v>4</v>
      </c>
      <c r="J972" s="26"/>
      <c r="K972" s="27"/>
    </row>
    <row r="973" spans="1:11" ht="15.75" customHeight="1" x14ac:dyDescent="0.3">
      <c r="A973" s="4" t="s">
        <v>5</v>
      </c>
      <c r="B973" s="5" t="s">
        <v>6</v>
      </c>
      <c r="C973" s="6" t="s">
        <v>7</v>
      </c>
      <c r="D973" s="6" t="s">
        <v>8</v>
      </c>
      <c r="E973" s="6" t="s">
        <v>7</v>
      </c>
      <c r="F973" s="6" t="s">
        <v>8</v>
      </c>
      <c r="G973" s="6" t="s">
        <v>7</v>
      </c>
      <c r="H973" s="6" t="s">
        <v>8</v>
      </c>
      <c r="I973" s="6" t="s">
        <v>7</v>
      </c>
      <c r="J973" s="6" t="s">
        <v>8</v>
      </c>
      <c r="K973" s="29"/>
    </row>
    <row r="974" spans="1:11" ht="15.75" customHeight="1" x14ac:dyDescent="0.3">
      <c r="A974" s="7" t="s">
        <v>279</v>
      </c>
      <c r="B974" s="8" t="s">
        <v>199</v>
      </c>
      <c r="C974" s="12">
        <v>9</v>
      </c>
      <c r="D974" s="13">
        <v>0</v>
      </c>
      <c r="E974" s="13">
        <v>0</v>
      </c>
      <c r="F974" s="13">
        <v>0</v>
      </c>
      <c r="G974" s="13">
        <v>5</v>
      </c>
      <c r="H974" s="13">
        <v>1</v>
      </c>
      <c r="I974" s="13">
        <v>14</v>
      </c>
      <c r="J974" s="13">
        <v>1</v>
      </c>
      <c r="K974" s="27"/>
    </row>
    <row r="975" spans="1:11" ht="15.75" customHeight="1" x14ac:dyDescent="0.3">
      <c r="A975" s="7" t="s">
        <v>280</v>
      </c>
      <c r="B975" s="8" t="s">
        <v>199</v>
      </c>
      <c r="C975" s="12">
        <v>5</v>
      </c>
      <c r="D975" s="13">
        <v>1</v>
      </c>
      <c r="E975" s="13">
        <v>0</v>
      </c>
      <c r="F975" s="13">
        <v>0</v>
      </c>
      <c r="G975" s="13">
        <v>5</v>
      </c>
      <c r="H975" s="13">
        <v>3</v>
      </c>
      <c r="I975" s="13">
        <v>10</v>
      </c>
      <c r="J975" s="13">
        <v>4</v>
      </c>
    </row>
    <row r="976" spans="1:11" ht="15.75" customHeight="1" x14ac:dyDescent="0.3">
      <c r="A976" s="7" t="s">
        <v>467</v>
      </c>
      <c r="B976" s="8" t="s">
        <v>199</v>
      </c>
      <c r="C976" s="12">
        <v>4</v>
      </c>
      <c r="D976" s="13">
        <v>2</v>
      </c>
      <c r="E976" s="13">
        <v>0</v>
      </c>
      <c r="F976" s="13">
        <v>0</v>
      </c>
      <c r="G976" s="13">
        <v>1</v>
      </c>
      <c r="H976" s="13">
        <v>1</v>
      </c>
      <c r="I976" s="13">
        <v>5</v>
      </c>
      <c r="J976" s="13">
        <v>3</v>
      </c>
    </row>
    <row r="977" spans="1:11" ht="15.75" customHeight="1" x14ac:dyDescent="0.3">
      <c r="A977" s="7" t="s">
        <v>282</v>
      </c>
      <c r="B977" s="8" t="s">
        <v>199</v>
      </c>
      <c r="C977" s="12">
        <v>3</v>
      </c>
      <c r="D977" s="13">
        <v>5</v>
      </c>
      <c r="E977" s="13">
        <v>0</v>
      </c>
      <c r="F977" s="13">
        <v>0</v>
      </c>
      <c r="G977" s="13">
        <v>1</v>
      </c>
      <c r="H977" s="13">
        <v>2</v>
      </c>
      <c r="I977" s="13">
        <v>4</v>
      </c>
      <c r="J977" s="13">
        <v>7</v>
      </c>
    </row>
    <row r="978" spans="1:11" ht="15.75" customHeight="1" x14ac:dyDescent="0.3">
      <c r="A978" s="7" t="s">
        <v>283</v>
      </c>
      <c r="B978" s="8" t="s">
        <v>199</v>
      </c>
      <c r="C978" s="12">
        <v>4</v>
      </c>
      <c r="D978" s="13">
        <v>5</v>
      </c>
      <c r="E978" s="13">
        <v>0</v>
      </c>
      <c r="F978" s="13">
        <v>0</v>
      </c>
      <c r="G978" s="13">
        <v>0</v>
      </c>
      <c r="H978" s="13">
        <v>2</v>
      </c>
      <c r="I978" s="13">
        <v>4</v>
      </c>
      <c r="J978" s="13">
        <v>7</v>
      </c>
    </row>
    <row r="979" spans="1:11" ht="15.75" customHeight="1" x14ac:dyDescent="0.3">
      <c r="A979" s="10" t="s">
        <v>12</v>
      </c>
      <c r="B979" s="11"/>
      <c r="C979" s="9">
        <f>SUM(C974:C978)</f>
        <v>25</v>
      </c>
      <c r="D979" s="9">
        <f t="shared" ref="D979:J979" si="63">SUM(D974:D978)</f>
        <v>13</v>
      </c>
      <c r="E979" s="9">
        <f t="shared" si="63"/>
        <v>0</v>
      </c>
      <c r="F979" s="9">
        <f t="shared" si="63"/>
        <v>0</v>
      </c>
      <c r="G979" s="9">
        <f t="shared" si="63"/>
        <v>12</v>
      </c>
      <c r="H979" s="9">
        <f t="shared" si="63"/>
        <v>9</v>
      </c>
      <c r="I979" s="9">
        <f t="shared" si="63"/>
        <v>37</v>
      </c>
      <c r="J979" s="9">
        <f t="shared" si="63"/>
        <v>22</v>
      </c>
      <c r="K979" s="29"/>
    </row>
    <row r="980" spans="1:11" ht="15.75" customHeight="1" x14ac:dyDescent="0.3"/>
    <row r="981" spans="1:11" ht="15.75" customHeight="1" x14ac:dyDescent="0.3"/>
    <row r="982" spans="1:11" ht="15.75" customHeight="1" x14ac:dyDescent="0.3">
      <c r="A982" s="24" t="s">
        <v>1652</v>
      </c>
      <c r="B982" s="25"/>
      <c r="C982" s="25"/>
      <c r="D982" s="25"/>
      <c r="E982" s="25"/>
      <c r="F982" s="25"/>
      <c r="G982" s="25"/>
      <c r="H982" s="25"/>
      <c r="I982" s="25"/>
      <c r="J982" s="26"/>
      <c r="K982" s="27"/>
    </row>
    <row r="983" spans="1:11" ht="15.75" customHeight="1" x14ac:dyDescent="0.3">
      <c r="A983" s="2"/>
      <c r="B983" s="3"/>
      <c r="C983" s="28" t="s">
        <v>1</v>
      </c>
      <c r="D983" s="26"/>
      <c r="E983" s="28" t="s">
        <v>2</v>
      </c>
      <c r="F983" s="26"/>
      <c r="G983" s="28" t="s">
        <v>3</v>
      </c>
      <c r="H983" s="26"/>
      <c r="I983" s="28" t="s">
        <v>4</v>
      </c>
      <c r="J983" s="26"/>
      <c r="K983" s="27"/>
    </row>
    <row r="984" spans="1:11" ht="15.75" customHeight="1" x14ac:dyDescent="0.3">
      <c r="A984" s="4" t="s">
        <v>5</v>
      </c>
      <c r="B984" s="5" t="s">
        <v>6</v>
      </c>
      <c r="C984" s="6" t="s">
        <v>7</v>
      </c>
      <c r="D984" s="6" t="s">
        <v>8</v>
      </c>
      <c r="E984" s="6" t="s">
        <v>7</v>
      </c>
      <c r="F984" s="6" t="s">
        <v>8</v>
      </c>
      <c r="G984" s="6" t="s">
        <v>7</v>
      </c>
      <c r="H984" s="6" t="s">
        <v>8</v>
      </c>
      <c r="I984" s="6" t="s">
        <v>7</v>
      </c>
      <c r="J984" s="6" t="s">
        <v>8</v>
      </c>
      <c r="K984" s="29"/>
    </row>
    <row r="985" spans="1:11" ht="15.75" customHeight="1" x14ac:dyDescent="0.3">
      <c r="A985" s="7" t="s">
        <v>17</v>
      </c>
      <c r="B985" s="8" t="s">
        <v>65</v>
      </c>
      <c r="C985" s="12">
        <v>6</v>
      </c>
      <c r="D985" s="13">
        <v>10</v>
      </c>
      <c r="E985" s="13">
        <v>0</v>
      </c>
      <c r="F985" s="13">
        <v>0</v>
      </c>
      <c r="G985" s="13">
        <v>0</v>
      </c>
      <c r="H985" s="13">
        <v>1</v>
      </c>
      <c r="I985" s="13">
        <v>6</v>
      </c>
      <c r="J985" s="13">
        <v>11</v>
      </c>
      <c r="K985" s="27"/>
    </row>
    <row r="986" spans="1:11" ht="15.75" customHeight="1" x14ac:dyDescent="0.3">
      <c r="A986" s="7" t="s">
        <v>18</v>
      </c>
      <c r="B986" s="8" t="s">
        <v>65</v>
      </c>
      <c r="C986" s="22">
        <v>10</v>
      </c>
      <c r="D986" s="14">
        <v>8</v>
      </c>
      <c r="E986" s="14">
        <v>0</v>
      </c>
      <c r="F986" s="14">
        <v>0</v>
      </c>
      <c r="G986" s="14">
        <v>1</v>
      </c>
      <c r="H986" s="14">
        <v>1</v>
      </c>
      <c r="I986" s="14">
        <v>11</v>
      </c>
      <c r="J986" s="14">
        <v>9</v>
      </c>
      <c r="K986" s="27"/>
    </row>
    <row r="987" spans="1:11" ht="15.75" customHeight="1" x14ac:dyDescent="0.3">
      <c r="A987" s="7" t="s">
        <v>19</v>
      </c>
      <c r="B987" s="8" t="s">
        <v>65</v>
      </c>
      <c r="C987" s="22">
        <v>11</v>
      </c>
      <c r="D987" s="14">
        <v>5</v>
      </c>
      <c r="E987" s="14">
        <v>4</v>
      </c>
      <c r="F987" s="14">
        <v>2</v>
      </c>
      <c r="G987" s="14">
        <v>0</v>
      </c>
      <c r="H987" s="14">
        <v>1</v>
      </c>
      <c r="I987" s="14">
        <v>11</v>
      </c>
      <c r="J987" s="14">
        <v>6</v>
      </c>
      <c r="K987" s="27"/>
    </row>
    <row r="988" spans="1:11" ht="15.75" customHeight="1" x14ac:dyDescent="0.3">
      <c r="A988" s="7" t="s">
        <v>20</v>
      </c>
      <c r="B988" s="8" t="s">
        <v>65</v>
      </c>
      <c r="C988" s="22">
        <v>7</v>
      </c>
      <c r="D988" s="14">
        <v>11</v>
      </c>
      <c r="E988" s="14">
        <v>5</v>
      </c>
      <c r="F988" s="14">
        <v>5</v>
      </c>
      <c r="G988" s="14">
        <v>1</v>
      </c>
      <c r="H988" s="14">
        <v>1</v>
      </c>
      <c r="I988" s="14">
        <v>8</v>
      </c>
      <c r="J988" s="14">
        <v>12</v>
      </c>
      <c r="K988" s="27"/>
    </row>
    <row r="989" spans="1:11" ht="15.75" customHeight="1" x14ac:dyDescent="0.3">
      <c r="A989" s="7" t="s">
        <v>21</v>
      </c>
      <c r="B989" s="8" t="s">
        <v>65</v>
      </c>
      <c r="C989" s="22">
        <v>9</v>
      </c>
      <c r="D989" s="14">
        <v>7</v>
      </c>
      <c r="E989" s="14">
        <v>6</v>
      </c>
      <c r="F989" s="14">
        <v>4</v>
      </c>
      <c r="G989" s="14">
        <v>0</v>
      </c>
      <c r="H989" s="14">
        <v>1</v>
      </c>
      <c r="I989" s="14">
        <v>9</v>
      </c>
      <c r="J989" s="14">
        <v>8</v>
      </c>
      <c r="K989" s="27"/>
    </row>
    <row r="990" spans="1:11" ht="15.75" customHeight="1" x14ac:dyDescent="0.3">
      <c r="A990" s="7" t="s">
        <v>22</v>
      </c>
      <c r="B990" s="8" t="s">
        <v>65</v>
      </c>
      <c r="C990" s="22">
        <v>9</v>
      </c>
      <c r="D990" s="14">
        <v>9</v>
      </c>
      <c r="E990" s="14">
        <v>4</v>
      </c>
      <c r="F990" s="14">
        <v>6</v>
      </c>
      <c r="G990" s="14">
        <v>0</v>
      </c>
      <c r="H990" s="14">
        <v>1</v>
      </c>
      <c r="I990" s="14">
        <v>9</v>
      </c>
      <c r="J990" s="14">
        <v>10</v>
      </c>
      <c r="K990" s="27"/>
    </row>
    <row r="991" spans="1:11" ht="15.75" customHeight="1" x14ac:dyDescent="0.3">
      <c r="A991" s="10" t="s">
        <v>12</v>
      </c>
      <c r="B991" s="11"/>
      <c r="C991" s="9">
        <v>52</v>
      </c>
      <c r="D991" s="9">
        <v>50</v>
      </c>
      <c r="E991" s="9">
        <v>19</v>
      </c>
      <c r="F991" s="9">
        <v>17</v>
      </c>
      <c r="G991" s="9">
        <v>2</v>
      </c>
      <c r="H991" s="9">
        <v>6</v>
      </c>
      <c r="I991" s="9">
        <v>54</v>
      </c>
      <c r="J991" s="9">
        <v>56</v>
      </c>
      <c r="K991" s="29"/>
    </row>
    <row r="992" spans="1:11" ht="15.75" customHeight="1" x14ac:dyDescent="0.3">
      <c r="A992" s="1" t="s">
        <v>1533</v>
      </c>
    </row>
    <row r="993" spans="1:11" ht="15.75" customHeight="1" x14ac:dyDescent="0.3"/>
    <row r="994" spans="1:11" ht="15.75" customHeight="1" x14ac:dyDescent="0.3">
      <c r="A994" s="24" t="s">
        <v>559</v>
      </c>
      <c r="B994" s="25"/>
      <c r="C994" s="25"/>
      <c r="D994" s="25"/>
      <c r="E994" s="25"/>
      <c r="F994" s="25"/>
      <c r="G994" s="25"/>
      <c r="H994" s="25"/>
      <c r="I994" s="25"/>
      <c r="J994" s="26"/>
      <c r="K994" s="27"/>
    </row>
    <row r="995" spans="1:11" ht="15.75" customHeight="1" x14ac:dyDescent="0.3">
      <c r="A995" s="2"/>
      <c r="B995" s="3"/>
      <c r="C995" s="28" t="s">
        <v>1</v>
      </c>
      <c r="D995" s="26"/>
      <c r="E995" s="28" t="s">
        <v>2</v>
      </c>
      <c r="F995" s="26"/>
      <c r="G995" s="28" t="s">
        <v>3</v>
      </c>
      <c r="H995" s="26"/>
      <c r="I995" s="28" t="s">
        <v>4</v>
      </c>
      <c r="J995" s="26"/>
      <c r="K995" s="27"/>
    </row>
    <row r="996" spans="1:11" ht="15.75" customHeight="1" x14ac:dyDescent="0.3">
      <c r="A996" s="4" t="s">
        <v>5</v>
      </c>
      <c r="B996" s="5" t="s">
        <v>6</v>
      </c>
      <c r="C996" s="6" t="s">
        <v>7</v>
      </c>
      <c r="D996" s="6" t="s">
        <v>8</v>
      </c>
      <c r="E996" s="6" t="s">
        <v>7</v>
      </c>
      <c r="F996" s="6" t="s">
        <v>8</v>
      </c>
      <c r="G996" s="6" t="s">
        <v>7</v>
      </c>
      <c r="H996" s="6" t="s">
        <v>8</v>
      </c>
      <c r="I996" s="6" t="s">
        <v>7</v>
      </c>
      <c r="J996" s="6" t="s">
        <v>8</v>
      </c>
      <c r="K996" s="29"/>
    </row>
    <row r="997" spans="1:11" ht="15.75" customHeight="1" x14ac:dyDescent="0.3">
      <c r="A997" s="7" t="s">
        <v>236</v>
      </c>
      <c r="B997" s="8" t="s">
        <v>158</v>
      </c>
      <c r="C997" s="12">
        <v>5</v>
      </c>
      <c r="D997" s="13">
        <v>2</v>
      </c>
      <c r="E997" s="13">
        <v>5</v>
      </c>
      <c r="F997" s="13">
        <v>2</v>
      </c>
      <c r="G997" s="13">
        <v>3</v>
      </c>
      <c r="H997" s="13">
        <v>1</v>
      </c>
      <c r="I997" s="13">
        <v>8</v>
      </c>
      <c r="J997" s="13">
        <v>3</v>
      </c>
      <c r="K997" s="27"/>
    </row>
    <row r="998" spans="1:11" ht="15.75" customHeight="1" x14ac:dyDescent="0.3">
      <c r="A998" s="7" t="s">
        <v>155</v>
      </c>
      <c r="B998" s="8" t="s">
        <v>158</v>
      </c>
      <c r="C998" s="22">
        <v>4</v>
      </c>
      <c r="D998" s="14">
        <v>8</v>
      </c>
      <c r="E998" s="14">
        <v>2</v>
      </c>
      <c r="F998" s="14">
        <v>6</v>
      </c>
      <c r="G998" s="14">
        <v>2</v>
      </c>
      <c r="H998" s="14">
        <v>2</v>
      </c>
      <c r="I998" s="14">
        <v>6</v>
      </c>
      <c r="J998" s="14">
        <v>10</v>
      </c>
      <c r="K998" s="27"/>
    </row>
    <row r="999" spans="1:11" ht="15.75" customHeight="1" x14ac:dyDescent="0.3">
      <c r="A999" s="7" t="s">
        <v>15</v>
      </c>
      <c r="B999" s="8" t="s">
        <v>61</v>
      </c>
      <c r="C999" s="22">
        <v>6</v>
      </c>
      <c r="D999" s="14">
        <v>11</v>
      </c>
      <c r="E999" s="14">
        <v>5</v>
      </c>
      <c r="F999" s="14">
        <v>7</v>
      </c>
      <c r="G999" s="14">
        <v>1</v>
      </c>
      <c r="H999" s="14">
        <v>2</v>
      </c>
      <c r="I999" s="14">
        <v>7</v>
      </c>
      <c r="J999" s="14">
        <v>13</v>
      </c>
      <c r="K999" s="27"/>
    </row>
    <row r="1000" spans="1:11" ht="15.75" customHeight="1" x14ac:dyDescent="0.3">
      <c r="A1000" s="7" t="s">
        <v>17</v>
      </c>
      <c r="B1000" s="8" t="s">
        <v>61</v>
      </c>
      <c r="C1000" s="22">
        <v>1</v>
      </c>
      <c r="D1000" s="14">
        <v>17</v>
      </c>
      <c r="E1000" s="14">
        <v>0</v>
      </c>
      <c r="F1000" s="14">
        <v>12</v>
      </c>
      <c r="G1000" s="14">
        <v>1</v>
      </c>
      <c r="H1000" s="14">
        <v>2</v>
      </c>
      <c r="I1000" s="14">
        <v>2</v>
      </c>
      <c r="J1000" s="14">
        <v>19</v>
      </c>
      <c r="K1000" s="27"/>
    </row>
    <row r="1001" spans="1:11" ht="15.75" customHeight="1" x14ac:dyDescent="0.3">
      <c r="A1001" s="10" t="s">
        <v>12</v>
      </c>
      <c r="B1001" s="11"/>
      <c r="C1001" s="9">
        <f>SUM(C997:C1000)</f>
        <v>16</v>
      </c>
      <c r="D1001" s="9">
        <f t="shared" ref="D1001:J1001" si="64">SUM(D997:D1000)</f>
        <v>38</v>
      </c>
      <c r="E1001" s="9">
        <f t="shared" si="64"/>
        <v>12</v>
      </c>
      <c r="F1001" s="9">
        <f t="shared" si="64"/>
        <v>27</v>
      </c>
      <c r="G1001" s="9">
        <f t="shared" si="64"/>
        <v>7</v>
      </c>
      <c r="H1001" s="9">
        <f t="shared" si="64"/>
        <v>7</v>
      </c>
      <c r="I1001" s="9">
        <f t="shared" si="64"/>
        <v>23</v>
      </c>
      <c r="J1001" s="9">
        <f t="shared" si="64"/>
        <v>45</v>
      </c>
      <c r="K1001" s="29"/>
    </row>
    <row r="1002" spans="1:11" ht="15.75" customHeight="1" x14ac:dyDescent="0.3"/>
    <row r="1003" spans="1:11" ht="15.75" customHeight="1" x14ac:dyDescent="0.3"/>
    <row r="1004" spans="1:11" ht="15.75" customHeight="1" x14ac:dyDescent="0.3">
      <c r="A1004" s="24" t="s">
        <v>1886</v>
      </c>
      <c r="B1004" s="25"/>
      <c r="C1004" s="25"/>
      <c r="D1004" s="25"/>
      <c r="E1004" s="25"/>
      <c r="F1004" s="25"/>
      <c r="G1004" s="25"/>
      <c r="H1004" s="25"/>
      <c r="I1004" s="25"/>
      <c r="J1004" s="26"/>
      <c r="K1004" s="27"/>
    </row>
    <row r="1005" spans="1:11" ht="15.75" customHeight="1" x14ac:dyDescent="0.3">
      <c r="A1005" s="2"/>
      <c r="B1005" s="3"/>
      <c r="C1005" s="28" t="s">
        <v>1</v>
      </c>
      <c r="D1005" s="26"/>
      <c r="E1005" s="28" t="s">
        <v>2</v>
      </c>
      <c r="F1005" s="26"/>
      <c r="G1005" s="28" t="s">
        <v>3</v>
      </c>
      <c r="H1005" s="26"/>
      <c r="I1005" s="28" t="s">
        <v>4</v>
      </c>
      <c r="J1005" s="26"/>
      <c r="K1005" s="27"/>
    </row>
    <row r="1006" spans="1:11" ht="15.75" customHeight="1" x14ac:dyDescent="0.3">
      <c r="A1006" s="4" t="s">
        <v>5</v>
      </c>
      <c r="B1006" s="5" t="s">
        <v>6</v>
      </c>
      <c r="C1006" s="6" t="s">
        <v>7</v>
      </c>
      <c r="D1006" s="6" t="s">
        <v>8</v>
      </c>
      <c r="E1006" s="6" t="s">
        <v>7</v>
      </c>
      <c r="F1006" s="6" t="s">
        <v>8</v>
      </c>
      <c r="G1006" s="6" t="s">
        <v>7</v>
      </c>
      <c r="H1006" s="6" t="s">
        <v>8</v>
      </c>
      <c r="I1006" s="6" t="s">
        <v>7</v>
      </c>
      <c r="J1006" s="6" t="s">
        <v>8</v>
      </c>
      <c r="K1006" s="29"/>
    </row>
    <row r="1007" spans="1:11" ht="15.75" customHeight="1" x14ac:dyDescent="0.3">
      <c r="A1007" s="7" t="s">
        <v>1614</v>
      </c>
      <c r="B1007" s="8" t="s">
        <v>309</v>
      </c>
      <c r="C1007" s="12">
        <v>11</v>
      </c>
      <c r="D1007" s="13">
        <v>11</v>
      </c>
      <c r="E1007" s="13">
        <v>7</v>
      </c>
      <c r="F1007" s="13">
        <v>7</v>
      </c>
      <c r="G1007" s="13">
        <v>0</v>
      </c>
      <c r="H1007" s="13">
        <v>1</v>
      </c>
      <c r="I1007" s="13">
        <v>11</v>
      </c>
      <c r="J1007" s="13">
        <v>12</v>
      </c>
    </row>
    <row r="1008" spans="1:11" ht="15.75" customHeight="1" x14ac:dyDescent="0.3">
      <c r="A1008" s="7" t="s">
        <v>1852</v>
      </c>
      <c r="B1008" s="8" t="s">
        <v>309</v>
      </c>
      <c r="C1008" s="12">
        <v>11</v>
      </c>
      <c r="D1008" s="13">
        <v>11</v>
      </c>
      <c r="E1008" s="13">
        <v>6</v>
      </c>
      <c r="F1008" s="13">
        <v>8</v>
      </c>
      <c r="G1008" s="13">
        <v>1</v>
      </c>
      <c r="H1008" s="13">
        <v>1</v>
      </c>
      <c r="I1008" s="13">
        <v>12</v>
      </c>
      <c r="J1008" s="13">
        <v>12</v>
      </c>
    </row>
    <row r="1009" spans="1:11" ht="15.75" customHeight="1" x14ac:dyDescent="0.3">
      <c r="A1009" s="7" t="s">
        <v>1883</v>
      </c>
      <c r="B1009" s="8" t="s">
        <v>309</v>
      </c>
      <c r="C1009" s="12">
        <v>6</v>
      </c>
      <c r="D1009" s="13">
        <v>16</v>
      </c>
      <c r="E1009" s="13">
        <v>5</v>
      </c>
      <c r="F1009" s="13">
        <v>9</v>
      </c>
      <c r="G1009" s="13">
        <v>0</v>
      </c>
      <c r="H1009" s="13">
        <v>1</v>
      </c>
      <c r="I1009" s="13">
        <v>6</v>
      </c>
      <c r="J1009" s="13">
        <v>17</v>
      </c>
    </row>
    <row r="1010" spans="1:11" ht="15.75" customHeight="1" x14ac:dyDescent="0.3">
      <c r="A1010" s="10" t="s">
        <v>12</v>
      </c>
      <c r="B1010" s="11"/>
      <c r="C1010" s="9">
        <f>SUM(C1007:C1009)</f>
        <v>28</v>
      </c>
      <c r="D1010" s="9">
        <f t="shared" ref="D1010:J1010" si="65">SUM(D1007:D1009)</f>
        <v>38</v>
      </c>
      <c r="E1010" s="9">
        <f t="shared" si="65"/>
        <v>18</v>
      </c>
      <c r="F1010" s="9">
        <f t="shared" si="65"/>
        <v>24</v>
      </c>
      <c r="G1010" s="9">
        <f t="shared" si="65"/>
        <v>1</v>
      </c>
      <c r="H1010" s="9">
        <f t="shared" si="65"/>
        <v>3</v>
      </c>
      <c r="I1010" s="9">
        <f t="shared" si="65"/>
        <v>29</v>
      </c>
      <c r="J1010" s="9">
        <f t="shared" si="65"/>
        <v>41</v>
      </c>
      <c r="K1010" s="29"/>
    </row>
    <row r="1011" spans="1:11" ht="15.75" customHeight="1" x14ac:dyDescent="0.3"/>
    <row r="1012" spans="1:11" ht="15.75" customHeight="1" x14ac:dyDescent="0.3"/>
    <row r="1013" spans="1:11" ht="15.75" customHeight="1" x14ac:dyDescent="0.3">
      <c r="A1013" s="24" t="s">
        <v>1989</v>
      </c>
      <c r="B1013" s="25"/>
      <c r="C1013" s="25"/>
      <c r="D1013" s="25"/>
      <c r="E1013" s="25"/>
      <c r="F1013" s="25"/>
      <c r="G1013" s="25"/>
      <c r="H1013" s="25"/>
      <c r="I1013" s="25"/>
      <c r="J1013" s="26"/>
      <c r="K1013" s="27"/>
    </row>
    <row r="1014" spans="1:11" ht="15.75" customHeight="1" x14ac:dyDescent="0.3">
      <c r="A1014" s="2"/>
      <c r="B1014" s="3"/>
      <c r="C1014" s="28" t="s">
        <v>1</v>
      </c>
      <c r="D1014" s="26"/>
      <c r="E1014" s="28" t="s">
        <v>2</v>
      </c>
      <c r="F1014" s="26"/>
      <c r="G1014" s="28" t="s">
        <v>3</v>
      </c>
      <c r="H1014" s="26"/>
      <c r="I1014" s="28" t="s">
        <v>4</v>
      </c>
      <c r="J1014" s="26"/>
      <c r="K1014" s="27"/>
    </row>
    <row r="1015" spans="1:11" ht="15.75" customHeight="1" x14ac:dyDescent="0.3">
      <c r="A1015" s="4" t="s">
        <v>5</v>
      </c>
      <c r="B1015" s="5" t="s">
        <v>6</v>
      </c>
      <c r="C1015" s="6" t="s">
        <v>7</v>
      </c>
      <c r="D1015" s="6" t="s">
        <v>8</v>
      </c>
      <c r="E1015" s="6" t="s">
        <v>7</v>
      </c>
      <c r="F1015" s="6" t="s">
        <v>8</v>
      </c>
      <c r="G1015" s="6" t="s">
        <v>7</v>
      </c>
      <c r="H1015" s="6" t="s">
        <v>8</v>
      </c>
      <c r="I1015" s="6" t="s">
        <v>7</v>
      </c>
      <c r="J1015" s="6" t="s">
        <v>8</v>
      </c>
      <c r="K1015" s="29"/>
    </row>
    <row r="1016" spans="1:11" ht="15.75" customHeight="1" x14ac:dyDescent="0.3">
      <c r="A1016" s="7" t="s">
        <v>21</v>
      </c>
      <c r="B1016" s="8" t="s">
        <v>158</v>
      </c>
      <c r="C1016" s="12">
        <v>8</v>
      </c>
      <c r="D1016" s="13">
        <v>10</v>
      </c>
      <c r="E1016" s="13">
        <v>7</v>
      </c>
      <c r="F1016" s="13">
        <v>8</v>
      </c>
      <c r="G1016" s="13">
        <v>3</v>
      </c>
      <c r="H1016" s="13">
        <v>1</v>
      </c>
      <c r="I1016" s="13">
        <v>11</v>
      </c>
      <c r="J1016" s="13">
        <v>11</v>
      </c>
    </row>
    <row r="1017" spans="1:11" ht="15.75" customHeight="1" x14ac:dyDescent="0.3">
      <c r="A1017" s="7" t="s">
        <v>22</v>
      </c>
      <c r="B1017" s="8" t="s">
        <v>167</v>
      </c>
      <c r="C1017" s="12">
        <v>9</v>
      </c>
      <c r="D1017" s="13">
        <v>11</v>
      </c>
      <c r="E1017" s="13">
        <v>8</v>
      </c>
      <c r="F1017" s="13">
        <v>6</v>
      </c>
      <c r="G1017" s="13">
        <v>0</v>
      </c>
      <c r="H1017" s="13">
        <v>1</v>
      </c>
      <c r="I1017" s="13">
        <v>9</v>
      </c>
      <c r="J1017" s="13">
        <v>12</v>
      </c>
    </row>
    <row r="1018" spans="1:11" ht="15.75" customHeight="1" x14ac:dyDescent="0.3">
      <c r="A1018" s="7" t="s">
        <v>57</v>
      </c>
      <c r="B1018" s="8" t="s">
        <v>649</v>
      </c>
      <c r="C1018" s="12"/>
      <c r="D1018" s="13"/>
      <c r="E1018" s="13"/>
      <c r="F1018" s="13"/>
      <c r="G1018" s="13"/>
      <c r="H1018" s="13"/>
      <c r="I1018" s="13"/>
      <c r="J1018" s="13"/>
      <c r="K1018" s="27"/>
    </row>
    <row r="1019" spans="1:11" ht="15.75" customHeight="1" x14ac:dyDescent="0.3">
      <c r="A1019" s="10" t="s">
        <v>12</v>
      </c>
      <c r="B1019" s="11"/>
      <c r="C1019" s="9">
        <f t="shared" ref="C1019:J1019" si="66">SUM(C1016:C1018)</f>
        <v>17</v>
      </c>
      <c r="D1019" s="9">
        <f t="shared" si="66"/>
        <v>21</v>
      </c>
      <c r="E1019" s="9">
        <f t="shared" si="66"/>
        <v>15</v>
      </c>
      <c r="F1019" s="9">
        <f t="shared" si="66"/>
        <v>14</v>
      </c>
      <c r="G1019" s="9">
        <f t="shared" si="66"/>
        <v>3</v>
      </c>
      <c r="H1019" s="9">
        <f t="shared" si="66"/>
        <v>2</v>
      </c>
      <c r="I1019" s="9">
        <f t="shared" si="66"/>
        <v>20</v>
      </c>
      <c r="J1019" s="9">
        <f t="shared" si="66"/>
        <v>23</v>
      </c>
      <c r="K1019" s="29"/>
    </row>
    <row r="1020" spans="1:11" ht="15.75" customHeight="1" x14ac:dyDescent="0.3"/>
    <row r="1021" spans="1:11" ht="15.75" customHeight="1" x14ac:dyDescent="0.3"/>
    <row r="1022" spans="1:11" ht="15.75" customHeight="1" x14ac:dyDescent="0.3">
      <c r="A1022" s="24" t="s">
        <v>1879</v>
      </c>
      <c r="B1022" s="25"/>
      <c r="C1022" s="25"/>
      <c r="D1022" s="25"/>
      <c r="E1022" s="25"/>
      <c r="F1022" s="25"/>
      <c r="G1022" s="25"/>
      <c r="H1022" s="25"/>
      <c r="I1022" s="25"/>
      <c r="J1022" s="26"/>
      <c r="K1022" s="27"/>
    </row>
    <row r="1023" spans="1:11" ht="15.75" customHeight="1" x14ac:dyDescent="0.3">
      <c r="A1023" s="2"/>
      <c r="B1023" s="3"/>
      <c r="C1023" s="28" t="s">
        <v>1</v>
      </c>
      <c r="D1023" s="26"/>
      <c r="E1023" s="28" t="s">
        <v>2</v>
      </c>
      <c r="F1023" s="26"/>
      <c r="G1023" s="28" t="s">
        <v>3</v>
      </c>
      <c r="H1023" s="26"/>
      <c r="I1023" s="28" t="s">
        <v>4</v>
      </c>
      <c r="J1023" s="26"/>
      <c r="K1023" s="27"/>
    </row>
    <row r="1024" spans="1:11" ht="15.75" customHeight="1" x14ac:dyDescent="0.3">
      <c r="A1024" s="4" t="s">
        <v>5</v>
      </c>
      <c r="B1024" s="5" t="s">
        <v>6</v>
      </c>
      <c r="C1024" s="6" t="s">
        <v>7</v>
      </c>
      <c r="D1024" s="6" t="s">
        <v>8</v>
      </c>
      <c r="E1024" s="6" t="s">
        <v>7</v>
      </c>
      <c r="F1024" s="6" t="s">
        <v>8</v>
      </c>
      <c r="G1024" s="6" t="s">
        <v>7</v>
      </c>
      <c r="H1024" s="6" t="s">
        <v>8</v>
      </c>
      <c r="I1024" s="6" t="s">
        <v>7</v>
      </c>
      <c r="J1024" s="6" t="s">
        <v>8</v>
      </c>
      <c r="K1024" s="29"/>
    </row>
    <row r="1025" spans="1:11" ht="15.75" customHeight="1" x14ac:dyDescent="0.3">
      <c r="A1025" s="7" t="s">
        <v>81</v>
      </c>
      <c r="B1025" s="8" t="s">
        <v>111</v>
      </c>
      <c r="C1025" s="12">
        <v>9</v>
      </c>
      <c r="D1025" s="13">
        <v>11</v>
      </c>
      <c r="E1025" s="13">
        <v>4</v>
      </c>
      <c r="F1025" s="13">
        <v>10</v>
      </c>
      <c r="G1025" s="13">
        <v>0</v>
      </c>
      <c r="H1025" s="13">
        <v>1</v>
      </c>
      <c r="I1025" s="13">
        <v>9</v>
      </c>
      <c r="J1025" s="13">
        <v>12</v>
      </c>
      <c r="K1025" s="27"/>
    </row>
    <row r="1026" spans="1:11" ht="15.75" customHeight="1" x14ac:dyDescent="0.3">
      <c r="A1026" s="7" t="s">
        <v>82</v>
      </c>
      <c r="B1026" s="8" t="s">
        <v>111</v>
      </c>
      <c r="C1026" s="22">
        <v>4</v>
      </c>
      <c r="D1026" s="14">
        <v>16</v>
      </c>
      <c r="E1026" s="14">
        <v>3</v>
      </c>
      <c r="F1026" s="14">
        <v>11</v>
      </c>
      <c r="G1026" s="14">
        <v>0</v>
      </c>
      <c r="H1026" s="14">
        <v>1</v>
      </c>
      <c r="I1026" s="14">
        <v>4</v>
      </c>
      <c r="J1026" s="14">
        <v>17</v>
      </c>
      <c r="K1026" s="27"/>
    </row>
    <row r="1027" spans="1:11" ht="15.75" customHeight="1" x14ac:dyDescent="0.3">
      <c r="A1027" s="7" t="s">
        <v>83</v>
      </c>
      <c r="B1027" s="8" t="s">
        <v>111</v>
      </c>
      <c r="C1027" s="22">
        <v>5</v>
      </c>
      <c r="D1027" s="14">
        <v>15</v>
      </c>
      <c r="E1027" s="14">
        <v>2</v>
      </c>
      <c r="F1027" s="14">
        <v>12</v>
      </c>
      <c r="G1027" s="14">
        <v>0</v>
      </c>
      <c r="H1027" s="14">
        <v>1</v>
      </c>
      <c r="I1027" s="14">
        <v>5</v>
      </c>
      <c r="J1027" s="14">
        <v>16</v>
      </c>
      <c r="K1027" s="27"/>
    </row>
    <row r="1028" spans="1:11" ht="15.75" customHeight="1" x14ac:dyDescent="0.3">
      <c r="A1028" s="10" t="s">
        <v>12</v>
      </c>
      <c r="B1028" s="11"/>
      <c r="C1028" s="9">
        <v>18</v>
      </c>
      <c r="D1028" s="9">
        <v>42</v>
      </c>
      <c r="E1028" s="9">
        <v>9</v>
      </c>
      <c r="F1028" s="9">
        <v>33</v>
      </c>
      <c r="G1028" s="9">
        <v>0</v>
      </c>
      <c r="H1028" s="9">
        <v>3</v>
      </c>
      <c r="I1028" s="9">
        <v>18</v>
      </c>
      <c r="J1028" s="9">
        <v>45</v>
      </c>
      <c r="K1028" s="29"/>
    </row>
    <row r="1029" spans="1:11" ht="15.75" customHeight="1" x14ac:dyDescent="0.3"/>
    <row r="1030" spans="1:11" ht="15.75" customHeight="1" x14ac:dyDescent="0.3"/>
    <row r="1031" spans="1:11" ht="15.75" customHeight="1" x14ac:dyDescent="0.3">
      <c r="A1031" s="24" t="s">
        <v>560</v>
      </c>
      <c r="B1031" s="25"/>
      <c r="C1031" s="25"/>
      <c r="D1031" s="25"/>
      <c r="E1031" s="25"/>
      <c r="F1031" s="25"/>
      <c r="G1031" s="25"/>
      <c r="H1031" s="25"/>
      <c r="I1031" s="25"/>
      <c r="J1031" s="26"/>
      <c r="K1031" s="27"/>
    </row>
    <row r="1032" spans="1:11" ht="15.75" customHeight="1" x14ac:dyDescent="0.3">
      <c r="A1032" s="2"/>
      <c r="B1032" s="3"/>
      <c r="C1032" s="28" t="s">
        <v>1</v>
      </c>
      <c r="D1032" s="26"/>
      <c r="E1032" s="28" t="s">
        <v>2</v>
      </c>
      <c r="F1032" s="26"/>
      <c r="G1032" s="28" t="s">
        <v>3</v>
      </c>
      <c r="H1032" s="26"/>
      <c r="I1032" s="28" t="s">
        <v>4</v>
      </c>
      <c r="J1032" s="26"/>
      <c r="K1032" s="27"/>
    </row>
    <row r="1033" spans="1:11" ht="15.75" customHeight="1" x14ac:dyDescent="0.3">
      <c r="A1033" s="4" t="s">
        <v>5</v>
      </c>
      <c r="B1033" s="5" t="s">
        <v>6</v>
      </c>
      <c r="C1033" s="6" t="s">
        <v>7</v>
      </c>
      <c r="D1033" s="6" t="s">
        <v>8</v>
      </c>
      <c r="E1033" s="6" t="s">
        <v>7</v>
      </c>
      <c r="F1033" s="6" t="s">
        <v>8</v>
      </c>
      <c r="G1033" s="6" t="s">
        <v>7</v>
      </c>
      <c r="H1033" s="6" t="s">
        <v>8</v>
      </c>
      <c r="I1033" s="6" t="s">
        <v>7</v>
      </c>
      <c r="J1033" s="6" t="s">
        <v>8</v>
      </c>
      <c r="K1033" s="29"/>
    </row>
    <row r="1034" spans="1:11" ht="15.75" customHeight="1" x14ac:dyDescent="0.3">
      <c r="A1034" s="7" t="s">
        <v>18</v>
      </c>
      <c r="B1034" s="8" t="s">
        <v>222</v>
      </c>
      <c r="C1034" s="12">
        <v>5</v>
      </c>
      <c r="D1034" s="13">
        <v>10</v>
      </c>
      <c r="E1034" s="13">
        <v>2</v>
      </c>
      <c r="F1034" s="13">
        <v>7</v>
      </c>
      <c r="G1034" s="13">
        <v>0</v>
      </c>
      <c r="H1034" s="13">
        <v>1</v>
      </c>
      <c r="I1034" s="13">
        <v>5</v>
      </c>
      <c r="J1034" s="13">
        <v>11</v>
      </c>
      <c r="K1034" s="27"/>
    </row>
    <row r="1035" spans="1:11" ht="15.75" customHeight="1" x14ac:dyDescent="0.3">
      <c r="A1035" s="7" t="s">
        <v>19</v>
      </c>
      <c r="B1035" s="8" t="s">
        <v>222</v>
      </c>
      <c r="C1035" s="22">
        <v>9</v>
      </c>
      <c r="D1035" s="14">
        <v>10</v>
      </c>
      <c r="E1035" s="14">
        <v>4</v>
      </c>
      <c r="F1035" s="14">
        <v>5</v>
      </c>
      <c r="G1035" s="14">
        <v>0</v>
      </c>
      <c r="H1035" s="14">
        <v>1</v>
      </c>
      <c r="I1035" s="14">
        <v>9</v>
      </c>
      <c r="J1035" s="14">
        <v>11</v>
      </c>
      <c r="K1035" s="27"/>
    </row>
    <row r="1036" spans="1:11" ht="15.75" customHeight="1" x14ac:dyDescent="0.3">
      <c r="A1036" s="7" t="s">
        <v>20</v>
      </c>
      <c r="B1036" s="8" t="s">
        <v>222</v>
      </c>
      <c r="C1036" s="22">
        <v>11</v>
      </c>
      <c r="D1036" s="14">
        <v>8</v>
      </c>
      <c r="E1036" s="14">
        <v>7</v>
      </c>
      <c r="F1036" s="14">
        <v>8</v>
      </c>
      <c r="G1036" s="14">
        <v>2</v>
      </c>
      <c r="H1036" s="14">
        <v>2</v>
      </c>
      <c r="I1036" s="14">
        <v>13</v>
      </c>
      <c r="J1036" s="14">
        <v>10</v>
      </c>
      <c r="K1036" s="27"/>
    </row>
    <row r="1037" spans="1:11" ht="15.75" customHeight="1" x14ac:dyDescent="0.3">
      <c r="A1037" s="10" t="s">
        <v>12</v>
      </c>
      <c r="B1037" s="11"/>
      <c r="C1037" s="9">
        <v>25</v>
      </c>
      <c r="D1037" s="9">
        <v>28</v>
      </c>
      <c r="E1037" s="9">
        <v>13</v>
      </c>
      <c r="F1037" s="9">
        <v>20</v>
      </c>
      <c r="G1037" s="9">
        <v>2</v>
      </c>
      <c r="H1037" s="9">
        <v>4</v>
      </c>
      <c r="I1037" s="9">
        <v>27</v>
      </c>
      <c r="J1037" s="9">
        <v>32</v>
      </c>
      <c r="K1037" s="29"/>
    </row>
    <row r="1038" spans="1:11" ht="15.75" customHeight="1" x14ac:dyDescent="0.3"/>
    <row r="1039" spans="1:11" ht="15.75" customHeight="1" x14ac:dyDescent="0.3"/>
    <row r="1040" spans="1:11" ht="15.75" customHeight="1" x14ac:dyDescent="0.3">
      <c r="A1040" s="24" t="s">
        <v>869</v>
      </c>
      <c r="B1040" s="25"/>
      <c r="C1040" s="25"/>
      <c r="D1040" s="25"/>
      <c r="E1040" s="25"/>
      <c r="F1040" s="25"/>
      <c r="G1040" s="25"/>
      <c r="H1040" s="25"/>
      <c r="I1040" s="25"/>
      <c r="J1040" s="26"/>
      <c r="K1040" s="27"/>
    </row>
    <row r="1041" spans="1:11" ht="15.75" customHeight="1" x14ac:dyDescent="0.3">
      <c r="A1041" s="2"/>
      <c r="B1041" s="3"/>
      <c r="C1041" s="28" t="s">
        <v>1</v>
      </c>
      <c r="D1041" s="26"/>
      <c r="E1041" s="28" t="s">
        <v>2</v>
      </c>
      <c r="F1041" s="26"/>
      <c r="G1041" s="28" t="s">
        <v>3</v>
      </c>
      <c r="H1041" s="26"/>
      <c r="I1041" s="28" t="s">
        <v>4</v>
      </c>
      <c r="J1041" s="26"/>
      <c r="K1041" s="27"/>
    </row>
    <row r="1042" spans="1:11" ht="15.75" customHeight="1" x14ac:dyDescent="0.3">
      <c r="A1042" s="4" t="s">
        <v>5</v>
      </c>
      <c r="B1042" s="5" t="s">
        <v>6</v>
      </c>
      <c r="C1042" s="6" t="s">
        <v>7</v>
      </c>
      <c r="D1042" s="6" t="s">
        <v>8</v>
      </c>
      <c r="E1042" s="6" t="s">
        <v>7</v>
      </c>
      <c r="F1042" s="6" t="s">
        <v>8</v>
      </c>
      <c r="G1042" s="6" t="s">
        <v>7</v>
      </c>
      <c r="H1042" s="6" t="s">
        <v>8</v>
      </c>
      <c r="I1042" s="6" t="s">
        <v>7</v>
      </c>
      <c r="J1042" s="6" t="s">
        <v>8</v>
      </c>
      <c r="K1042" s="29"/>
    </row>
    <row r="1043" spans="1:11" ht="15.75" customHeight="1" x14ac:dyDescent="0.3">
      <c r="A1043" s="7" t="s">
        <v>57</v>
      </c>
      <c r="B1043" s="8" t="s">
        <v>100</v>
      </c>
      <c r="C1043" s="12">
        <v>13</v>
      </c>
      <c r="D1043" s="13">
        <v>4</v>
      </c>
      <c r="E1043" s="13">
        <v>11</v>
      </c>
      <c r="F1043" s="13">
        <v>3</v>
      </c>
      <c r="G1043" s="13">
        <v>3</v>
      </c>
      <c r="H1043" s="13">
        <v>1</v>
      </c>
      <c r="I1043" s="13">
        <v>16</v>
      </c>
      <c r="J1043" s="13">
        <v>5</v>
      </c>
      <c r="K1043" s="27"/>
    </row>
    <row r="1044" spans="1:11" ht="15.75" customHeight="1" x14ac:dyDescent="0.3">
      <c r="A1044" s="7" t="s">
        <v>63</v>
      </c>
      <c r="B1044" s="8" t="s">
        <v>100</v>
      </c>
      <c r="C1044" s="22">
        <v>7</v>
      </c>
      <c r="D1044" s="14">
        <v>12</v>
      </c>
      <c r="E1044" s="14">
        <v>2</v>
      </c>
      <c r="F1044" s="14">
        <v>6</v>
      </c>
      <c r="G1044" s="14">
        <v>2</v>
      </c>
      <c r="H1044" s="14">
        <v>1</v>
      </c>
      <c r="I1044" s="14">
        <v>9</v>
      </c>
      <c r="J1044" s="14">
        <v>13</v>
      </c>
      <c r="K1044" s="27"/>
    </row>
    <row r="1045" spans="1:11" ht="15.75" customHeight="1" x14ac:dyDescent="0.3">
      <c r="A1045" s="7" t="s">
        <v>64</v>
      </c>
      <c r="B1045" s="8" t="s">
        <v>100</v>
      </c>
      <c r="C1045" s="22">
        <v>5</v>
      </c>
      <c r="D1045" s="14">
        <v>12</v>
      </c>
      <c r="E1045" s="14">
        <v>0</v>
      </c>
      <c r="F1045" s="14">
        <v>7</v>
      </c>
      <c r="G1045" s="14">
        <v>0</v>
      </c>
      <c r="H1045" s="14">
        <v>1</v>
      </c>
      <c r="I1045" s="14">
        <v>5</v>
      </c>
      <c r="J1045" s="14">
        <v>13</v>
      </c>
      <c r="K1045" s="27"/>
    </row>
    <row r="1046" spans="1:11" ht="15.75" customHeight="1" x14ac:dyDescent="0.3">
      <c r="A1046" s="10" t="s">
        <v>12</v>
      </c>
      <c r="B1046" s="11"/>
      <c r="C1046" s="9">
        <v>25</v>
      </c>
      <c r="D1046" s="9">
        <v>28</v>
      </c>
      <c r="E1046" s="9">
        <v>13</v>
      </c>
      <c r="F1046" s="9">
        <v>16</v>
      </c>
      <c r="G1046" s="9">
        <v>5</v>
      </c>
      <c r="H1046" s="9">
        <v>3</v>
      </c>
      <c r="I1046" s="9">
        <v>30</v>
      </c>
      <c r="J1046" s="9">
        <v>31</v>
      </c>
      <c r="K1046" s="29"/>
    </row>
    <row r="1047" spans="1:11" ht="15.75" customHeight="1" x14ac:dyDescent="0.3">
      <c r="A1047" s="30" t="s">
        <v>561</v>
      </c>
      <c r="B1047" s="30"/>
    </row>
    <row r="1048" spans="1:11" ht="15.75" customHeight="1" x14ac:dyDescent="0.3"/>
    <row r="1049" spans="1:11" ht="15.75" customHeight="1" x14ac:dyDescent="0.3">
      <c r="A1049" s="24" t="s">
        <v>873</v>
      </c>
      <c r="B1049" s="25"/>
      <c r="C1049" s="25"/>
      <c r="D1049" s="25"/>
      <c r="E1049" s="25"/>
      <c r="F1049" s="25"/>
      <c r="G1049" s="25"/>
      <c r="H1049" s="25"/>
      <c r="I1049" s="25"/>
      <c r="J1049" s="26"/>
      <c r="K1049" s="27"/>
    </row>
    <row r="1050" spans="1:11" ht="15.75" customHeight="1" x14ac:dyDescent="0.3">
      <c r="A1050" s="2"/>
      <c r="B1050" s="3"/>
      <c r="C1050" s="28" t="s">
        <v>1</v>
      </c>
      <c r="D1050" s="26"/>
      <c r="E1050" s="28" t="s">
        <v>2</v>
      </c>
      <c r="F1050" s="26"/>
      <c r="G1050" s="28" t="s">
        <v>3</v>
      </c>
      <c r="H1050" s="26"/>
      <c r="I1050" s="28" t="s">
        <v>4</v>
      </c>
      <c r="J1050" s="26"/>
      <c r="K1050" s="27"/>
    </row>
    <row r="1051" spans="1:11" ht="15.75" customHeight="1" x14ac:dyDescent="0.3">
      <c r="A1051" s="4" t="s">
        <v>5</v>
      </c>
      <c r="B1051" s="5" t="s">
        <v>6</v>
      </c>
      <c r="C1051" s="6" t="s">
        <v>7</v>
      </c>
      <c r="D1051" s="6" t="s">
        <v>8</v>
      </c>
      <c r="E1051" s="6" t="s">
        <v>7</v>
      </c>
      <c r="F1051" s="6" t="s">
        <v>8</v>
      </c>
      <c r="G1051" s="6" t="s">
        <v>7</v>
      </c>
      <c r="H1051" s="6" t="s">
        <v>8</v>
      </c>
      <c r="I1051" s="6" t="s">
        <v>7</v>
      </c>
      <c r="J1051" s="6" t="s">
        <v>8</v>
      </c>
      <c r="K1051" s="29"/>
    </row>
    <row r="1052" spans="1:11" ht="15.75" customHeight="1" x14ac:dyDescent="0.3">
      <c r="A1052" s="7" t="s">
        <v>63</v>
      </c>
      <c r="B1052" s="8" t="s">
        <v>133</v>
      </c>
      <c r="C1052" s="12">
        <v>16</v>
      </c>
      <c r="D1052" s="13">
        <v>2</v>
      </c>
      <c r="E1052" s="13">
        <v>7</v>
      </c>
      <c r="F1052" s="13">
        <v>1</v>
      </c>
      <c r="G1052" s="13">
        <v>2</v>
      </c>
      <c r="H1052" s="13">
        <v>1</v>
      </c>
      <c r="I1052" s="13">
        <v>18</v>
      </c>
      <c r="J1052" s="13">
        <v>3</v>
      </c>
      <c r="K1052" s="27"/>
    </row>
    <row r="1053" spans="1:11" ht="15.75" customHeight="1" x14ac:dyDescent="0.3">
      <c r="A1053" s="7" t="s">
        <v>64</v>
      </c>
      <c r="B1053" s="8"/>
      <c r="C1053" s="12"/>
      <c r="D1053" s="13"/>
      <c r="E1053" s="13"/>
      <c r="F1053" s="13"/>
      <c r="G1053" s="13"/>
      <c r="H1053" s="13"/>
      <c r="I1053" s="13"/>
      <c r="J1053" s="13"/>
      <c r="K1053" s="27"/>
    </row>
    <row r="1054" spans="1:11" ht="15.75" customHeight="1" x14ac:dyDescent="0.3">
      <c r="A1054" s="7" t="s">
        <v>66</v>
      </c>
      <c r="B1054" s="8" t="s">
        <v>1613</v>
      </c>
      <c r="C1054" s="12"/>
      <c r="D1054" s="13"/>
      <c r="E1054" s="13">
        <v>3</v>
      </c>
      <c r="F1054" s="13">
        <v>5</v>
      </c>
      <c r="G1054" s="13"/>
      <c r="H1054" s="13"/>
      <c r="I1054" s="13">
        <v>9</v>
      </c>
      <c r="J1054" s="13">
        <v>7</v>
      </c>
      <c r="K1054" s="27"/>
    </row>
    <row r="1055" spans="1:11" ht="15.75" customHeight="1" x14ac:dyDescent="0.3">
      <c r="A1055" s="10" t="s">
        <v>12</v>
      </c>
      <c r="B1055" s="11"/>
      <c r="C1055" s="9">
        <f>SUM(C1052:C1054)</f>
        <v>16</v>
      </c>
      <c r="D1055" s="9">
        <f t="shared" ref="D1055:J1055" si="67">SUM(D1052:D1054)</f>
        <v>2</v>
      </c>
      <c r="E1055" s="9">
        <f t="shared" si="67"/>
        <v>10</v>
      </c>
      <c r="F1055" s="9">
        <f t="shared" si="67"/>
        <v>6</v>
      </c>
      <c r="G1055" s="9">
        <f t="shared" si="67"/>
        <v>2</v>
      </c>
      <c r="H1055" s="9">
        <f t="shared" si="67"/>
        <v>1</v>
      </c>
      <c r="I1055" s="9">
        <f t="shared" si="67"/>
        <v>27</v>
      </c>
      <c r="J1055" s="9">
        <f t="shared" si="67"/>
        <v>10</v>
      </c>
      <c r="K1055" s="29"/>
    </row>
    <row r="1056" spans="1:11" ht="15.75" customHeight="1" x14ac:dyDescent="0.3"/>
    <row r="1057" spans="1:11" ht="15.75" customHeight="1" x14ac:dyDescent="0.3"/>
    <row r="1058" spans="1:11" ht="15.75" customHeight="1" x14ac:dyDescent="0.3">
      <c r="A1058" s="24" t="s">
        <v>1661</v>
      </c>
      <c r="B1058" s="25"/>
      <c r="C1058" s="25"/>
      <c r="D1058" s="25"/>
      <c r="E1058" s="25"/>
      <c r="F1058" s="25"/>
      <c r="G1058" s="25"/>
      <c r="H1058" s="25"/>
      <c r="I1058" s="25"/>
      <c r="J1058" s="26"/>
      <c r="K1058" s="27"/>
    </row>
    <row r="1059" spans="1:11" ht="15.75" customHeight="1" x14ac:dyDescent="0.3">
      <c r="A1059" s="2"/>
      <c r="B1059" s="3"/>
      <c r="C1059" s="28" t="s">
        <v>1</v>
      </c>
      <c r="D1059" s="26"/>
      <c r="E1059" s="28" t="s">
        <v>2</v>
      </c>
      <c r="F1059" s="26"/>
      <c r="G1059" s="28" t="s">
        <v>3</v>
      </c>
      <c r="H1059" s="26"/>
      <c r="I1059" s="28" t="s">
        <v>4</v>
      </c>
      <c r="J1059" s="26"/>
      <c r="K1059" s="27"/>
    </row>
    <row r="1060" spans="1:11" ht="15.75" customHeight="1" x14ac:dyDescent="0.3">
      <c r="A1060" s="4" t="s">
        <v>5</v>
      </c>
      <c r="B1060" s="5" t="s">
        <v>6</v>
      </c>
      <c r="C1060" s="6" t="s">
        <v>7</v>
      </c>
      <c r="D1060" s="6" t="s">
        <v>8</v>
      </c>
      <c r="E1060" s="6" t="s">
        <v>7</v>
      </c>
      <c r="F1060" s="6" t="s">
        <v>8</v>
      </c>
      <c r="G1060" s="6" t="s">
        <v>7</v>
      </c>
      <c r="H1060" s="6" t="s">
        <v>8</v>
      </c>
      <c r="I1060" s="6" t="s">
        <v>7</v>
      </c>
      <c r="J1060" s="6" t="s">
        <v>8</v>
      </c>
      <c r="K1060" s="29"/>
    </row>
    <row r="1061" spans="1:11" ht="15.75" customHeight="1" x14ac:dyDescent="0.3">
      <c r="A1061" s="7" t="s">
        <v>56</v>
      </c>
      <c r="B1061" s="8" t="s">
        <v>44</v>
      </c>
      <c r="C1061" s="12">
        <v>2</v>
      </c>
      <c r="D1061" s="13">
        <v>14</v>
      </c>
      <c r="E1061" s="13">
        <v>0</v>
      </c>
      <c r="F1061" s="13">
        <v>9</v>
      </c>
      <c r="G1061" s="13">
        <v>0</v>
      </c>
      <c r="H1061" s="13">
        <v>2</v>
      </c>
      <c r="I1061" s="13">
        <v>2</v>
      </c>
      <c r="J1061" s="13">
        <v>16</v>
      </c>
      <c r="K1061" s="27"/>
    </row>
    <row r="1062" spans="1:11" ht="15.75" customHeight="1" x14ac:dyDescent="0.3">
      <c r="A1062" s="7" t="s">
        <v>105</v>
      </c>
      <c r="B1062" s="8" t="s">
        <v>995</v>
      </c>
      <c r="C1062" s="12">
        <v>7</v>
      </c>
      <c r="D1062" s="13">
        <v>9</v>
      </c>
      <c r="E1062" s="13">
        <v>6</v>
      </c>
      <c r="F1062" s="13">
        <v>6</v>
      </c>
      <c r="G1062" s="13">
        <v>0</v>
      </c>
      <c r="H1062" s="13">
        <v>1</v>
      </c>
      <c r="I1062" s="13">
        <v>7</v>
      </c>
      <c r="J1062" s="13">
        <v>10</v>
      </c>
    </row>
    <row r="1063" spans="1:11" ht="15.75" customHeight="1" x14ac:dyDescent="0.3">
      <c r="A1063" s="7" t="s">
        <v>25</v>
      </c>
      <c r="B1063" s="8" t="s">
        <v>995</v>
      </c>
      <c r="C1063" s="12">
        <v>15</v>
      </c>
      <c r="D1063" s="13">
        <v>3</v>
      </c>
      <c r="E1063" s="13">
        <v>10</v>
      </c>
      <c r="F1063" s="13">
        <v>2</v>
      </c>
      <c r="G1063" s="13">
        <v>2</v>
      </c>
      <c r="H1063" s="13">
        <v>1</v>
      </c>
      <c r="I1063" s="13">
        <v>17</v>
      </c>
      <c r="J1063" s="13">
        <v>4</v>
      </c>
    </row>
    <row r="1064" spans="1:11" ht="15.75" customHeight="1" x14ac:dyDescent="0.3">
      <c r="A1064" s="7" t="s">
        <v>27</v>
      </c>
      <c r="B1064" s="8" t="s">
        <v>995</v>
      </c>
      <c r="C1064" s="12">
        <v>11</v>
      </c>
      <c r="D1064" s="13">
        <v>7</v>
      </c>
      <c r="E1064" s="13">
        <v>9</v>
      </c>
      <c r="F1064" s="13">
        <v>3</v>
      </c>
      <c r="G1064" s="13">
        <v>0</v>
      </c>
      <c r="H1064" s="13">
        <v>1</v>
      </c>
      <c r="I1064" s="13">
        <v>11</v>
      </c>
      <c r="J1064" s="13">
        <v>8</v>
      </c>
    </row>
    <row r="1065" spans="1:11" ht="15.75" customHeight="1" x14ac:dyDescent="0.3">
      <c r="A1065" s="7" t="s">
        <v>28</v>
      </c>
      <c r="B1065" s="8" t="s">
        <v>995</v>
      </c>
      <c r="C1065" s="12">
        <v>2</v>
      </c>
      <c r="D1065" s="13">
        <v>14</v>
      </c>
      <c r="E1065" s="13">
        <v>0</v>
      </c>
      <c r="F1065" s="13">
        <v>10</v>
      </c>
      <c r="G1065" s="13">
        <v>0</v>
      </c>
      <c r="H1065" s="13">
        <v>1</v>
      </c>
      <c r="I1065" s="13">
        <v>2</v>
      </c>
      <c r="J1065" s="13">
        <v>15</v>
      </c>
    </row>
    <row r="1066" spans="1:11" ht="15.75" customHeight="1" x14ac:dyDescent="0.3">
      <c r="A1066" s="7" t="s">
        <v>106</v>
      </c>
      <c r="B1066" s="8" t="s">
        <v>995</v>
      </c>
      <c r="C1066" s="12">
        <v>5</v>
      </c>
      <c r="D1066" s="13">
        <v>11</v>
      </c>
      <c r="E1066" s="13">
        <v>4</v>
      </c>
      <c r="F1066" s="13">
        <v>4</v>
      </c>
      <c r="G1066" s="13">
        <v>0</v>
      </c>
      <c r="H1066" s="13">
        <v>1</v>
      </c>
      <c r="I1066" s="13">
        <v>5</v>
      </c>
      <c r="J1066" s="13">
        <v>12</v>
      </c>
    </row>
    <row r="1067" spans="1:11" ht="15.75" customHeight="1" x14ac:dyDescent="0.3">
      <c r="A1067" s="7" t="s">
        <v>30</v>
      </c>
      <c r="B1067" s="8" t="s">
        <v>995</v>
      </c>
      <c r="C1067" s="12">
        <v>1</v>
      </c>
      <c r="D1067" s="13">
        <v>17</v>
      </c>
      <c r="E1067" s="13">
        <v>0</v>
      </c>
      <c r="F1067" s="13">
        <v>8</v>
      </c>
      <c r="G1067" s="13">
        <v>0</v>
      </c>
      <c r="H1067" s="13">
        <v>1</v>
      </c>
      <c r="I1067" s="13">
        <v>1</v>
      </c>
      <c r="J1067" s="13">
        <v>18</v>
      </c>
    </row>
    <row r="1068" spans="1:11" ht="15.75" customHeight="1" x14ac:dyDescent="0.3">
      <c r="A1068" s="10" t="s">
        <v>12</v>
      </c>
      <c r="B1068" s="11"/>
      <c r="C1068" s="9">
        <f>SUM(C1061:C1067)</f>
        <v>43</v>
      </c>
      <c r="D1068" s="9">
        <f t="shared" ref="D1068:J1068" si="68">SUM(D1061:D1067)</f>
        <v>75</v>
      </c>
      <c r="E1068" s="9">
        <f t="shared" si="68"/>
        <v>29</v>
      </c>
      <c r="F1068" s="9">
        <f t="shared" si="68"/>
        <v>42</v>
      </c>
      <c r="G1068" s="9">
        <f t="shared" si="68"/>
        <v>2</v>
      </c>
      <c r="H1068" s="9">
        <f t="shared" si="68"/>
        <v>8</v>
      </c>
      <c r="I1068" s="9">
        <f t="shared" si="68"/>
        <v>45</v>
      </c>
      <c r="J1068" s="9">
        <f t="shared" si="68"/>
        <v>83</v>
      </c>
      <c r="K1068" s="29"/>
    </row>
    <row r="1069" spans="1:11" ht="15.75" customHeight="1" x14ac:dyDescent="0.3"/>
    <row r="1070" spans="1:11" ht="15.75" customHeight="1" x14ac:dyDescent="0.3"/>
    <row r="1071" spans="1:11" ht="15.75" customHeight="1" x14ac:dyDescent="0.3">
      <c r="A1071" s="24" t="s">
        <v>1706</v>
      </c>
      <c r="B1071" s="25"/>
      <c r="C1071" s="25"/>
      <c r="D1071" s="25"/>
      <c r="E1071" s="25"/>
      <c r="F1071" s="25"/>
      <c r="G1071" s="25"/>
      <c r="H1071" s="25"/>
      <c r="I1071" s="25"/>
      <c r="J1071" s="26"/>
      <c r="K1071" s="27"/>
    </row>
    <row r="1072" spans="1:11" ht="15.75" customHeight="1" x14ac:dyDescent="0.3">
      <c r="A1072" s="2"/>
      <c r="B1072" s="3"/>
      <c r="C1072" s="28" t="s">
        <v>1</v>
      </c>
      <c r="D1072" s="26"/>
      <c r="E1072" s="28" t="s">
        <v>2</v>
      </c>
      <c r="F1072" s="26"/>
      <c r="G1072" s="28" t="s">
        <v>3</v>
      </c>
      <c r="H1072" s="26"/>
      <c r="I1072" s="28" t="s">
        <v>4</v>
      </c>
      <c r="J1072" s="26"/>
      <c r="K1072" s="27"/>
    </row>
    <row r="1073" spans="1:11" ht="15.75" customHeight="1" x14ac:dyDescent="0.3">
      <c r="A1073" s="4" t="s">
        <v>5</v>
      </c>
      <c r="B1073" s="5" t="s">
        <v>6</v>
      </c>
      <c r="C1073" s="6" t="s">
        <v>7</v>
      </c>
      <c r="D1073" s="6" t="s">
        <v>8</v>
      </c>
      <c r="E1073" s="6" t="s">
        <v>7</v>
      </c>
      <c r="F1073" s="6" t="s">
        <v>8</v>
      </c>
      <c r="G1073" s="6" t="s">
        <v>7</v>
      </c>
      <c r="H1073" s="6" t="s">
        <v>8</v>
      </c>
      <c r="I1073" s="6" t="s">
        <v>7</v>
      </c>
      <c r="J1073" s="6" t="s">
        <v>8</v>
      </c>
      <c r="K1073" s="29"/>
    </row>
    <row r="1074" spans="1:11" ht="15.75" customHeight="1" x14ac:dyDescent="0.3">
      <c r="A1074" s="7" t="s">
        <v>157</v>
      </c>
      <c r="B1074" s="8" t="s">
        <v>93</v>
      </c>
      <c r="C1074" s="12">
        <v>13</v>
      </c>
      <c r="D1074" s="13">
        <v>4</v>
      </c>
      <c r="E1074" s="13">
        <v>8</v>
      </c>
      <c r="F1074" s="13">
        <v>2</v>
      </c>
      <c r="G1074" s="13">
        <v>0</v>
      </c>
      <c r="H1074" s="13">
        <v>1</v>
      </c>
      <c r="I1074" s="13">
        <v>13</v>
      </c>
      <c r="J1074" s="13">
        <v>5</v>
      </c>
      <c r="K1074" s="27"/>
    </row>
    <row r="1075" spans="1:11" ht="15.75" customHeight="1" x14ac:dyDescent="0.3">
      <c r="A1075" s="7" t="s">
        <v>159</v>
      </c>
      <c r="B1075" s="8" t="s">
        <v>93</v>
      </c>
      <c r="C1075" s="12">
        <v>7</v>
      </c>
      <c r="D1075" s="13">
        <v>12</v>
      </c>
      <c r="E1075" s="13">
        <v>3</v>
      </c>
      <c r="F1075" s="13">
        <v>7</v>
      </c>
      <c r="G1075" s="13">
        <v>1</v>
      </c>
      <c r="H1075" s="13">
        <v>1</v>
      </c>
      <c r="I1075" s="13">
        <v>8</v>
      </c>
      <c r="J1075" s="13">
        <v>13</v>
      </c>
    </row>
    <row r="1076" spans="1:11" ht="15.75" customHeight="1" x14ac:dyDescent="0.3">
      <c r="A1076" s="7" t="s">
        <v>160</v>
      </c>
      <c r="B1076" s="8" t="s">
        <v>93</v>
      </c>
      <c r="C1076" s="12">
        <v>13</v>
      </c>
      <c r="D1076" s="13">
        <v>9</v>
      </c>
      <c r="E1076" s="13">
        <v>3</v>
      </c>
      <c r="F1076" s="13">
        <v>5</v>
      </c>
      <c r="G1076" s="13">
        <v>0</v>
      </c>
      <c r="H1076" s="13">
        <v>1</v>
      </c>
      <c r="I1076" s="13">
        <v>13</v>
      </c>
      <c r="J1076" s="13">
        <v>10</v>
      </c>
    </row>
    <row r="1077" spans="1:11" ht="15.75" customHeight="1" x14ac:dyDescent="0.3">
      <c r="A1077" s="10" t="s">
        <v>12</v>
      </c>
      <c r="B1077" s="11"/>
      <c r="C1077" s="9">
        <f>SUM(C1074:C1076)</f>
        <v>33</v>
      </c>
      <c r="D1077" s="9">
        <f t="shared" ref="D1077:J1077" si="69">SUM(D1074:D1076)</f>
        <v>25</v>
      </c>
      <c r="E1077" s="9">
        <f t="shared" si="69"/>
        <v>14</v>
      </c>
      <c r="F1077" s="9">
        <f t="shared" si="69"/>
        <v>14</v>
      </c>
      <c r="G1077" s="9">
        <f t="shared" si="69"/>
        <v>1</v>
      </c>
      <c r="H1077" s="9">
        <f t="shared" si="69"/>
        <v>3</v>
      </c>
      <c r="I1077" s="9">
        <f t="shared" si="69"/>
        <v>34</v>
      </c>
      <c r="J1077" s="9">
        <f t="shared" si="69"/>
        <v>28</v>
      </c>
      <c r="K1077" s="29"/>
    </row>
    <row r="1078" spans="1:11" ht="15.75" customHeight="1" x14ac:dyDescent="0.3"/>
    <row r="1079" spans="1:11" ht="15.75" customHeight="1" x14ac:dyDescent="0.3"/>
    <row r="1080" spans="1:11" ht="15.75" customHeight="1" x14ac:dyDescent="0.3">
      <c r="A1080" s="24" t="s">
        <v>1244</v>
      </c>
      <c r="B1080" s="25"/>
      <c r="C1080" s="25"/>
      <c r="D1080" s="25"/>
      <c r="E1080" s="25"/>
      <c r="F1080" s="25"/>
      <c r="G1080" s="25"/>
      <c r="H1080" s="25"/>
      <c r="I1080" s="25"/>
      <c r="J1080" s="26"/>
      <c r="K1080" s="27"/>
    </row>
    <row r="1081" spans="1:11" ht="15.75" customHeight="1" x14ac:dyDescent="0.3">
      <c r="A1081" s="2"/>
      <c r="B1081" s="3"/>
      <c r="C1081" s="28" t="s">
        <v>1</v>
      </c>
      <c r="D1081" s="26"/>
      <c r="E1081" s="28" t="s">
        <v>2</v>
      </c>
      <c r="F1081" s="26"/>
      <c r="G1081" s="28" t="s">
        <v>3</v>
      </c>
      <c r="H1081" s="26"/>
      <c r="I1081" s="28" t="s">
        <v>4</v>
      </c>
      <c r="J1081" s="26"/>
      <c r="K1081" s="27"/>
    </row>
    <row r="1082" spans="1:11" ht="15.75" customHeight="1" x14ac:dyDescent="0.3">
      <c r="A1082" s="4" t="s">
        <v>5</v>
      </c>
      <c r="B1082" s="5" t="s">
        <v>6</v>
      </c>
      <c r="C1082" s="6" t="s">
        <v>7</v>
      </c>
      <c r="D1082" s="6" t="s">
        <v>8</v>
      </c>
      <c r="E1082" s="6" t="s">
        <v>7</v>
      </c>
      <c r="F1082" s="6" t="s">
        <v>8</v>
      </c>
      <c r="G1082" s="6" t="s">
        <v>7</v>
      </c>
      <c r="H1082" s="6" t="s">
        <v>8</v>
      </c>
      <c r="I1082" s="6" t="s">
        <v>7</v>
      </c>
      <c r="J1082" s="6" t="s">
        <v>8</v>
      </c>
      <c r="K1082" s="29"/>
    </row>
    <row r="1083" spans="1:11" ht="15.75" customHeight="1" x14ac:dyDescent="0.3">
      <c r="A1083" s="7" t="s">
        <v>35</v>
      </c>
      <c r="B1083" s="8" t="s">
        <v>268</v>
      </c>
      <c r="C1083" s="12">
        <v>10</v>
      </c>
      <c r="D1083" s="13">
        <v>10</v>
      </c>
      <c r="E1083" s="13">
        <v>8</v>
      </c>
      <c r="F1083" s="13">
        <v>5</v>
      </c>
      <c r="G1083" s="13">
        <v>0</v>
      </c>
      <c r="H1083" s="13">
        <v>1</v>
      </c>
      <c r="I1083" s="13">
        <v>10</v>
      </c>
      <c r="J1083" s="13">
        <v>11</v>
      </c>
      <c r="K1083" s="27"/>
    </row>
    <row r="1084" spans="1:11" ht="15.75" customHeight="1" x14ac:dyDescent="0.3">
      <c r="A1084" s="10" t="s">
        <v>12</v>
      </c>
      <c r="B1084" s="11"/>
      <c r="C1084" s="9">
        <f>SUM(C1083)</f>
        <v>10</v>
      </c>
      <c r="D1084" s="9">
        <f t="shared" ref="D1084:J1084" si="70">SUM(D1083)</f>
        <v>10</v>
      </c>
      <c r="E1084" s="9">
        <f t="shared" si="70"/>
        <v>8</v>
      </c>
      <c r="F1084" s="9">
        <f t="shared" si="70"/>
        <v>5</v>
      </c>
      <c r="G1084" s="9">
        <f t="shared" si="70"/>
        <v>0</v>
      </c>
      <c r="H1084" s="9">
        <f t="shared" si="70"/>
        <v>1</v>
      </c>
      <c r="I1084" s="9">
        <f t="shared" si="70"/>
        <v>10</v>
      </c>
      <c r="J1084" s="9">
        <f t="shared" si="70"/>
        <v>11</v>
      </c>
      <c r="K1084" s="29"/>
    </row>
    <row r="1085" spans="1:11" ht="15.75" customHeight="1" x14ac:dyDescent="0.3"/>
    <row r="1086" spans="1:11" ht="15.75" customHeight="1" x14ac:dyDescent="0.3"/>
    <row r="1087" spans="1:11" ht="15.75" customHeight="1" x14ac:dyDescent="0.3">
      <c r="A1087" s="24" t="s">
        <v>1088</v>
      </c>
      <c r="B1087" s="25"/>
      <c r="C1087" s="25"/>
      <c r="D1087" s="25"/>
      <c r="E1087" s="25"/>
      <c r="F1087" s="25"/>
      <c r="G1087" s="25"/>
      <c r="H1087" s="25"/>
      <c r="I1087" s="25"/>
      <c r="J1087" s="26"/>
      <c r="K1087" s="27"/>
    </row>
    <row r="1088" spans="1:11" ht="15.75" customHeight="1" x14ac:dyDescent="0.3">
      <c r="A1088" s="2"/>
      <c r="B1088" s="3"/>
      <c r="C1088" s="28" t="s">
        <v>1</v>
      </c>
      <c r="D1088" s="26"/>
      <c r="E1088" s="28" t="s">
        <v>2</v>
      </c>
      <c r="F1088" s="26"/>
      <c r="G1088" s="28" t="s">
        <v>3</v>
      </c>
      <c r="H1088" s="26"/>
      <c r="I1088" s="28" t="s">
        <v>4</v>
      </c>
      <c r="J1088" s="26"/>
      <c r="K1088" s="27"/>
    </row>
    <row r="1089" spans="1:11" ht="15.75" customHeight="1" x14ac:dyDescent="0.3">
      <c r="A1089" s="4" t="s">
        <v>5</v>
      </c>
      <c r="B1089" s="5" t="s">
        <v>6</v>
      </c>
      <c r="C1089" s="6" t="s">
        <v>7</v>
      </c>
      <c r="D1089" s="6" t="s">
        <v>8</v>
      </c>
      <c r="E1089" s="6" t="s">
        <v>7</v>
      </c>
      <c r="F1089" s="6" t="s">
        <v>8</v>
      </c>
      <c r="G1089" s="6" t="s">
        <v>7</v>
      </c>
      <c r="H1089" s="6" t="s">
        <v>8</v>
      </c>
      <c r="I1089" s="6" t="s">
        <v>7</v>
      </c>
      <c r="J1089" s="6" t="s">
        <v>8</v>
      </c>
      <c r="K1089" s="29"/>
    </row>
    <row r="1090" spans="1:11" ht="15.75" customHeight="1" x14ac:dyDescent="0.3">
      <c r="A1090" s="7" t="s">
        <v>46</v>
      </c>
      <c r="B1090" s="8" t="s">
        <v>562</v>
      </c>
      <c r="C1090" s="12">
        <v>10</v>
      </c>
      <c r="D1090" s="13">
        <v>8</v>
      </c>
      <c r="E1090" s="13"/>
      <c r="F1090" s="13"/>
      <c r="G1090" s="13">
        <v>3</v>
      </c>
      <c r="H1090" s="13">
        <v>1</v>
      </c>
      <c r="I1090" s="13">
        <v>13</v>
      </c>
      <c r="J1090" s="13">
        <v>9</v>
      </c>
      <c r="K1090" s="27"/>
    </row>
    <row r="1091" spans="1:11" ht="15.75" customHeight="1" x14ac:dyDescent="0.3">
      <c r="A1091" s="7" t="s">
        <v>55</v>
      </c>
      <c r="B1091" s="8" t="s">
        <v>111</v>
      </c>
      <c r="C1091" s="22">
        <v>8</v>
      </c>
      <c r="D1091" s="14">
        <v>9</v>
      </c>
      <c r="E1091" s="14">
        <v>3</v>
      </c>
      <c r="F1091" s="14">
        <v>4</v>
      </c>
      <c r="G1091" s="14">
        <v>0</v>
      </c>
      <c r="H1091" s="14">
        <v>1</v>
      </c>
      <c r="I1091" s="14">
        <v>8</v>
      </c>
      <c r="J1091" s="14">
        <v>10</v>
      </c>
      <c r="K1091" s="27"/>
    </row>
    <row r="1092" spans="1:11" ht="15.75" customHeight="1" x14ac:dyDescent="0.3">
      <c r="A1092" s="7" t="s">
        <v>56</v>
      </c>
      <c r="B1092" s="8" t="s">
        <v>111</v>
      </c>
      <c r="C1092" s="22">
        <v>6</v>
      </c>
      <c r="D1092" s="14">
        <v>12</v>
      </c>
      <c r="E1092" s="14">
        <v>2</v>
      </c>
      <c r="F1092" s="14">
        <v>5</v>
      </c>
      <c r="G1092" s="14">
        <v>0</v>
      </c>
      <c r="H1092" s="14">
        <v>1</v>
      </c>
      <c r="I1092" s="14">
        <v>6</v>
      </c>
      <c r="J1092" s="14">
        <v>13</v>
      </c>
      <c r="K1092" s="27"/>
    </row>
    <row r="1093" spans="1:11" ht="15.75" customHeight="1" x14ac:dyDescent="0.3">
      <c r="A1093" s="10" t="s">
        <v>12</v>
      </c>
      <c r="B1093" s="11"/>
      <c r="C1093" s="9">
        <f>SUM(C1090:C1092)</f>
        <v>24</v>
      </c>
      <c r="D1093" s="9">
        <f t="shared" ref="D1093:J1093" si="71">SUM(D1090:D1092)</f>
        <v>29</v>
      </c>
      <c r="E1093" s="9">
        <f t="shared" si="71"/>
        <v>5</v>
      </c>
      <c r="F1093" s="9">
        <f t="shared" si="71"/>
        <v>9</v>
      </c>
      <c r="G1093" s="9">
        <f t="shared" si="71"/>
        <v>3</v>
      </c>
      <c r="H1093" s="9">
        <f t="shared" si="71"/>
        <v>3</v>
      </c>
      <c r="I1093" s="9">
        <f t="shared" si="71"/>
        <v>27</v>
      </c>
      <c r="J1093" s="9">
        <f t="shared" si="71"/>
        <v>32</v>
      </c>
      <c r="K1093" s="29"/>
    </row>
    <row r="1094" spans="1:11" ht="15.75" customHeight="1" x14ac:dyDescent="0.3"/>
    <row r="1095" spans="1:11" ht="15.75" customHeight="1" x14ac:dyDescent="0.3"/>
    <row r="1096" spans="1:11" ht="15.75" customHeight="1" x14ac:dyDescent="0.3">
      <c r="A1096" s="24" t="s">
        <v>563</v>
      </c>
      <c r="B1096" s="25"/>
      <c r="C1096" s="25"/>
      <c r="D1096" s="25"/>
      <c r="E1096" s="25"/>
      <c r="F1096" s="25"/>
      <c r="G1096" s="25"/>
      <c r="H1096" s="25"/>
      <c r="I1096" s="25"/>
      <c r="J1096" s="26"/>
      <c r="K1096" s="27"/>
    </row>
    <row r="1097" spans="1:11" ht="15.75" customHeight="1" x14ac:dyDescent="0.3">
      <c r="A1097" s="2"/>
      <c r="B1097" s="3"/>
      <c r="C1097" s="28" t="s">
        <v>1</v>
      </c>
      <c r="D1097" s="26"/>
      <c r="E1097" s="28" t="s">
        <v>2</v>
      </c>
      <c r="F1097" s="26"/>
      <c r="G1097" s="28" t="s">
        <v>3</v>
      </c>
      <c r="H1097" s="26"/>
      <c r="I1097" s="28" t="s">
        <v>4</v>
      </c>
      <c r="J1097" s="26"/>
      <c r="K1097" s="27"/>
    </row>
    <row r="1098" spans="1:11" ht="15.75" customHeight="1" x14ac:dyDescent="0.3">
      <c r="A1098" s="4" t="s">
        <v>5</v>
      </c>
      <c r="B1098" s="5" t="s">
        <v>6</v>
      </c>
      <c r="C1098" s="6" t="s">
        <v>7</v>
      </c>
      <c r="D1098" s="6" t="s">
        <v>8</v>
      </c>
      <c r="E1098" s="6" t="s">
        <v>7</v>
      </c>
      <c r="F1098" s="6" t="s">
        <v>8</v>
      </c>
      <c r="G1098" s="6" t="s">
        <v>7</v>
      </c>
      <c r="H1098" s="6" t="s">
        <v>8</v>
      </c>
      <c r="I1098" s="6" t="s">
        <v>7</v>
      </c>
      <c r="J1098" s="6" t="s">
        <v>8</v>
      </c>
      <c r="K1098" s="29"/>
    </row>
    <row r="1099" spans="1:11" ht="15.75" customHeight="1" x14ac:dyDescent="0.3">
      <c r="A1099" s="7" t="s">
        <v>66</v>
      </c>
      <c r="B1099" s="8" t="s">
        <v>163</v>
      </c>
      <c r="C1099" s="12">
        <v>12</v>
      </c>
      <c r="D1099" s="13">
        <v>5</v>
      </c>
      <c r="E1099" s="13">
        <v>4</v>
      </c>
      <c r="F1099" s="13">
        <v>2</v>
      </c>
      <c r="G1099" s="13">
        <v>6</v>
      </c>
      <c r="H1099" s="13">
        <v>1</v>
      </c>
      <c r="I1099" s="13">
        <v>18</v>
      </c>
      <c r="J1099" s="13">
        <v>6</v>
      </c>
      <c r="K1099" s="27"/>
    </row>
    <row r="1100" spans="1:11" ht="15.75" customHeight="1" x14ac:dyDescent="0.3">
      <c r="A1100" s="10" t="s">
        <v>12</v>
      </c>
      <c r="B1100" s="11"/>
      <c r="C1100" s="9">
        <v>12</v>
      </c>
      <c r="D1100" s="9">
        <v>5</v>
      </c>
      <c r="E1100" s="9">
        <v>4</v>
      </c>
      <c r="F1100" s="9">
        <v>2</v>
      </c>
      <c r="G1100" s="9">
        <v>6</v>
      </c>
      <c r="H1100" s="9">
        <v>1</v>
      </c>
      <c r="I1100" s="9">
        <v>18</v>
      </c>
      <c r="J1100" s="9">
        <v>6</v>
      </c>
      <c r="K1100" s="29"/>
    </row>
    <row r="1101" spans="1:11" ht="15.75" customHeight="1" x14ac:dyDescent="0.3"/>
    <row r="1102" spans="1:11" ht="15.75" customHeight="1" x14ac:dyDescent="0.3"/>
    <row r="1103" spans="1:11" ht="15.75" customHeight="1" x14ac:dyDescent="0.3">
      <c r="A1103" s="24" t="s">
        <v>564</v>
      </c>
      <c r="B1103" s="25"/>
      <c r="C1103" s="25"/>
      <c r="D1103" s="25"/>
      <c r="E1103" s="25"/>
      <c r="F1103" s="25"/>
      <c r="G1103" s="25"/>
      <c r="H1103" s="25"/>
      <c r="I1103" s="25"/>
      <c r="J1103" s="26"/>
      <c r="K1103" s="27"/>
    </row>
    <row r="1104" spans="1:11" ht="15.75" customHeight="1" x14ac:dyDescent="0.3">
      <c r="A1104" s="2"/>
      <c r="B1104" s="3"/>
      <c r="C1104" s="28" t="s">
        <v>1</v>
      </c>
      <c r="D1104" s="26"/>
      <c r="E1104" s="28" t="s">
        <v>2</v>
      </c>
      <c r="F1104" s="26"/>
      <c r="G1104" s="28" t="s">
        <v>3</v>
      </c>
      <c r="H1104" s="26"/>
      <c r="I1104" s="28" t="s">
        <v>4</v>
      </c>
      <c r="J1104" s="26"/>
      <c r="K1104" s="27"/>
    </row>
    <row r="1105" spans="1:11" ht="15.75" customHeight="1" x14ac:dyDescent="0.3">
      <c r="A1105" s="4" t="s">
        <v>5</v>
      </c>
      <c r="B1105" s="5" t="s">
        <v>6</v>
      </c>
      <c r="C1105" s="6" t="s">
        <v>7</v>
      </c>
      <c r="D1105" s="6" t="s">
        <v>8</v>
      </c>
      <c r="E1105" s="6" t="s">
        <v>7</v>
      </c>
      <c r="F1105" s="6" t="s">
        <v>8</v>
      </c>
      <c r="G1105" s="6" t="s">
        <v>7</v>
      </c>
      <c r="H1105" s="6" t="s">
        <v>8</v>
      </c>
      <c r="I1105" s="6" t="s">
        <v>7</v>
      </c>
      <c r="J1105" s="6" t="s">
        <v>8</v>
      </c>
      <c r="K1105" s="29"/>
    </row>
    <row r="1106" spans="1:11" ht="15.75" customHeight="1" x14ac:dyDescent="0.3">
      <c r="A1106" s="7" t="s">
        <v>24</v>
      </c>
      <c r="B1106" s="8" t="s">
        <v>312</v>
      </c>
      <c r="C1106" s="12">
        <v>1</v>
      </c>
      <c r="D1106" s="13">
        <v>14</v>
      </c>
      <c r="E1106" s="13">
        <v>1</v>
      </c>
      <c r="F1106" s="13">
        <v>11</v>
      </c>
      <c r="G1106" s="13">
        <v>0</v>
      </c>
      <c r="H1106" s="13">
        <v>2</v>
      </c>
      <c r="I1106" s="13">
        <v>1</v>
      </c>
      <c r="J1106" s="13">
        <v>16</v>
      </c>
      <c r="K1106" s="27"/>
    </row>
    <row r="1107" spans="1:11" ht="15.75" customHeight="1" x14ac:dyDescent="0.3">
      <c r="A1107" s="10" t="s">
        <v>12</v>
      </c>
      <c r="B1107" s="11"/>
      <c r="C1107" s="9">
        <v>1</v>
      </c>
      <c r="D1107" s="9">
        <v>14</v>
      </c>
      <c r="E1107" s="9">
        <v>1</v>
      </c>
      <c r="F1107" s="9">
        <v>11</v>
      </c>
      <c r="G1107" s="9">
        <v>0</v>
      </c>
      <c r="H1107" s="9">
        <v>2</v>
      </c>
      <c r="I1107" s="9">
        <v>1</v>
      </c>
      <c r="J1107" s="9">
        <v>16</v>
      </c>
      <c r="K1107" s="29"/>
    </row>
    <row r="1108" spans="1:11" ht="15.75" customHeight="1" x14ac:dyDescent="0.3"/>
    <row r="1109" spans="1:11" ht="15.75" customHeight="1" x14ac:dyDescent="0.3"/>
    <row r="1110" spans="1:11" ht="15.75" customHeight="1" x14ac:dyDescent="0.3">
      <c r="A1110" s="24" t="s">
        <v>1223</v>
      </c>
      <c r="B1110" s="25"/>
      <c r="C1110" s="25"/>
      <c r="D1110" s="25"/>
      <c r="E1110" s="25"/>
      <c r="F1110" s="25"/>
      <c r="G1110" s="25"/>
      <c r="H1110" s="25"/>
      <c r="I1110" s="25"/>
      <c r="J1110" s="26"/>
      <c r="K1110" s="27"/>
    </row>
    <row r="1111" spans="1:11" ht="15.75" customHeight="1" x14ac:dyDescent="0.3">
      <c r="A1111" s="2"/>
      <c r="B1111" s="3"/>
      <c r="C1111" s="28" t="s">
        <v>1</v>
      </c>
      <c r="D1111" s="26"/>
      <c r="E1111" s="28" t="s">
        <v>2</v>
      </c>
      <c r="F1111" s="26"/>
      <c r="G1111" s="28" t="s">
        <v>3</v>
      </c>
      <c r="H1111" s="26"/>
      <c r="I1111" s="28" t="s">
        <v>4</v>
      </c>
      <c r="J1111" s="26"/>
      <c r="K1111" s="27"/>
    </row>
    <row r="1112" spans="1:11" ht="15.75" customHeight="1" x14ac:dyDescent="0.3">
      <c r="A1112" s="4" t="s">
        <v>5</v>
      </c>
      <c r="B1112" s="5" t="s">
        <v>6</v>
      </c>
      <c r="C1112" s="6" t="s">
        <v>7</v>
      </c>
      <c r="D1112" s="6" t="s">
        <v>8</v>
      </c>
      <c r="E1112" s="6" t="s">
        <v>7</v>
      </c>
      <c r="F1112" s="6" t="s">
        <v>8</v>
      </c>
      <c r="G1112" s="6" t="s">
        <v>7</v>
      </c>
      <c r="H1112" s="6" t="s">
        <v>8</v>
      </c>
      <c r="I1112" s="6" t="s">
        <v>7</v>
      </c>
      <c r="J1112" s="6" t="s">
        <v>8</v>
      </c>
      <c r="K1112" s="29"/>
    </row>
    <row r="1113" spans="1:11" ht="15.75" customHeight="1" x14ac:dyDescent="0.3">
      <c r="A1113" s="7" t="s">
        <v>104</v>
      </c>
      <c r="B1113" s="8" t="s">
        <v>31</v>
      </c>
      <c r="C1113" s="12">
        <v>10</v>
      </c>
      <c r="D1113" s="13">
        <v>8</v>
      </c>
      <c r="E1113" s="13">
        <v>7</v>
      </c>
      <c r="F1113" s="13">
        <v>7</v>
      </c>
      <c r="G1113" s="13">
        <v>0</v>
      </c>
      <c r="H1113" s="13">
        <v>1</v>
      </c>
      <c r="I1113" s="13">
        <v>10</v>
      </c>
      <c r="J1113" s="13">
        <v>9</v>
      </c>
      <c r="K1113" s="27"/>
    </row>
    <row r="1114" spans="1:11" ht="15.75" customHeight="1" x14ac:dyDescent="0.3">
      <c r="A1114" s="7" t="s">
        <v>105</v>
      </c>
      <c r="B1114" s="8" t="s">
        <v>31</v>
      </c>
      <c r="C1114" s="22">
        <v>6</v>
      </c>
      <c r="D1114" s="14">
        <v>12</v>
      </c>
      <c r="E1114" s="14">
        <v>6</v>
      </c>
      <c r="F1114" s="14">
        <v>8</v>
      </c>
      <c r="G1114" s="14">
        <v>0</v>
      </c>
      <c r="H1114" s="14">
        <v>1</v>
      </c>
      <c r="I1114" s="14">
        <v>6</v>
      </c>
      <c r="J1114" s="14">
        <v>13</v>
      </c>
      <c r="K1114" s="27"/>
    </row>
    <row r="1115" spans="1:11" ht="15.75" customHeight="1" x14ac:dyDescent="0.3">
      <c r="A1115" s="7" t="s">
        <v>25</v>
      </c>
      <c r="B1115" s="8" t="s">
        <v>31</v>
      </c>
      <c r="C1115" s="22">
        <v>4</v>
      </c>
      <c r="D1115" s="14">
        <v>14</v>
      </c>
      <c r="E1115" s="14">
        <v>4</v>
      </c>
      <c r="F1115" s="14">
        <v>10</v>
      </c>
      <c r="G1115" s="14">
        <v>0</v>
      </c>
      <c r="H1115" s="14">
        <v>1</v>
      </c>
      <c r="I1115" s="14">
        <v>4</v>
      </c>
      <c r="J1115" s="14">
        <v>15</v>
      </c>
      <c r="K1115" s="27"/>
    </row>
    <row r="1116" spans="1:11" ht="15.75" customHeight="1" x14ac:dyDescent="0.3">
      <c r="A1116" s="7" t="s">
        <v>27</v>
      </c>
      <c r="B1116" s="8" t="s">
        <v>31</v>
      </c>
      <c r="C1116" s="22">
        <v>4</v>
      </c>
      <c r="D1116" s="14">
        <v>14</v>
      </c>
      <c r="E1116" s="14">
        <v>3</v>
      </c>
      <c r="F1116" s="14">
        <v>11</v>
      </c>
      <c r="G1116" s="14">
        <v>0</v>
      </c>
      <c r="H1116" s="14">
        <v>1</v>
      </c>
      <c r="I1116" s="14">
        <v>4</v>
      </c>
      <c r="J1116" s="14">
        <v>15</v>
      </c>
      <c r="K1116" s="27"/>
    </row>
    <row r="1117" spans="1:11" ht="15.75" customHeight="1" x14ac:dyDescent="0.3">
      <c r="A1117" s="10" t="s">
        <v>12</v>
      </c>
      <c r="B1117" s="11"/>
      <c r="C1117" s="9">
        <v>24</v>
      </c>
      <c r="D1117" s="9">
        <v>48</v>
      </c>
      <c r="E1117" s="9">
        <v>20</v>
      </c>
      <c r="F1117" s="9">
        <v>36</v>
      </c>
      <c r="G1117" s="9">
        <v>0</v>
      </c>
      <c r="H1117" s="9">
        <v>4</v>
      </c>
      <c r="I1117" s="9">
        <v>24</v>
      </c>
      <c r="J1117" s="9">
        <v>52</v>
      </c>
      <c r="K1117" s="29"/>
    </row>
    <row r="1118" spans="1:11" ht="15.75" customHeight="1" x14ac:dyDescent="0.3"/>
    <row r="1119" spans="1:11" ht="15.75" customHeight="1" x14ac:dyDescent="0.3"/>
    <row r="1120" spans="1:11" ht="15.75" customHeight="1" x14ac:dyDescent="0.3">
      <c r="A1120" s="24" t="s">
        <v>680</v>
      </c>
      <c r="B1120" s="25"/>
      <c r="C1120" s="25"/>
      <c r="D1120" s="25"/>
      <c r="E1120" s="25"/>
      <c r="F1120" s="25"/>
      <c r="G1120" s="25"/>
      <c r="H1120" s="25"/>
      <c r="I1120" s="25"/>
      <c r="J1120" s="26"/>
      <c r="K1120" s="27"/>
    </row>
    <row r="1121" spans="1:11" ht="15.75" customHeight="1" x14ac:dyDescent="0.3">
      <c r="A1121" s="2"/>
      <c r="B1121" s="3"/>
      <c r="C1121" s="28" t="s">
        <v>1</v>
      </c>
      <c r="D1121" s="26"/>
      <c r="E1121" s="28" t="s">
        <v>2</v>
      </c>
      <c r="F1121" s="26"/>
      <c r="G1121" s="28" t="s">
        <v>3</v>
      </c>
      <c r="H1121" s="26"/>
      <c r="I1121" s="28" t="s">
        <v>4</v>
      </c>
      <c r="J1121" s="26"/>
      <c r="K1121" s="27"/>
    </row>
    <row r="1122" spans="1:11" ht="15.75" customHeight="1" x14ac:dyDescent="0.3">
      <c r="A1122" s="4" t="s">
        <v>5</v>
      </c>
      <c r="B1122" s="5" t="s">
        <v>6</v>
      </c>
      <c r="C1122" s="6" t="s">
        <v>7</v>
      </c>
      <c r="D1122" s="6" t="s">
        <v>8</v>
      </c>
      <c r="E1122" s="6" t="s">
        <v>7</v>
      </c>
      <c r="F1122" s="6" t="s">
        <v>8</v>
      </c>
      <c r="G1122" s="6" t="s">
        <v>7</v>
      </c>
      <c r="H1122" s="6" t="s">
        <v>8</v>
      </c>
      <c r="I1122" s="6" t="s">
        <v>7</v>
      </c>
      <c r="J1122" s="6" t="s">
        <v>8</v>
      </c>
      <c r="K1122" s="29"/>
    </row>
    <row r="1123" spans="1:11" ht="15.75" customHeight="1" x14ac:dyDescent="0.3">
      <c r="A1123" s="7" t="s">
        <v>57</v>
      </c>
      <c r="B1123" s="8" t="s">
        <v>44</v>
      </c>
      <c r="C1123" s="12">
        <v>8</v>
      </c>
      <c r="D1123" s="13">
        <v>10</v>
      </c>
      <c r="E1123" s="13">
        <v>3</v>
      </c>
      <c r="F1123" s="13">
        <v>6</v>
      </c>
      <c r="G1123" s="13">
        <v>0</v>
      </c>
      <c r="H1123" s="13">
        <v>2</v>
      </c>
      <c r="I1123" s="13">
        <v>8</v>
      </c>
      <c r="J1123" s="13">
        <v>12</v>
      </c>
    </row>
    <row r="1124" spans="1:11" ht="15.75" customHeight="1" x14ac:dyDescent="0.3">
      <c r="A1124" s="7" t="s">
        <v>63</v>
      </c>
      <c r="B1124" s="8" t="s">
        <v>44</v>
      </c>
      <c r="C1124" s="12">
        <v>8</v>
      </c>
      <c r="D1124" s="13">
        <v>9</v>
      </c>
      <c r="E1124" s="13">
        <v>4</v>
      </c>
      <c r="F1124" s="13">
        <v>4</v>
      </c>
      <c r="G1124" s="13">
        <v>2</v>
      </c>
      <c r="H1124" s="13">
        <v>2</v>
      </c>
      <c r="I1124" s="13">
        <v>10</v>
      </c>
      <c r="J1124" s="13">
        <v>11</v>
      </c>
    </row>
    <row r="1125" spans="1:11" ht="15.75" customHeight="1" x14ac:dyDescent="0.3">
      <c r="A1125" s="7" t="s">
        <v>64</v>
      </c>
      <c r="B1125" s="8" t="s">
        <v>44</v>
      </c>
      <c r="C1125" s="12">
        <v>15</v>
      </c>
      <c r="D1125" s="13">
        <v>2</v>
      </c>
      <c r="E1125" s="13">
        <v>7</v>
      </c>
      <c r="F1125" s="13">
        <v>1</v>
      </c>
      <c r="G1125" s="13">
        <v>1</v>
      </c>
      <c r="H1125" s="13">
        <v>2</v>
      </c>
      <c r="I1125" s="13">
        <v>16</v>
      </c>
      <c r="J1125" s="13">
        <v>4</v>
      </c>
    </row>
    <row r="1126" spans="1:11" ht="15.75" customHeight="1" x14ac:dyDescent="0.3">
      <c r="A1126" s="7" t="s">
        <v>66</v>
      </c>
      <c r="B1126" s="8" t="s">
        <v>163</v>
      </c>
      <c r="C1126" s="12">
        <v>12</v>
      </c>
      <c r="D1126" s="13">
        <v>5</v>
      </c>
      <c r="E1126" s="13">
        <v>5</v>
      </c>
      <c r="F1126" s="13">
        <v>7</v>
      </c>
      <c r="G1126" s="13">
        <v>6</v>
      </c>
      <c r="H1126" s="13">
        <v>1</v>
      </c>
      <c r="I1126" s="13">
        <v>18</v>
      </c>
      <c r="J1126" s="13">
        <v>6</v>
      </c>
    </row>
    <row r="1127" spans="1:11" ht="15.75" customHeight="1" x14ac:dyDescent="0.3">
      <c r="A1127" s="7" t="s">
        <v>102</v>
      </c>
      <c r="B1127" s="8" t="s">
        <v>992</v>
      </c>
      <c r="C1127" s="12">
        <v>14</v>
      </c>
      <c r="D1127" s="13">
        <v>4</v>
      </c>
      <c r="E1127" s="13">
        <v>12</v>
      </c>
      <c r="F1127" s="13">
        <v>2</v>
      </c>
      <c r="G1127" s="13"/>
      <c r="H1127" s="13"/>
      <c r="I1127" s="13">
        <v>14</v>
      </c>
      <c r="J1127" s="13">
        <v>5</v>
      </c>
    </row>
    <row r="1128" spans="1:11" ht="15.75" customHeight="1" x14ac:dyDescent="0.3">
      <c r="A1128" s="7" t="s">
        <v>103</v>
      </c>
      <c r="B1128" s="8" t="s">
        <v>992</v>
      </c>
      <c r="C1128" s="12">
        <v>17</v>
      </c>
      <c r="D1128" s="13">
        <v>1</v>
      </c>
      <c r="E1128" s="13">
        <v>13</v>
      </c>
      <c r="F1128" s="13">
        <v>1</v>
      </c>
      <c r="G1128" s="13"/>
      <c r="H1128" s="13"/>
      <c r="I1128" s="13">
        <v>19</v>
      </c>
      <c r="J1128" s="13">
        <v>2</v>
      </c>
    </row>
    <row r="1129" spans="1:11" ht="15.75" customHeight="1" x14ac:dyDescent="0.3">
      <c r="A1129" s="7" t="s">
        <v>104</v>
      </c>
      <c r="B1129" s="8" t="s">
        <v>992</v>
      </c>
      <c r="C1129" s="12">
        <v>16</v>
      </c>
      <c r="D1129" s="13">
        <v>2</v>
      </c>
      <c r="E1129" s="13">
        <v>12</v>
      </c>
      <c r="F1129" s="13">
        <v>2</v>
      </c>
      <c r="G1129" s="13"/>
      <c r="H1129" s="13"/>
      <c r="I1129" s="13">
        <v>17</v>
      </c>
      <c r="J1129" s="13">
        <v>3</v>
      </c>
    </row>
    <row r="1130" spans="1:11" ht="15.75" customHeight="1" x14ac:dyDescent="0.3">
      <c r="A1130" s="7" t="s">
        <v>105</v>
      </c>
      <c r="B1130" s="8" t="s">
        <v>992</v>
      </c>
      <c r="C1130" s="12">
        <v>6</v>
      </c>
      <c r="D1130" s="13">
        <v>12</v>
      </c>
      <c r="E1130" s="13">
        <v>5</v>
      </c>
      <c r="F1130" s="13">
        <v>9</v>
      </c>
      <c r="G1130" s="13"/>
      <c r="H1130" s="13"/>
      <c r="I1130" s="13">
        <v>6</v>
      </c>
      <c r="J1130" s="13">
        <v>13</v>
      </c>
    </row>
    <row r="1131" spans="1:11" ht="15.75" customHeight="1" x14ac:dyDescent="0.3">
      <c r="A1131" s="7" t="s">
        <v>25</v>
      </c>
      <c r="B1131" s="8" t="s">
        <v>992</v>
      </c>
      <c r="C1131" s="12">
        <v>11</v>
      </c>
      <c r="D1131" s="13">
        <v>7</v>
      </c>
      <c r="E1131" s="13">
        <v>8</v>
      </c>
      <c r="F1131" s="13">
        <v>6</v>
      </c>
      <c r="G1131" s="13"/>
      <c r="H1131" s="13"/>
      <c r="I1131" s="13">
        <v>12</v>
      </c>
      <c r="J1131" s="13">
        <v>8</v>
      </c>
    </row>
    <row r="1132" spans="1:11" ht="15.75" customHeight="1" x14ac:dyDescent="0.3">
      <c r="A1132" s="10" t="s">
        <v>12</v>
      </c>
      <c r="B1132" s="11"/>
      <c r="C1132" s="9">
        <f t="shared" ref="C1132:J1132" si="72">SUM(C1123:C1131)</f>
        <v>107</v>
      </c>
      <c r="D1132" s="9">
        <f t="shared" si="72"/>
        <v>52</v>
      </c>
      <c r="E1132" s="9">
        <f t="shared" si="72"/>
        <v>69</v>
      </c>
      <c r="F1132" s="9">
        <f t="shared" si="72"/>
        <v>38</v>
      </c>
      <c r="G1132" s="9">
        <f t="shared" si="72"/>
        <v>9</v>
      </c>
      <c r="H1132" s="9">
        <f t="shared" si="72"/>
        <v>7</v>
      </c>
      <c r="I1132" s="9">
        <f t="shared" si="72"/>
        <v>120</v>
      </c>
      <c r="J1132" s="9">
        <f t="shared" si="72"/>
        <v>64</v>
      </c>
      <c r="K1132" s="29"/>
    </row>
    <row r="1133" spans="1:11" ht="15.75" customHeight="1" x14ac:dyDescent="0.3">
      <c r="A1133" s="1" t="s">
        <v>1138</v>
      </c>
    </row>
    <row r="1134" spans="1:11" ht="15.75" customHeight="1" x14ac:dyDescent="0.3"/>
    <row r="1135" spans="1:11" ht="15.75" customHeight="1" x14ac:dyDescent="0.3">
      <c r="A1135" s="24" t="s">
        <v>565</v>
      </c>
      <c r="B1135" s="25"/>
      <c r="C1135" s="25"/>
      <c r="D1135" s="25"/>
      <c r="E1135" s="25"/>
      <c r="F1135" s="25"/>
      <c r="G1135" s="25"/>
      <c r="H1135" s="25"/>
      <c r="I1135" s="25"/>
      <c r="J1135" s="26"/>
      <c r="K1135" s="27"/>
    </row>
    <row r="1136" spans="1:11" ht="15.75" customHeight="1" x14ac:dyDescent="0.3">
      <c r="A1136" s="2"/>
      <c r="B1136" s="3"/>
      <c r="C1136" s="28" t="s">
        <v>1</v>
      </c>
      <c r="D1136" s="26"/>
      <c r="E1136" s="28" t="s">
        <v>2</v>
      </c>
      <c r="F1136" s="26"/>
      <c r="G1136" s="28" t="s">
        <v>3</v>
      </c>
      <c r="H1136" s="26"/>
      <c r="I1136" s="28" t="s">
        <v>4</v>
      </c>
      <c r="J1136" s="26"/>
      <c r="K1136" s="27"/>
    </row>
    <row r="1137" spans="1:11" ht="15.75" customHeight="1" x14ac:dyDescent="0.3">
      <c r="A1137" s="4" t="s">
        <v>5</v>
      </c>
      <c r="B1137" s="5" t="s">
        <v>6</v>
      </c>
      <c r="C1137" s="6" t="s">
        <v>7</v>
      </c>
      <c r="D1137" s="6" t="s">
        <v>8</v>
      </c>
      <c r="E1137" s="6" t="s">
        <v>7</v>
      </c>
      <c r="F1137" s="6" t="s">
        <v>8</v>
      </c>
      <c r="G1137" s="6" t="s">
        <v>7</v>
      </c>
      <c r="H1137" s="6" t="s">
        <v>8</v>
      </c>
      <c r="I1137" s="6" t="s">
        <v>7</v>
      </c>
      <c r="J1137" s="6" t="s">
        <v>8</v>
      </c>
      <c r="K1137" s="29"/>
    </row>
    <row r="1138" spans="1:11" ht="15.75" customHeight="1" x14ac:dyDescent="0.3">
      <c r="A1138" s="7" t="s">
        <v>46</v>
      </c>
      <c r="B1138" s="8" t="s">
        <v>188</v>
      </c>
      <c r="C1138" s="12">
        <v>5</v>
      </c>
      <c r="D1138" s="13">
        <v>1</v>
      </c>
      <c r="E1138" s="13">
        <v>2</v>
      </c>
      <c r="F1138" s="13">
        <v>1</v>
      </c>
      <c r="G1138" s="13">
        <v>0</v>
      </c>
      <c r="H1138" s="13">
        <v>0</v>
      </c>
      <c r="I1138" s="13">
        <v>5</v>
      </c>
      <c r="J1138" s="13">
        <v>1</v>
      </c>
      <c r="K1138" s="27"/>
    </row>
    <row r="1139" spans="1:11" ht="15.75" customHeight="1" x14ac:dyDescent="0.3">
      <c r="A1139" s="10" t="s">
        <v>12</v>
      </c>
      <c r="B1139" s="11"/>
      <c r="C1139" s="9">
        <f>SUM(C1138)</f>
        <v>5</v>
      </c>
      <c r="D1139" s="9">
        <f t="shared" ref="D1139:J1139" si="73">SUM(D1138)</f>
        <v>1</v>
      </c>
      <c r="E1139" s="9">
        <f t="shared" si="73"/>
        <v>2</v>
      </c>
      <c r="F1139" s="9">
        <f t="shared" si="73"/>
        <v>1</v>
      </c>
      <c r="G1139" s="9">
        <f t="shared" si="73"/>
        <v>0</v>
      </c>
      <c r="H1139" s="9">
        <f t="shared" si="73"/>
        <v>0</v>
      </c>
      <c r="I1139" s="9">
        <f t="shared" si="73"/>
        <v>5</v>
      </c>
      <c r="J1139" s="9">
        <f t="shared" si="73"/>
        <v>1</v>
      </c>
      <c r="K1139" s="29"/>
    </row>
    <row r="1140" spans="1:11" ht="15.75" customHeight="1" x14ac:dyDescent="0.3">
      <c r="A1140" s="30" t="s">
        <v>566</v>
      </c>
      <c r="B1140" s="30"/>
      <c r="C1140" s="30"/>
      <c r="D1140" s="30"/>
      <c r="E1140" s="30"/>
    </row>
    <row r="1141" spans="1:11" ht="15.75" customHeight="1" x14ac:dyDescent="0.3"/>
    <row r="1142" spans="1:11" ht="15.75" customHeight="1" x14ac:dyDescent="0.3">
      <c r="A1142" s="24" t="s">
        <v>747</v>
      </c>
      <c r="B1142" s="25"/>
      <c r="C1142" s="25"/>
      <c r="D1142" s="25"/>
      <c r="E1142" s="25"/>
      <c r="F1142" s="25"/>
      <c r="G1142" s="25"/>
      <c r="H1142" s="25"/>
      <c r="I1142" s="25"/>
      <c r="J1142" s="26"/>
      <c r="K1142" s="27"/>
    </row>
    <row r="1143" spans="1:11" ht="15.75" customHeight="1" x14ac:dyDescent="0.3">
      <c r="A1143" s="2"/>
      <c r="B1143" s="3"/>
      <c r="C1143" s="28" t="s">
        <v>1</v>
      </c>
      <c r="D1143" s="26"/>
      <c r="E1143" s="28" t="s">
        <v>2</v>
      </c>
      <c r="F1143" s="26"/>
      <c r="G1143" s="28" t="s">
        <v>3</v>
      </c>
      <c r="H1143" s="26"/>
      <c r="I1143" s="28" t="s">
        <v>4</v>
      </c>
      <c r="J1143" s="26"/>
      <c r="K1143" s="27"/>
    </row>
    <row r="1144" spans="1:11" ht="15.75" customHeight="1" x14ac:dyDescent="0.3">
      <c r="A1144" s="4" t="s">
        <v>5</v>
      </c>
      <c r="B1144" s="5" t="s">
        <v>6</v>
      </c>
      <c r="C1144" s="6" t="s">
        <v>7</v>
      </c>
      <c r="D1144" s="6" t="s">
        <v>8</v>
      </c>
      <c r="E1144" s="6" t="s">
        <v>7</v>
      </c>
      <c r="F1144" s="6" t="s">
        <v>8</v>
      </c>
      <c r="G1144" s="6" t="s">
        <v>7</v>
      </c>
      <c r="H1144" s="6" t="s">
        <v>8</v>
      </c>
      <c r="I1144" s="6" t="s">
        <v>7</v>
      </c>
      <c r="J1144" s="6" t="s">
        <v>8</v>
      </c>
      <c r="K1144" s="29"/>
    </row>
    <row r="1145" spans="1:11" ht="15.75" customHeight="1" x14ac:dyDescent="0.3">
      <c r="A1145" s="7" t="s">
        <v>106</v>
      </c>
      <c r="B1145" s="8" t="s">
        <v>26</v>
      </c>
      <c r="C1145" s="12">
        <v>8</v>
      </c>
      <c r="D1145" s="13">
        <v>10</v>
      </c>
      <c r="E1145" s="13">
        <v>3</v>
      </c>
      <c r="F1145" s="13">
        <v>4</v>
      </c>
      <c r="G1145" s="13">
        <v>0</v>
      </c>
      <c r="H1145" s="13">
        <v>1</v>
      </c>
      <c r="I1145" s="13">
        <v>8</v>
      </c>
      <c r="J1145" s="13">
        <v>11</v>
      </c>
      <c r="K1145" s="27"/>
    </row>
    <row r="1146" spans="1:11" ht="15.75" customHeight="1" x14ac:dyDescent="0.3">
      <c r="A1146" s="7" t="s">
        <v>30</v>
      </c>
      <c r="B1146" s="8" t="s">
        <v>26</v>
      </c>
      <c r="C1146" s="12">
        <v>10</v>
      </c>
      <c r="D1146" s="13">
        <v>8</v>
      </c>
      <c r="E1146" s="13">
        <v>4</v>
      </c>
      <c r="F1146" s="13">
        <v>3</v>
      </c>
      <c r="G1146" s="13">
        <v>0</v>
      </c>
      <c r="H1146" s="13">
        <v>1</v>
      </c>
      <c r="I1146" s="13">
        <v>10</v>
      </c>
      <c r="J1146" s="13">
        <v>9</v>
      </c>
      <c r="K1146" s="27"/>
    </row>
    <row r="1147" spans="1:11" ht="15.75" customHeight="1" x14ac:dyDescent="0.3">
      <c r="A1147" s="7" t="s">
        <v>107</v>
      </c>
      <c r="B1147" s="8" t="s">
        <v>26</v>
      </c>
      <c r="C1147" s="22">
        <v>6</v>
      </c>
      <c r="D1147" s="14">
        <v>11</v>
      </c>
      <c r="E1147" s="14">
        <v>1</v>
      </c>
      <c r="F1147" s="14">
        <v>6</v>
      </c>
      <c r="G1147" s="14">
        <v>0</v>
      </c>
      <c r="H1147" s="14">
        <v>1</v>
      </c>
      <c r="I1147" s="14">
        <v>6</v>
      </c>
      <c r="J1147" s="14">
        <v>12</v>
      </c>
      <c r="K1147" s="27"/>
    </row>
    <row r="1148" spans="1:11" ht="15.75" customHeight="1" x14ac:dyDescent="0.3">
      <c r="A1148" s="7" t="s">
        <v>109</v>
      </c>
      <c r="B1148" s="8" t="s">
        <v>26</v>
      </c>
      <c r="C1148" s="22">
        <v>4</v>
      </c>
      <c r="D1148" s="14">
        <v>14</v>
      </c>
      <c r="E1148" s="14">
        <v>1</v>
      </c>
      <c r="F1148" s="14">
        <v>6</v>
      </c>
      <c r="G1148" s="14">
        <v>0</v>
      </c>
      <c r="H1148" s="14">
        <v>1</v>
      </c>
      <c r="I1148" s="14">
        <v>4</v>
      </c>
      <c r="J1148" s="14">
        <v>15</v>
      </c>
      <c r="K1148" s="27"/>
    </row>
    <row r="1149" spans="1:11" ht="15.75" customHeight="1" x14ac:dyDescent="0.3">
      <c r="A1149" s="10" t="s">
        <v>12</v>
      </c>
      <c r="B1149" s="11"/>
      <c r="C1149" s="9">
        <f t="shared" ref="C1149:J1149" si="74">SUM(C1145:C1148)</f>
        <v>28</v>
      </c>
      <c r="D1149" s="9">
        <f t="shared" si="74"/>
        <v>43</v>
      </c>
      <c r="E1149" s="9">
        <f t="shared" si="74"/>
        <v>9</v>
      </c>
      <c r="F1149" s="9">
        <f t="shared" si="74"/>
        <v>19</v>
      </c>
      <c r="G1149" s="9">
        <f t="shared" si="74"/>
        <v>0</v>
      </c>
      <c r="H1149" s="9">
        <f t="shared" si="74"/>
        <v>4</v>
      </c>
      <c r="I1149" s="9">
        <f t="shared" si="74"/>
        <v>28</v>
      </c>
      <c r="J1149" s="9">
        <f t="shared" si="74"/>
        <v>47</v>
      </c>
      <c r="K1149" s="29"/>
    </row>
    <row r="1150" spans="1:11" ht="15.75" customHeight="1" x14ac:dyDescent="0.3"/>
    <row r="1151" spans="1:11" ht="15.75" customHeight="1" x14ac:dyDescent="0.3"/>
    <row r="1152" spans="1:11" ht="15.75" customHeight="1" x14ac:dyDescent="0.3">
      <c r="A1152" s="24" t="s">
        <v>905</v>
      </c>
      <c r="B1152" s="25"/>
      <c r="C1152" s="25"/>
      <c r="D1152" s="25"/>
      <c r="E1152" s="25"/>
      <c r="F1152" s="25"/>
      <c r="G1152" s="25"/>
      <c r="H1152" s="25"/>
      <c r="I1152" s="25"/>
      <c r="J1152" s="26"/>
      <c r="K1152" s="27"/>
    </row>
    <row r="1153" spans="1:11" ht="15.75" customHeight="1" x14ac:dyDescent="0.3">
      <c r="A1153" s="2"/>
      <c r="B1153" s="3"/>
      <c r="C1153" s="28" t="s">
        <v>1</v>
      </c>
      <c r="D1153" s="26"/>
      <c r="E1153" s="28" t="s">
        <v>2</v>
      </c>
      <c r="F1153" s="26"/>
      <c r="G1153" s="28" t="s">
        <v>3</v>
      </c>
      <c r="H1153" s="26"/>
      <c r="I1153" s="28" t="s">
        <v>4</v>
      </c>
      <c r="J1153" s="26"/>
      <c r="K1153" s="27"/>
    </row>
    <row r="1154" spans="1:11" ht="15.75" customHeight="1" x14ac:dyDescent="0.3">
      <c r="A1154" s="4" t="s">
        <v>5</v>
      </c>
      <c r="B1154" s="5" t="s">
        <v>6</v>
      </c>
      <c r="C1154" s="6" t="s">
        <v>7</v>
      </c>
      <c r="D1154" s="6" t="s">
        <v>8</v>
      </c>
      <c r="E1154" s="6" t="s">
        <v>7</v>
      </c>
      <c r="F1154" s="6" t="s">
        <v>8</v>
      </c>
      <c r="G1154" s="6" t="s">
        <v>7</v>
      </c>
      <c r="H1154" s="6" t="s">
        <v>8</v>
      </c>
      <c r="I1154" s="6" t="s">
        <v>7</v>
      </c>
      <c r="J1154" s="6" t="s">
        <v>8</v>
      </c>
      <c r="K1154" s="29"/>
    </row>
    <row r="1155" spans="1:11" ht="15.75" customHeight="1" x14ac:dyDescent="0.3">
      <c r="A1155" s="7" t="s">
        <v>67</v>
      </c>
      <c r="B1155" s="8" t="s">
        <v>648</v>
      </c>
      <c r="C1155" s="12"/>
      <c r="D1155" s="13"/>
      <c r="E1155" s="13"/>
      <c r="F1155" s="13"/>
      <c r="G1155" s="13"/>
      <c r="H1155" s="13"/>
      <c r="I1155" s="13">
        <v>19</v>
      </c>
      <c r="J1155" s="13">
        <v>2</v>
      </c>
      <c r="K1155" s="27"/>
    </row>
    <row r="1156" spans="1:11" ht="15.75" customHeight="1" x14ac:dyDescent="0.3">
      <c r="A1156" s="7" t="s">
        <v>105</v>
      </c>
      <c r="B1156" s="8" t="s">
        <v>230</v>
      </c>
      <c r="C1156" s="12">
        <v>8</v>
      </c>
      <c r="D1156" s="13">
        <v>9</v>
      </c>
      <c r="E1156" s="13">
        <v>5</v>
      </c>
      <c r="F1156" s="13">
        <v>2</v>
      </c>
      <c r="G1156" s="13">
        <v>2</v>
      </c>
      <c r="H1156" s="13">
        <v>1</v>
      </c>
      <c r="I1156" s="13">
        <v>10</v>
      </c>
      <c r="J1156" s="13">
        <v>10</v>
      </c>
      <c r="K1156" s="27"/>
    </row>
    <row r="1157" spans="1:11" ht="15.75" customHeight="1" x14ac:dyDescent="0.3">
      <c r="A1157" s="7" t="s">
        <v>25</v>
      </c>
      <c r="B1157" s="8" t="s">
        <v>230</v>
      </c>
      <c r="C1157" s="22">
        <v>2</v>
      </c>
      <c r="D1157" s="14">
        <v>15</v>
      </c>
      <c r="E1157" s="14">
        <v>1</v>
      </c>
      <c r="F1157" s="14">
        <v>6</v>
      </c>
      <c r="G1157" s="14">
        <v>0</v>
      </c>
      <c r="H1157" s="14">
        <v>1</v>
      </c>
      <c r="I1157" s="14">
        <v>2</v>
      </c>
      <c r="J1157" s="14">
        <v>16</v>
      </c>
      <c r="K1157" s="27"/>
    </row>
    <row r="1158" spans="1:11" ht="15.75" customHeight="1" x14ac:dyDescent="0.3">
      <c r="A1158" s="7" t="s">
        <v>27</v>
      </c>
      <c r="B1158" s="8" t="s">
        <v>230</v>
      </c>
      <c r="C1158" s="22">
        <v>4</v>
      </c>
      <c r="D1158" s="14">
        <v>14</v>
      </c>
      <c r="E1158" s="14">
        <v>0</v>
      </c>
      <c r="F1158" s="14">
        <v>7</v>
      </c>
      <c r="G1158" s="14">
        <v>0</v>
      </c>
      <c r="H1158" s="14">
        <v>1</v>
      </c>
      <c r="I1158" s="14">
        <v>4</v>
      </c>
      <c r="J1158" s="14">
        <v>15</v>
      </c>
      <c r="K1158" s="27"/>
    </row>
    <row r="1159" spans="1:11" ht="15.75" customHeight="1" x14ac:dyDescent="0.3">
      <c r="A1159" s="7" t="s">
        <v>28</v>
      </c>
      <c r="B1159" s="8" t="s">
        <v>52</v>
      </c>
      <c r="C1159" s="22">
        <v>2</v>
      </c>
      <c r="D1159" s="14">
        <v>16</v>
      </c>
      <c r="E1159" s="14">
        <v>0</v>
      </c>
      <c r="F1159" s="14">
        <v>9</v>
      </c>
      <c r="G1159" s="14">
        <v>1</v>
      </c>
      <c r="H1159" s="14">
        <v>1</v>
      </c>
      <c r="I1159" s="14">
        <v>3</v>
      </c>
      <c r="J1159" s="14">
        <v>17</v>
      </c>
      <c r="K1159" s="27"/>
    </row>
    <row r="1160" spans="1:11" ht="15.75" customHeight="1" x14ac:dyDescent="0.3">
      <c r="A1160" s="7" t="s">
        <v>106</v>
      </c>
      <c r="B1160" s="8" t="s">
        <v>52</v>
      </c>
      <c r="C1160" s="22">
        <v>8</v>
      </c>
      <c r="D1160" s="14">
        <v>10</v>
      </c>
      <c r="E1160" s="14">
        <v>2</v>
      </c>
      <c r="F1160" s="14">
        <v>7</v>
      </c>
      <c r="G1160" s="14">
        <v>2</v>
      </c>
      <c r="H1160" s="14">
        <v>1</v>
      </c>
      <c r="I1160" s="14">
        <v>10</v>
      </c>
      <c r="J1160" s="14">
        <v>11</v>
      </c>
      <c r="K1160" s="27"/>
    </row>
    <row r="1161" spans="1:11" ht="15.75" customHeight="1" x14ac:dyDescent="0.3">
      <c r="A1161" s="7" t="s">
        <v>30</v>
      </c>
      <c r="B1161" s="8" t="s">
        <v>52</v>
      </c>
      <c r="C1161" s="22">
        <v>3</v>
      </c>
      <c r="D1161" s="14">
        <v>15</v>
      </c>
      <c r="E1161" s="14">
        <v>1</v>
      </c>
      <c r="F1161" s="14">
        <v>8</v>
      </c>
      <c r="G1161" s="14">
        <v>0</v>
      </c>
      <c r="H1161" s="14">
        <v>1</v>
      </c>
      <c r="I1161" s="14">
        <v>3</v>
      </c>
      <c r="J1161" s="14">
        <v>16</v>
      </c>
      <c r="K1161" s="27"/>
    </row>
    <row r="1162" spans="1:11" ht="15.75" customHeight="1" x14ac:dyDescent="0.3">
      <c r="A1162" s="7" t="s">
        <v>107</v>
      </c>
      <c r="B1162" s="8" t="s">
        <v>52</v>
      </c>
      <c r="C1162" s="22">
        <v>7</v>
      </c>
      <c r="D1162" s="14">
        <v>11</v>
      </c>
      <c r="E1162" s="14">
        <v>2</v>
      </c>
      <c r="F1162" s="14">
        <v>7</v>
      </c>
      <c r="G1162" s="14">
        <v>0</v>
      </c>
      <c r="H1162" s="14">
        <v>1</v>
      </c>
      <c r="I1162" s="14">
        <v>7</v>
      </c>
      <c r="J1162" s="14">
        <v>12</v>
      </c>
      <c r="K1162" s="27"/>
    </row>
    <row r="1163" spans="1:11" ht="15.75" customHeight="1" x14ac:dyDescent="0.3">
      <c r="A1163" s="7" t="s">
        <v>109</v>
      </c>
      <c r="B1163" s="8" t="s">
        <v>52</v>
      </c>
      <c r="C1163" s="22">
        <v>4</v>
      </c>
      <c r="D1163" s="14">
        <v>14</v>
      </c>
      <c r="E1163" s="14">
        <v>0</v>
      </c>
      <c r="F1163" s="14">
        <v>9</v>
      </c>
      <c r="G1163" s="14">
        <v>1</v>
      </c>
      <c r="H1163" s="14">
        <v>1</v>
      </c>
      <c r="I1163" s="14">
        <v>5</v>
      </c>
      <c r="J1163" s="14">
        <v>15</v>
      </c>
      <c r="K1163" s="27"/>
    </row>
    <row r="1164" spans="1:11" ht="15.75" customHeight="1" x14ac:dyDescent="0.3">
      <c r="A1164" s="7" t="s">
        <v>110</v>
      </c>
      <c r="B1164" s="8" t="s">
        <v>52</v>
      </c>
      <c r="C1164" s="22">
        <v>2</v>
      </c>
      <c r="D1164" s="14">
        <v>16</v>
      </c>
      <c r="E1164" s="14">
        <v>1</v>
      </c>
      <c r="F1164" s="14">
        <v>8</v>
      </c>
      <c r="G1164" s="14">
        <v>1</v>
      </c>
      <c r="H1164" s="14">
        <v>1</v>
      </c>
      <c r="I1164" s="14">
        <v>3</v>
      </c>
      <c r="J1164" s="14">
        <v>17</v>
      </c>
      <c r="K1164" s="27"/>
    </row>
    <row r="1165" spans="1:11" ht="15.75" customHeight="1" x14ac:dyDescent="0.3">
      <c r="A1165" s="10" t="s">
        <v>12</v>
      </c>
      <c r="B1165" s="11"/>
      <c r="C1165" s="9">
        <f t="shared" ref="C1165:H1165" si="75">SUM(C1155:C1164)</f>
        <v>40</v>
      </c>
      <c r="D1165" s="9">
        <f t="shared" si="75"/>
        <v>120</v>
      </c>
      <c r="E1165" s="9">
        <f t="shared" si="75"/>
        <v>12</v>
      </c>
      <c r="F1165" s="9">
        <f t="shared" si="75"/>
        <v>63</v>
      </c>
      <c r="G1165" s="9">
        <f t="shared" si="75"/>
        <v>7</v>
      </c>
      <c r="H1165" s="9">
        <f t="shared" si="75"/>
        <v>9</v>
      </c>
      <c r="I1165" s="9">
        <f>SUM(I1155:I1164)</f>
        <v>66</v>
      </c>
      <c r="J1165" s="9">
        <f>SUM(J1155:J1164)</f>
        <v>131</v>
      </c>
      <c r="K1165" s="29"/>
    </row>
    <row r="1166" spans="1:11" ht="15.75" customHeight="1" x14ac:dyDescent="0.3">
      <c r="A1166" s="1" t="s">
        <v>906</v>
      </c>
    </row>
    <row r="1167" spans="1:11" ht="15.75" customHeight="1" x14ac:dyDescent="0.3"/>
    <row r="1168" spans="1:11" ht="15.75" customHeight="1" x14ac:dyDescent="0.3">
      <c r="A1168" s="24" t="s">
        <v>567</v>
      </c>
      <c r="B1168" s="25"/>
      <c r="C1168" s="25"/>
      <c r="D1168" s="25"/>
      <c r="E1168" s="25"/>
      <c r="F1168" s="25"/>
      <c r="G1168" s="25"/>
      <c r="H1168" s="25"/>
      <c r="I1168" s="25"/>
      <c r="J1168" s="26"/>
      <c r="K1168" s="27"/>
    </row>
    <row r="1169" spans="1:11" ht="15.75" customHeight="1" x14ac:dyDescent="0.3">
      <c r="A1169" s="2"/>
      <c r="B1169" s="3"/>
      <c r="C1169" s="28" t="s">
        <v>1</v>
      </c>
      <c r="D1169" s="26"/>
      <c r="E1169" s="28" t="s">
        <v>2</v>
      </c>
      <c r="F1169" s="26"/>
      <c r="G1169" s="28" t="s">
        <v>3</v>
      </c>
      <c r="H1169" s="26"/>
      <c r="I1169" s="28" t="s">
        <v>4</v>
      </c>
      <c r="J1169" s="26"/>
      <c r="K1169" s="27"/>
    </row>
    <row r="1170" spans="1:11" ht="15.75" customHeight="1" x14ac:dyDescent="0.3">
      <c r="A1170" s="4" t="s">
        <v>5</v>
      </c>
      <c r="B1170" s="5" t="s">
        <v>6</v>
      </c>
      <c r="C1170" s="6" t="s">
        <v>7</v>
      </c>
      <c r="D1170" s="6" t="s">
        <v>8</v>
      </c>
      <c r="E1170" s="6" t="s">
        <v>7</v>
      </c>
      <c r="F1170" s="6" t="s">
        <v>8</v>
      </c>
      <c r="G1170" s="6" t="s">
        <v>7</v>
      </c>
      <c r="H1170" s="6" t="s">
        <v>8</v>
      </c>
      <c r="I1170" s="6" t="s">
        <v>7</v>
      </c>
      <c r="J1170" s="6" t="s">
        <v>8</v>
      </c>
      <c r="K1170" s="29"/>
    </row>
    <row r="1171" spans="1:11" ht="15.75" customHeight="1" x14ac:dyDescent="0.3">
      <c r="A1171" s="7" t="s">
        <v>30</v>
      </c>
      <c r="B1171" s="8" t="s">
        <v>31</v>
      </c>
      <c r="C1171" s="9">
        <v>0</v>
      </c>
      <c r="D1171" s="9">
        <v>13</v>
      </c>
      <c r="E1171" s="9">
        <v>0</v>
      </c>
      <c r="F1171" s="9">
        <v>10</v>
      </c>
      <c r="G1171" s="9">
        <v>0</v>
      </c>
      <c r="H1171" s="9">
        <v>0</v>
      </c>
      <c r="I1171" s="9">
        <v>0</v>
      </c>
      <c r="J1171" s="9">
        <v>13</v>
      </c>
      <c r="K1171" s="29"/>
    </row>
    <row r="1172" spans="1:11" ht="15.75" customHeight="1" x14ac:dyDescent="0.3">
      <c r="A1172" s="10" t="s">
        <v>12</v>
      </c>
      <c r="B1172" s="11"/>
      <c r="C1172" s="9">
        <v>0</v>
      </c>
      <c r="D1172" s="9">
        <v>13</v>
      </c>
      <c r="E1172" s="9">
        <v>0</v>
      </c>
      <c r="F1172" s="9">
        <v>10</v>
      </c>
      <c r="G1172" s="9">
        <v>0</v>
      </c>
      <c r="H1172" s="9">
        <v>0</v>
      </c>
      <c r="I1172" s="9">
        <v>0</v>
      </c>
      <c r="J1172" s="9">
        <v>13</v>
      </c>
      <c r="K1172" s="29"/>
    </row>
    <row r="1173" spans="1:11" ht="15.75" customHeight="1" x14ac:dyDescent="0.3"/>
    <row r="1174" spans="1:11" ht="15.75" customHeight="1" x14ac:dyDescent="0.3"/>
    <row r="1175" spans="1:11" ht="15.75" customHeight="1" x14ac:dyDescent="0.3">
      <c r="A1175" s="24" t="s">
        <v>1787</v>
      </c>
      <c r="B1175" s="25"/>
      <c r="C1175" s="25"/>
      <c r="D1175" s="25"/>
      <c r="E1175" s="25"/>
      <c r="F1175" s="25"/>
      <c r="G1175" s="25"/>
      <c r="H1175" s="25"/>
      <c r="I1175" s="25"/>
      <c r="J1175" s="26"/>
      <c r="K1175" s="27"/>
    </row>
    <row r="1176" spans="1:11" ht="15.75" customHeight="1" x14ac:dyDescent="0.3">
      <c r="A1176" s="2"/>
      <c r="B1176" s="3"/>
      <c r="C1176" s="28" t="s">
        <v>1</v>
      </c>
      <c r="D1176" s="26"/>
      <c r="E1176" s="28" t="s">
        <v>2</v>
      </c>
      <c r="F1176" s="26"/>
      <c r="G1176" s="28" t="s">
        <v>3</v>
      </c>
      <c r="H1176" s="26"/>
      <c r="I1176" s="28" t="s">
        <v>4</v>
      </c>
      <c r="J1176" s="26"/>
      <c r="K1176" s="27"/>
    </row>
    <row r="1177" spans="1:11" ht="15.75" customHeight="1" x14ac:dyDescent="0.3">
      <c r="A1177" s="4" t="s">
        <v>5</v>
      </c>
      <c r="B1177" s="5" t="s">
        <v>6</v>
      </c>
      <c r="C1177" s="6" t="s">
        <v>7</v>
      </c>
      <c r="D1177" s="6" t="s">
        <v>8</v>
      </c>
      <c r="E1177" s="6" t="s">
        <v>7</v>
      </c>
      <c r="F1177" s="6" t="s">
        <v>8</v>
      </c>
      <c r="G1177" s="6" t="s">
        <v>7</v>
      </c>
      <c r="H1177" s="6" t="s">
        <v>8</v>
      </c>
      <c r="I1177" s="6" t="s">
        <v>7</v>
      </c>
      <c r="J1177" s="6" t="s">
        <v>8</v>
      </c>
      <c r="K1177" s="29"/>
    </row>
    <row r="1178" spans="1:11" ht="15.75" customHeight="1" x14ac:dyDescent="0.3">
      <c r="A1178" s="7" t="s">
        <v>466</v>
      </c>
      <c r="B1178" s="8" t="s">
        <v>1047</v>
      </c>
      <c r="C1178" s="9">
        <v>5</v>
      </c>
      <c r="D1178" s="9">
        <v>9</v>
      </c>
      <c r="E1178" s="9">
        <v>4</v>
      </c>
      <c r="F1178" s="9">
        <v>6</v>
      </c>
      <c r="G1178" s="9">
        <v>1</v>
      </c>
      <c r="H1178" s="9">
        <v>1</v>
      </c>
      <c r="I1178" s="9">
        <v>6</v>
      </c>
      <c r="J1178" s="9">
        <v>10</v>
      </c>
      <c r="K1178" s="29"/>
    </row>
    <row r="1179" spans="1:11" ht="15.75" customHeight="1" x14ac:dyDescent="0.3">
      <c r="A1179" s="10" t="s">
        <v>12</v>
      </c>
      <c r="B1179" s="11"/>
      <c r="C1179" s="9">
        <f>SUM(C1178)</f>
        <v>5</v>
      </c>
      <c r="D1179" s="9">
        <f t="shared" ref="D1179:J1179" si="76">SUM(D1178)</f>
        <v>9</v>
      </c>
      <c r="E1179" s="9">
        <f t="shared" si="76"/>
        <v>4</v>
      </c>
      <c r="F1179" s="9">
        <f t="shared" si="76"/>
        <v>6</v>
      </c>
      <c r="G1179" s="9">
        <f t="shared" si="76"/>
        <v>1</v>
      </c>
      <c r="H1179" s="9">
        <f t="shared" si="76"/>
        <v>1</v>
      </c>
      <c r="I1179" s="9">
        <f t="shared" si="76"/>
        <v>6</v>
      </c>
      <c r="J1179" s="9">
        <f t="shared" si="76"/>
        <v>10</v>
      </c>
      <c r="K1179" s="29"/>
    </row>
    <row r="1180" spans="1:11" ht="15.75" customHeight="1" x14ac:dyDescent="0.3"/>
    <row r="1181" spans="1:11" ht="15.75" customHeight="1" x14ac:dyDescent="0.3"/>
    <row r="1182" spans="1:11" ht="15.75" customHeight="1" x14ac:dyDescent="0.3">
      <c r="A1182" s="24" t="s">
        <v>1334</v>
      </c>
      <c r="B1182" s="25"/>
      <c r="C1182" s="25"/>
      <c r="D1182" s="25"/>
      <c r="E1182" s="25"/>
      <c r="F1182" s="25"/>
      <c r="G1182" s="25"/>
      <c r="H1182" s="25"/>
      <c r="I1182" s="25"/>
      <c r="J1182" s="26"/>
      <c r="K1182" s="27"/>
    </row>
    <row r="1183" spans="1:11" ht="15.75" customHeight="1" x14ac:dyDescent="0.3">
      <c r="A1183" s="2"/>
      <c r="B1183" s="3"/>
      <c r="C1183" s="28" t="s">
        <v>1</v>
      </c>
      <c r="D1183" s="26"/>
      <c r="E1183" s="28" t="s">
        <v>2</v>
      </c>
      <c r="F1183" s="26"/>
      <c r="G1183" s="28" t="s">
        <v>3</v>
      </c>
      <c r="H1183" s="26"/>
      <c r="I1183" s="28" t="s">
        <v>4</v>
      </c>
      <c r="J1183" s="26"/>
      <c r="K1183" s="27"/>
    </row>
    <row r="1184" spans="1:11" ht="15.75" customHeight="1" x14ac:dyDescent="0.3">
      <c r="A1184" s="4" t="s">
        <v>5</v>
      </c>
      <c r="B1184" s="5" t="s">
        <v>6</v>
      </c>
      <c r="C1184" s="6" t="s">
        <v>7</v>
      </c>
      <c r="D1184" s="6" t="s">
        <v>8</v>
      </c>
      <c r="E1184" s="6" t="s">
        <v>7</v>
      </c>
      <c r="F1184" s="6" t="s">
        <v>8</v>
      </c>
      <c r="G1184" s="6" t="s">
        <v>7</v>
      </c>
      <c r="H1184" s="6" t="s">
        <v>8</v>
      </c>
      <c r="I1184" s="6" t="s">
        <v>7</v>
      </c>
      <c r="J1184" s="6" t="s">
        <v>8</v>
      </c>
      <c r="K1184" s="29"/>
    </row>
    <row r="1185" spans="1:11" ht="15.75" customHeight="1" x14ac:dyDescent="0.3">
      <c r="A1185" s="7" t="s">
        <v>32</v>
      </c>
      <c r="B1185" s="8" t="s">
        <v>91</v>
      </c>
      <c r="C1185" s="12">
        <v>8</v>
      </c>
      <c r="D1185" s="13">
        <v>12</v>
      </c>
      <c r="E1185" s="13">
        <v>3</v>
      </c>
      <c r="F1185" s="13">
        <v>3</v>
      </c>
      <c r="G1185" s="13">
        <v>0</v>
      </c>
      <c r="H1185" s="13">
        <v>1</v>
      </c>
      <c r="I1185" s="13">
        <v>8</v>
      </c>
      <c r="J1185" s="13">
        <v>13</v>
      </c>
      <c r="K1185" s="27"/>
    </row>
    <row r="1186" spans="1:11" ht="15.75" customHeight="1" x14ac:dyDescent="0.3">
      <c r="A1186" s="7" t="s">
        <v>33</v>
      </c>
      <c r="B1186" s="8" t="s">
        <v>91</v>
      </c>
      <c r="C1186" s="12">
        <v>14</v>
      </c>
      <c r="D1186" s="13">
        <v>6</v>
      </c>
      <c r="E1186" s="13">
        <v>7</v>
      </c>
      <c r="F1186" s="13">
        <v>3</v>
      </c>
      <c r="G1186" s="13">
        <v>0</v>
      </c>
      <c r="H1186" s="13">
        <v>1</v>
      </c>
      <c r="I1186" s="13">
        <v>14</v>
      </c>
      <c r="J1186" s="13">
        <v>7</v>
      </c>
      <c r="K1186" s="27"/>
    </row>
    <row r="1187" spans="1:11" ht="15.75" customHeight="1" x14ac:dyDescent="0.3">
      <c r="A1187" s="7" t="s">
        <v>34</v>
      </c>
      <c r="B1187" s="8" t="s">
        <v>91</v>
      </c>
      <c r="C1187" s="22">
        <v>15</v>
      </c>
      <c r="D1187" s="14">
        <v>5</v>
      </c>
      <c r="E1187" s="14">
        <v>6</v>
      </c>
      <c r="F1187" s="14">
        <v>2</v>
      </c>
      <c r="G1187" s="14">
        <v>1</v>
      </c>
      <c r="H1187" s="14">
        <v>1</v>
      </c>
      <c r="I1187" s="14">
        <v>16</v>
      </c>
      <c r="J1187" s="14">
        <v>6</v>
      </c>
      <c r="K1187" s="27"/>
    </row>
    <row r="1188" spans="1:11" ht="15.75" customHeight="1" x14ac:dyDescent="0.3">
      <c r="A1188" s="7" t="s">
        <v>35</v>
      </c>
      <c r="B1188" s="8" t="s">
        <v>91</v>
      </c>
      <c r="C1188" s="22">
        <v>8</v>
      </c>
      <c r="D1188" s="14">
        <v>12</v>
      </c>
      <c r="E1188" s="14">
        <v>3</v>
      </c>
      <c r="F1188" s="14">
        <v>7</v>
      </c>
      <c r="G1188" s="14">
        <v>0</v>
      </c>
      <c r="H1188" s="14">
        <v>1</v>
      </c>
      <c r="I1188" s="14">
        <v>8</v>
      </c>
      <c r="J1188" s="14">
        <v>13</v>
      </c>
      <c r="K1188" s="27"/>
    </row>
    <row r="1189" spans="1:11" ht="15.75" customHeight="1" x14ac:dyDescent="0.3">
      <c r="A1189" s="7" t="s">
        <v>36</v>
      </c>
      <c r="B1189" s="8" t="s">
        <v>91</v>
      </c>
      <c r="C1189" s="22">
        <v>16</v>
      </c>
      <c r="D1189" s="14">
        <v>4</v>
      </c>
      <c r="E1189" s="14">
        <v>9</v>
      </c>
      <c r="F1189" s="14">
        <v>1</v>
      </c>
      <c r="G1189" s="14">
        <v>0</v>
      </c>
      <c r="H1189" s="14">
        <v>1</v>
      </c>
      <c r="I1189" s="14">
        <v>16</v>
      </c>
      <c r="J1189" s="14">
        <v>5</v>
      </c>
      <c r="K1189" s="27"/>
    </row>
    <row r="1190" spans="1:11" ht="15.75" customHeight="1" x14ac:dyDescent="0.3">
      <c r="A1190" s="7" t="s">
        <v>37</v>
      </c>
      <c r="B1190" s="8" t="s">
        <v>91</v>
      </c>
      <c r="C1190" s="22">
        <v>15</v>
      </c>
      <c r="D1190" s="14">
        <v>5</v>
      </c>
      <c r="E1190" s="14">
        <v>11</v>
      </c>
      <c r="F1190" s="14">
        <v>1</v>
      </c>
      <c r="G1190" s="14">
        <v>0</v>
      </c>
      <c r="H1190" s="14">
        <v>1</v>
      </c>
      <c r="I1190" s="14">
        <v>15</v>
      </c>
      <c r="J1190" s="14">
        <v>6</v>
      </c>
      <c r="K1190" s="27"/>
    </row>
    <row r="1191" spans="1:11" ht="15.75" customHeight="1" x14ac:dyDescent="0.3">
      <c r="A1191" s="10" t="s">
        <v>12</v>
      </c>
      <c r="B1191" s="11"/>
      <c r="C1191" s="9">
        <f t="shared" ref="C1191:J1191" si="77">SUM(C1185:C1190)</f>
        <v>76</v>
      </c>
      <c r="D1191" s="9">
        <f t="shared" si="77"/>
        <v>44</v>
      </c>
      <c r="E1191" s="9">
        <f t="shared" si="77"/>
        <v>39</v>
      </c>
      <c r="F1191" s="9">
        <f t="shared" si="77"/>
        <v>17</v>
      </c>
      <c r="G1191" s="9">
        <f t="shared" si="77"/>
        <v>1</v>
      </c>
      <c r="H1191" s="9">
        <f t="shared" si="77"/>
        <v>6</v>
      </c>
      <c r="I1191" s="9">
        <f t="shared" si="77"/>
        <v>77</v>
      </c>
      <c r="J1191" s="9">
        <f t="shared" si="77"/>
        <v>50</v>
      </c>
      <c r="K1191" s="29"/>
    </row>
    <row r="1192" spans="1:11" ht="15.75" customHeight="1" x14ac:dyDescent="0.3"/>
    <row r="1193" spans="1:11" ht="15.75" customHeight="1" x14ac:dyDescent="0.3"/>
    <row r="1194" spans="1:11" ht="15.75" customHeight="1" x14ac:dyDescent="0.3">
      <c r="A1194" s="24" t="s">
        <v>1216</v>
      </c>
      <c r="B1194" s="25"/>
      <c r="C1194" s="25"/>
      <c r="D1194" s="25"/>
      <c r="E1194" s="25"/>
      <c r="F1194" s="25"/>
      <c r="G1194" s="25"/>
      <c r="H1194" s="25"/>
      <c r="I1194" s="25"/>
      <c r="J1194" s="26"/>
      <c r="K1194" s="27"/>
    </row>
    <row r="1195" spans="1:11" ht="15.75" customHeight="1" x14ac:dyDescent="0.3">
      <c r="A1195" s="2"/>
      <c r="B1195" s="3"/>
      <c r="C1195" s="28" t="s">
        <v>1</v>
      </c>
      <c r="D1195" s="26"/>
      <c r="E1195" s="28" t="s">
        <v>2</v>
      </c>
      <c r="F1195" s="26"/>
      <c r="G1195" s="28" t="s">
        <v>3</v>
      </c>
      <c r="H1195" s="26"/>
      <c r="I1195" s="28" t="s">
        <v>4</v>
      </c>
      <c r="J1195" s="26"/>
      <c r="K1195" s="27"/>
    </row>
    <row r="1196" spans="1:11" ht="15.75" customHeight="1" x14ac:dyDescent="0.3">
      <c r="A1196" s="4" t="s">
        <v>5</v>
      </c>
      <c r="B1196" s="5" t="s">
        <v>6</v>
      </c>
      <c r="C1196" s="6" t="s">
        <v>7</v>
      </c>
      <c r="D1196" s="6" t="s">
        <v>8</v>
      </c>
      <c r="E1196" s="6" t="s">
        <v>7</v>
      </c>
      <c r="F1196" s="6" t="s">
        <v>8</v>
      </c>
      <c r="G1196" s="6" t="s">
        <v>7</v>
      </c>
      <c r="H1196" s="6" t="s">
        <v>8</v>
      </c>
      <c r="I1196" s="6" t="s">
        <v>7</v>
      </c>
      <c r="J1196" s="6" t="s">
        <v>8</v>
      </c>
      <c r="K1196" s="29"/>
    </row>
    <row r="1197" spans="1:11" ht="15.75" customHeight="1" x14ac:dyDescent="0.3">
      <c r="A1197" s="7" t="s">
        <v>63</v>
      </c>
      <c r="B1197" s="8" t="s">
        <v>61</v>
      </c>
      <c r="C1197" s="12">
        <v>13</v>
      </c>
      <c r="D1197" s="13">
        <v>7</v>
      </c>
      <c r="E1197" s="13">
        <v>6</v>
      </c>
      <c r="F1197" s="13">
        <v>2</v>
      </c>
      <c r="G1197" s="13">
        <v>3</v>
      </c>
      <c r="H1197" s="13">
        <v>2</v>
      </c>
      <c r="I1197" s="13">
        <v>16</v>
      </c>
      <c r="J1197" s="13">
        <v>9</v>
      </c>
      <c r="K1197" s="27"/>
    </row>
    <row r="1198" spans="1:11" ht="15.75" customHeight="1" x14ac:dyDescent="0.3">
      <c r="A1198" s="7" t="s">
        <v>64</v>
      </c>
      <c r="B1198" s="8" t="s">
        <v>61</v>
      </c>
      <c r="C1198" s="12">
        <v>2</v>
      </c>
      <c r="D1198" s="13">
        <v>17</v>
      </c>
      <c r="E1198" s="13">
        <v>2</v>
      </c>
      <c r="F1198" s="13">
        <v>6</v>
      </c>
      <c r="G1198" s="13">
        <v>0</v>
      </c>
      <c r="H1198" s="13">
        <v>2</v>
      </c>
      <c r="I1198" s="13">
        <v>2</v>
      </c>
      <c r="J1198" s="13">
        <v>19</v>
      </c>
      <c r="K1198" s="27"/>
    </row>
    <row r="1199" spans="1:11" ht="15.75" customHeight="1" x14ac:dyDescent="0.3">
      <c r="A1199" s="7" t="s">
        <v>66</v>
      </c>
      <c r="B1199" s="8" t="s">
        <v>61</v>
      </c>
      <c r="C1199" s="12">
        <v>10</v>
      </c>
      <c r="D1199" s="13">
        <v>10</v>
      </c>
      <c r="E1199" s="13">
        <v>4</v>
      </c>
      <c r="F1199" s="13">
        <v>2</v>
      </c>
      <c r="G1199" s="13">
        <v>1</v>
      </c>
      <c r="H1199" s="13">
        <v>1</v>
      </c>
      <c r="I1199" s="13">
        <v>11</v>
      </c>
      <c r="J1199" s="13">
        <v>11</v>
      </c>
      <c r="K1199" s="27"/>
    </row>
    <row r="1200" spans="1:11" ht="15.75" customHeight="1" x14ac:dyDescent="0.3">
      <c r="A1200" s="10" t="s">
        <v>12</v>
      </c>
      <c r="B1200" s="11"/>
      <c r="C1200" s="9">
        <f t="shared" ref="C1200:J1200" si="78">SUM(C1197:C1199)</f>
        <v>25</v>
      </c>
      <c r="D1200" s="9">
        <f t="shared" si="78"/>
        <v>34</v>
      </c>
      <c r="E1200" s="9">
        <f t="shared" si="78"/>
        <v>12</v>
      </c>
      <c r="F1200" s="9">
        <f t="shared" si="78"/>
        <v>10</v>
      </c>
      <c r="G1200" s="9">
        <f t="shared" si="78"/>
        <v>4</v>
      </c>
      <c r="H1200" s="9">
        <f t="shared" si="78"/>
        <v>5</v>
      </c>
      <c r="I1200" s="9">
        <f t="shared" si="78"/>
        <v>29</v>
      </c>
      <c r="J1200" s="9">
        <f t="shared" si="78"/>
        <v>39</v>
      </c>
      <c r="K1200" s="29"/>
    </row>
    <row r="1201" spans="1:11" ht="15.75" customHeight="1" x14ac:dyDescent="0.3"/>
    <row r="1202" spans="1:11" ht="15.75" customHeight="1" x14ac:dyDescent="0.3"/>
    <row r="1203" spans="1:11" ht="15.75" customHeight="1" x14ac:dyDescent="0.3">
      <c r="A1203" s="24" t="s">
        <v>568</v>
      </c>
      <c r="B1203" s="25"/>
      <c r="C1203" s="25"/>
      <c r="D1203" s="25"/>
      <c r="E1203" s="25"/>
      <c r="F1203" s="25"/>
      <c r="G1203" s="25"/>
      <c r="H1203" s="25"/>
      <c r="I1203" s="25"/>
      <c r="J1203" s="26"/>
      <c r="K1203" s="27"/>
    </row>
    <row r="1204" spans="1:11" ht="15.75" customHeight="1" x14ac:dyDescent="0.3">
      <c r="A1204" s="2"/>
      <c r="B1204" s="3"/>
      <c r="C1204" s="28" t="s">
        <v>1</v>
      </c>
      <c r="D1204" s="26"/>
      <c r="E1204" s="28" t="s">
        <v>2</v>
      </c>
      <c r="F1204" s="26"/>
      <c r="G1204" s="28" t="s">
        <v>3</v>
      </c>
      <c r="H1204" s="26"/>
      <c r="I1204" s="28" t="s">
        <v>4</v>
      </c>
      <c r="J1204" s="26"/>
      <c r="K1204" s="27"/>
    </row>
    <row r="1205" spans="1:11" ht="15.75" customHeight="1" x14ac:dyDescent="0.3">
      <c r="A1205" s="4" t="s">
        <v>5</v>
      </c>
      <c r="B1205" s="5" t="s">
        <v>6</v>
      </c>
      <c r="C1205" s="6" t="s">
        <v>7</v>
      </c>
      <c r="D1205" s="6" t="s">
        <v>8</v>
      </c>
      <c r="E1205" s="6" t="s">
        <v>7</v>
      </c>
      <c r="F1205" s="6" t="s">
        <v>8</v>
      </c>
      <c r="G1205" s="6" t="s">
        <v>7</v>
      </c>
      <c r="H1205" s="6" t="s">
        <v>8</v>
      </c>
      <c r="I1205" s="6" t="s">
        <v>7</v>
      </c>
      <c r="J1205" s="6" t="s">
        <v>8</v>
      </c>
      <c r="K1205" s="29"/>
    </row>
    <row r="1206" spans="1:11" ht="15.75" customHeight="1" x14ac:dyDescent="0.3">
      <c r="A1206" s="7" t="s">
        <v>155</v>
      </c>
      <c r="B1206" s="8" t="s">
        <v>50</v>
      </c>
      <c r="C1206" s="9">
        <v>6</v>
      </c>
      <c r="D1206" s="9">
        <v>6</v>
      </c>
      <c r="E1206" s="9">
        <v>4</v>
      </c>
      <c r="F1206" s="9">
        <v>5</v>
      </c>
      <c r="G1206" s="9">
        <v>1</v>
      </c>
      <c r="H1206" s="9">
        <v>2</v>
      </c>
      <c r="I1206" s="9">
        <v>7</v>
      </c>
      <c r="J1206" s="9">
        <v>8</v>
      </c>
      <c r="K1206" s="29"/>
    </row>
    <row r="1207" spans="1:11" ht="15.75" customHeight="1" x14ac:dyDescent="0.3">
      <c r="A1207" s="10" t="s">
        <v>12</v>
      </c>
      <c r="B1207" s="11"/>
      <c r="C1207" s="9">
        <v>6</v>
      </c>
      <c r="D1207" s="9">
        <v>6</v>
      </c>
      <c r="E1207" s="9">
        <v>4</v>
      </c>
      <c r="F1207" s="9">
        <v>5</v>
      </c>
      <c r="G1207" s="9">
        <v>1</v>
      </c>
      <c r="H1207" s="9">
        <v>2</v>
      </c>
      <c r="I1207" s="9">
        <v>7</v>
      </c>
      <c r="J1207" s="9">
        <v>8</v>
      </c>
      <c r="K1207" s="29"/>
    </row>
    <row r="1208" spans="1:11" ht="15.75" customHeight="1" x14ac:dyDescent="0.3"/>
    <row r="1209" spans="1:11" ht="15.75" customHeight="1" x14ac:dyDescent="0.3"/>
    <row r="1210" spans="1:11" ht="15.75" customHeight="1" x14ac:dyDescent="0.3">
      <c r="A1210" s="24" t="s">
        <v>2046</v>
      </c>
      <c r="B1210" s="25"/>
      <c r="C1210" s="25"/>
      <c r="D1210" s="25"/>
      <c r="E1210" s="25"/>
      <c r="F1210" s="25"/>
      <c r="G1210" s="25"/>
      <c r="H1210" s="25"/>
      <c r="I1210" s="25"/>
      <c r="J1210" s="26"/>
      <c r="K1210" s="27"/>
    </row>
    <row r="1211" spans="1:11" ht="15.75" customHeight="1" x14ac:dyDescent="0.3">
      <c r="A1211" s="2"/>
      <c r="B1211" s="3"/>
      <c r="C1211" s="28" t="s">
        <v>1</v>
      </c>
      <c r="D1211" s="26"/>
      <c r="E1211" s="28" t="s">
        <v>2</v>
      </c>
      <c r="F1211" s="26"/>
      <c r="G1211" s="28" t="s">
        <v>3</v>
      </c>
      <c r="H1211" s="26"/>
      <c r="I1211" s="28" t="s">
        <v>4</v>
      </c>
      <c r="J1211" s="26"/>
      <c r="K1211" s="27"/>
    </row>
    <row r="1212" spans="1:11" ht="15.75" customHeight="1" x14ac:dyDescent="0.3">
      <c r="A1212" s="4" t="s">
        <v>5</v>
      </c>
      <c r="B1212" s="5" t="s">
        <v>6</v>
      </c>
      <c r="C1212" s="6" t="s">
        <v>7</v>
      </c>
      <c r="D1212" s="6" t="s">
        <v>8</v>
      </c>
      <c r="E1212" s="6" t="s">
        <v>7</v>
      </c>
      <c r="F1212" s="6" t="s">
        <v>8</v>
      </c>
      <c r="G1212" s="6" t="s">
        <v>7</v>
      </c>
      <c r="H1212" s="6" t="s">
        <v>8</v>
      </c>
      <c r="I1212" s="6" t="s">
        <v>7</v>
      </c>
      <c r="J1212" s="6" t="s">
        <v>8</v>
      </c>
      <c r="K1212" s="29"/>
    </row>
    <row r="1213" spans="1:11" ht="15.75" customHeight="1" x14ac:dyDescent="0.3">
      <c r="A1213" s="7" t="s">
        <v>2043</v>
      </c>
      <c r="B1213" s="8" t="s">
        <v>60</v>
      </c>
      <c r="C1213" s="9">
        <v>5</v>
      </c>
      <c r="D1213" s="9">
        <v>17</v>
      </c>
      <c r="E1213" s="9">
        <v>2</v>
      </c>
      <c r="F1213" s="9">
        <v>12</v>
      </c>
      <c r="G1213" s="9">
        <v>0</v>
      </c>
      <c r="H1213" s="9">
        <v>1</v>
      </c>
      <c r="I1213" s="9">
        <v>5</v>
      </c>
      <c r="J1213" s="9">
        <v>18</v>
      </c>
      <c r="K1213" s="29"/>
    </row>
    <row r="1214" spans="1:11" ht="15.75" customHeight="1" x14ac:dyDescent="0.3">
      <c r="A1214" s="7" t="s">
        <v>2066</v>
      </c>
      <c r="B1214" s="8" t="s">
        <v>60</v>
      </c>
      <c r="C1214" s="9">
        <v>8</v>
      </c>
      <c r="D1214" s="9">
        <v>14</v>
      </c>
      <c r="E1214" s="9">
        <v>3</v>
      </c>
      <c r="F1214" s="9">
        <v>11</v>
      </c>
      <c r="G1214" s="9">
        <v>0</v>
      </c>
      <c r="H1214" s="9">
        <v>1</v>
      </c>
      <c r="I1214" s="9">
        <v>8</v>
      </c>
      <c r="J1214" s="9">
        <v>15</v>
      </c>
      <c r="K1214" s="29"/>
    </row>
    <row r="1215" spans="1:11" ht="15.75" customHeight="1" x14ac:dyDescent="0.3">
      <c r="A1215" s="7" t="s">
        <v>2081</v>
      </c>
      <c r="B1215" s="8" t="s">
        <v>230</v>
      </c>
      <c r="C1215" s="9">
        <v>2</v>
      </c>
      <c r="D1215" s="9">
        <v>20</v>
      </c>
      <c r="E1215" s="9">
        <v>0</v>
      </c>
      <c r="F1215" s="9">
        <v>14</v>
      </c>
      <c r="G1215" s="9">
        <v>0</v>
      </c>
      <c r="H1215" s="9">
        <v>1</v>
      </c>
      <c r="I1215" s="9">
        <v>2</v>
      </c>
      <c r="J1215" s="9">
        <v>21</v>
      </c>
      <c r="K1215" s="29"/>
    </row>
    <row r="1216" spans="1:11" ht="15.75" customHeight="1" x14ac:dyDescent="0.3">
      <c r="A1216" s="10" t="s">
        <v>12</v>
      </c>
      <c r="B1216" s="11"/>
      <c r="C1216" s="9">
        <f>SUM(C1213:C1215)</f>
        <v>15</v>
      </c>
      <c r="D1216" s="9">
        <f t="shared" ref="D1216:J1216" si="79">SUM(D1213:D1215)</f>
        <v>51</v>
      </c>
      <c r="E1216" s="9">
        <f t="shared" si="79"/>
        <v>5</v>
      </c>
      <c r="F1216" s="9">
        <f t="shared" si="79"/>
        <v>37</v>
      </c>
      <c r="G1216" s="9">
        <f t="shared" si="79"/>
        <v>0</v>
      </c>
      <c r="H1216" s="9">
        <f t="shared" si="79"/>
        <v>3</v>
      </c>
      <c r="I1216" s="9">
        <f t="shared" si="79"/>
        <v>15</v>
      </c>
      <c r="J1216" s="9">
        <f t="shared" si="79"/>
        <v>54</v>
      </c>
      <c r="K1216" s="29"/>
    </row>
    <row r="1217" spans="1:11" ht="15.75" customHeight="1" x14ac:dyDescent="0.3"/>
    <row r="1218" spans="1:11" ht="15.75" customHeight="1" x14ac:dyDescent="0.3"/>
    <row r="1219" spans="1:11" ht="15.75" customHeight="1" x14ac:dyDescent="0.3">
      <c r="A1219" s="24" t="s">
        <v>870</v>
      </c>
      <c r="B1219" s="25"/>
      <c r="C1219" s="25"/>
      <c r="D1219" s="25"/>
      <c r="E1219" s="25"/>
      <c r="F1219" s="25"/>
      <c r="G1219" s="25"/>
      <c r="H1219" s="25"/>
      <c r="I1219" s="25"/>
      <c r="J1219" s="26"/>
      <c r="K1219" s="27"/>
    </row>
    <row r="1220" spans="1:11" ht="15.75" customHeight="1" x14ac:dyDescent="0.3">
      <c r="A1220" s="2"/>
      <c r="B1220" s="3"/>
      <c r="C1220" s="28" t="s">
        <v>1</v>
      </c>
      <c r="D1220" s="26"/>
      <c r="E1220" s="28" t="s">
        <v>2</v>
      </c>
      <c r="F1220" s="26"/>
      <c r="G1220" s="28" t="s">
        <v>3</v>
      </c>
      <c r="H1220" s="26"/>
      <c r="I1220" s="28" t="s">
        <v>4</v>
      </c>
      <c r="J1220" s="26"/>
      <c r="K1220" s="27"/>
    </row>
    <row r="1221" spans="1:11" ht="15.75" customHeight="1" x14ac:dyDescent="0.3">
      <c r="A1221" s="4" t="s">
        <v>5</v>
      </c>
      <c r="B1221" s="5" t="s">
        <v>6</v>
      </c>
      <c r="C1221" s="6" t="s">
        <v>7</v>
      </c>
      <c r="D1221" s="6" t="s">
        <v>8</v>
      </c>
      <c r="E1221" s="6" t="s">
        <v>7</v>
      </c>
      <c r="F1221" s="6" t="s">
        <v>8</v>
      </c>
      <c r="G1221" s="6" t="s">
        <v>7</v>
      </c>
      <c r="H1221" s="6" t="s">
        <v>8</v>
      </c>
      <c r="I1221" s="6" t="s">
        <v>7</v>
      </c>
      <c r="J1221" s="6" t="s">
        <v>8</v>
      </c>
      <c r="K1221" s="29"/>
    </row>
    <row r="1222" spans="1:11" ht="15.75" customHeight="1" x14ac:dyDescent="0.3">
      <c r="A1222" s="7" t="s">
        <v>110</v>
      </c>
      <c r="B1222" s="8" t="s">
        <v>206</v>
      </c>
      <c r="C1222" s="12">
        <v>10</v>
      </c>
      <c r="D1222" s="13">
        <v>6</v>
      </c>
      <c r="E1222" s="13">
        <v>5</v>
      </c>
      <c r="F1222" s="13">
        <v>1</v>
      </c>
      <c r="G1222" s="13">
        <v>0</v>
      </c>
      <c r="H1222" s="13">
        <v>1</v>
      </c>
      <c r="I1222" s="13">
        <v>10</v>
      </c>
      <c r="J1222" s="13">
        <v>7</v>
      </c>
      <c r="K1222" s="27"/>
    </row>
    <row r="1223" spans="1:11" ht="15.75" customHeight="1" x14ac:dyDescent="0.3">
      <c r="A1223" s="7" t="s">
        <v>112</v>
      </c>
      <c r="B1223" s="8" t="s">
        <v>206</v>
      </c>
      <c r="C1223" s="12">
        <v>3</v>
      </c>
      <c r="D1223" s="13">
        <v>17</v>
      </c>
      <c r="E1223" s="13">
        <v>2</v>
      </c>
      <c r="F1223" s="13">
        <v>4</v>
      </c>
      <c r="G1223" s="13">
        <v>0</v>
      </c>
      <c r="H1223" s="13">
        <v>1</v>
      </c>
      <c r="I1223" s="13">
        <v>3</v>
      </c>
      <c r="J1223" s="13">
        <v>18</v>
      </c>
      <c r="K1223" s="27"/>
    </row>
    <row r="1224" spans="1:11" ht="15.75" customHeight="1" x14ac:dyDescent="0.3">
      <c r="A1224" s="7" t="s">
        <v>113</v>
      </c>
      <c r="B1224" s="8" t="s">
        <v>206</v>
      </c>
      <c r="C1224" s="12">
        <v>5</v>
      </c>
      <c r="D1224" s="13">
        <v>15</v>
      </c>
      <c r="E1224" s="13">
        <v>0</v>
      </c>
      <c r="F1224" s="13">
        <v>0</v>
      </c>
      <c r="G1224" s="13">
        <v>0</v>
      </c>
      <c r="H1224" s="13">
        <v>1</v>
      </c>
      <c r="I1224" s="13">
        <v>5</v>
      </c>
      <c r="J1224" s="13">
        <v>16</v>
      </c>
      <c r="K1224" s="27"/>
    </row>
    <row r="1225" spans="1:11" ht="15.75" customHeight="1" x14ac:dyDescent="0.3">
      <c r="A1225" s="7" t="s">
        <v>34</v>
      </c>
      <c r="B1225" s="8" t="s">
        <v>99</v>
      </c>
      <c r="C1225" s="12">
        <v>6</v>
      </c>
      <c r="D1225" s="13">
        <v>13</v>
      </c>
      <c r="E1225" s="13">
        <v>3</v>
      </c>
      <c r="F1225" s="13">
        <v>5</v>
      </c>
      <c r="G1225" s="13">
        <v>2</v>
      </c>
      <c r="H1225" s="13">
        <v>1</v>
      </c>
      <c r="I1225" s="13">
        <v>8</v>
      </c>
      <c r="J1225" s="13">
        <v>14</v>
      </c>
      <c r="K1225" s="27"/>
    </row>
    <row r="1226" spans="1:11" ht="15.75" customHeight="1" x14ac:dyDescent="0.3">
      <c r="A1226" s="7" t="s">
        <v>35</v>
      </c>
      <c r="B1226" s="8" t="s">
        <v>99</v>
      </c>
      <c r="C1226" s="12">
        <v>10</v>
      </c>
      <c r="D1226" s="13">
        <v>10</v>
      </c>
      <c r="E1226" s="13">
        <v>6</v>
      </c>
      <c r="F1226" s="13">
        <v>4</v>
      </c>
      <c r="G1226" s="13">
        <v>0</v>
      </c>
      <c r="H1226" s="13">
        <v>1</v>
      </c>
      <c r="I1226" s="13">
        <v>10</v>
      </c>
      <c r="J1226" s="13">
        <v>11</v>
      </c>
      <c r="K1226" s="27"/>
    </row>
    <row r="1227" spans="1:11" ht="15.75" customHeight="1" x14ac:dyDescent="0.3">
      <c r="A1227" s="7" t="s">
        <v>36</v>
      </c>
      <c r="B1227" s="8" t="s">
        <v>99</v>
      </c>
      <c r="C1227" s="12">
        <v>10</v>
      </c>
      <c r="D1227" s="13">
        <v>10</v>
      </c>
      <c r="E1227" s="13">
        <v>3</v>
      </c>
      <c r="F1227" s="13">
        <v>7</v>
      </c>
      <c r="G1227" s="13">
        <v>0</v>
      </c>
      <c r="H1227" s="13">
        <v>1</v>
      </c>
      <c r="I1227" s="13">
        <v>10</v>
      </c>
      <c r="J1227" s="13">
        <v>11</v>
      </c>
      <c r="K1227" s="27"/>
    </row>
    <row r="1228" spans="1:11" ht="15.75" customHeight="1" x14ac:dyDescent="0.3">
      <c r="A1228" s="7" t="s">
        <v>37</v>
      </c>
      <c r="B1228" s="8" t="s">
        <v>60</v>
      </c>
      <c r="C1228" s="12">
        <v>13</v>
      </c>
      <c r="D1228" s="13">
        <v>7</v>
      </c>
      <c r="E1228" s="13">
        <v>9</v>
      </c>
      <c r="F1228" s="13">
        <v>5</v>
      </c>
      <c r="G1228" s="13">
        <v>0</v>
      </c>
      <c r="H1228" s="13">
        <v>1</v>
      </c>
      <c r="I1228" s="13">
        <v>13</v>
      </c>
      <c r="J1228" s="13">
        <v>8</v>
      </c>
      <c r="K1228" s="27"/>
    </row>
    <row r="1229" spans="1:11" ht="15.75" customHeight="1" x14ac:dyDescent="0.3">
      <c r="A1229" s="7" t="s">
        <v>38</v>
      </c>
      <c r="B1229" s="8" t="s">
        <v>60</v>
      </c>
      <c r="C1229" s="22">
        <v>4</v>
      </c>
      <c r="D1229" s="14">
        <v>16</v>
      </c>
      <c r="E1229" s="14">
        <v>3</v>
      </c>
      <c r="F1229" s="14">
        <v>11</v>
      </c>
      <c r="G1229" s="14">
        <v>0</v>
      </c>
      <c r="H1229" s="14">
        <v>1</v>
      </c>
      <c r="I1229" s="14">
        <v>4</v>
      </c>
      <c r="J1229" s="14">
        <v>17</v>
      </c>
      <c r="K1229" s="27"/>
    </row>
    <row r="1230" spans="1:11" ht="15.75" customHeight="1" x14ac:dyDescent="0.3">
      <c r="A1230" s="7" t="s">
        <v>81</v>
      </c>
      <c r="B1230" s="8" t="s">
        <v>60</v>
      </c>
      <c r="C1230" s="22">
        <v>0</v>
      </c>
      <c r="D1230" s="14">
        <v>20</v>
      </c>
      <c r="E1230" s="14">
        <v>0</v>
      </c>
      <c r="F1230" s="14">
        <v>14</v>
      </c>
      <c r="G1230" s="14">
        <v>0</v>
      </c>
      <c r="H1230" s="14">
        <v>1</v>
      </c>
      <c r="I1230" s="14">
        <v>0</v>
      </c>
      <c r="J1230" s="14">
        <v>21</v>
      </c>
      <c r="K1230" s="27"/>
    </row>
    <row r="1231" spans="1:11" ht="15.75" customHeight="1" x14ac:dyDescent="0.3">
      <c r="A1231" s="7" t="s">
        <v>82</v>
      </c>
      <c r="B1231" s="8" t="s">
        <v>60</v>
      </c>
      <c r="C1231" s="22">
        <v>9</v>
      </c>
      <c r="D1231" s="14">
        <v>11</v>
      </c>
      <c r="E1231" s="14">
        <v>5</v>
      </c>
      <c r="F1231" s="14">
        <v>9</v>
      </c>
      <c r="G1231" s="14">
        <v>0</v>
      </c>
      <c r="H1231" s="14">
        <v>1</v>
      </c>
      <c r="I1231" s="14">
        <v>9</v>
      </c>
      <c r="J1231" s="14">
        <v>12</v>
      </c>
      <c r="K1231" s="27"/>
    </row>
    <row r="1232" spans="1:11" ht="15.75" customHeight="1" x14ac:dyDescent="0.3">
      <c r="A1232" s="7" t="s">
        <v>83</v>
      </c>
      <c r="B1232" s="8" t="s">
        <v>60</v>
      </c>
      <c r="C1232" s="22">
        <v>12</v>
      </c>
      <c r="D1232" s="14">
        <v>8</v>
      </c>
      <c r="E1232" s="14">
        <v>9</v>
      </c>
      <c r="F1232" s="14">
        <v>5</v>
      </c>
      <c r="G1232" s="14">
        <v>1</v>
      </c>
      <c r="H1232" s="14">
        <v>1</v>
      </c>
      <c r="I1232" s="14">
        <v>13</v>
      </c>
      <c r="J1232" s="14">
        <v>9</v>
      </c>
      <c r="K1232" s="27"/>
    </row>
    <row r="1233" spans="1:11" ht="15.75" customHeight="1" x14ac:dyDescent="0.3">
      <c r="A1233" s="7" t="s">
        <v>84</v>
      </c>
      <c r="B1233" s="8" t="s">
        <v>60</v>
      </c>
      <c r="C1233" s="22">
        <v>15</v>
      </c>
      <c r="D1233" s="14">
        <v>5</v>
      </c>
      <c r="E1233" s="14">
        <v>11</v>
      </c>
      <c r="F1233" s="14">
        <v>3</v>
      </c>
      <c r="G1233" s="14">
        <v>2</v>
      </c>
      <c r="H1233" s="14">
        <v>1</v>
      </c>
      <c r="I1233" s="14">
        <v>17</v>
      </c>
      <c r="J1233" s="14">
        <v>6</v>
      </c>
      <c r="K1233" s="27"/>
    </row>
    <row r="1234" spans="1:11" ht="15.75" customHeight="1" x14ac:dyDescent="0.3">
      <c r="A1234" s="7" t="s">
        <v>85</v>
      </c>
      <c r="B1234" s="8" t="s">
        <v>60</v>
      </c>
      <c r="C1234" s="22">
        <v>3</v>
      </c>
      <c r="D1234" s="14">
        <v>17</v>
      </c>
      <c r="E1234" s="14">
        <v>2</v>
      </c>
      <c r="F1234" s="14">
        <v>12</v>
      </c>
      <c r="G1234" s="14">
        <v>0</v>
      </c>
      <c r="H1234" s="14">
        <v>1</v>
      </c>
      <c r="I1234" s="14">
        <v>3</v>
      </c>
      <c r="J1234" s="14">
        <v>18</v>
      </c>
      <c r="K1234" s="27"/>
    </row>
    <row r="1235" spans="1:11" ht="15.75" customHeight="1" x14ac:dyDescent="0.3">
      <c r="A1235" s="10" t="s">
        <v>12</v>
      </c>
      <c r="B1235" s="11"/>
      <c r="C1235" s="9">
        <f>SUM(C1222:C1234)</f>
        <v>100</v>
      </c>
      <c r="D1235" s="9">
        <f t="shared" ref="D1235:J1235" si="80">SUM(D1222:D1234)</f>
        <v>155</v>
      </c>
      <c r="E1235" s="9">
        <f t="shared" si="80"/>
        <v>58</v>
      </c>
      <c r="F1235" s="9">
        <f t="shared" si="80"/>
        <v>80</v>
      </c>
      <c r="G1235" s="9">
        <f t="shared" si="80"/>
        <v>5</v>
      </c>
      <c r="H1235" s="9">
        <f t="shared" si="80"/>
        <v>13</v>
      </c>
      <c r="I1235" s="9">
        <f t="shared" si="80"/>
        <v>105</v>
      </c>
      <c r="J1235" s="9">
        <f t="shared" si="80"/>
        <v>168</v>
      </c>
      <c r="K1235" s="29"/>
    </row>
    <row r="1236" spans="1:11" ht="15.75" customHeight="1" x14ac:dyDescent="0.3">
      <c r="A1236" s="30"/>
      <c r="B1236" s="30"/>
    </row>
    <row r="1237" spans="1:11" ht="15.75" customHeight="1" x14ac:dyDescent="0.3"/>
    <row r="1238" spans="1:11" ht="15.75" customHeight="1" x14ac:dyDescent="0.3">
      <c r="A1238" s="24" t="s">
        <v>569</v>
      </c>
      <c r="B1238" s="25"/>
      <c r="C1238" s="25"/>
      <c r="D1238" s="25"/>
      <c r="E1238" s="25"/>
      <c r="F1238" s="25"/>
      <c r="G1238" s="25"/>
      <c r="H1238" s="25"/>
      <c r="I1238" s="25"/>
      <c r="J1238" s="26"/>
      <c r="K1238" s="27"/>
    </row>
    <row r="1239" spans="1:11" ht="15.75" customHeight="1" x14ac:dyDescent="0.3">
      <c r="A1239" s="2"/>
      <c r="B1239" s="3"/>
      <c r="C1239" s="28" t="s">
        <v>1</v>
      </c>
      <c r="D1239" s="26"/>
      <c r="E1239" s="28" t="s">
        <v>2</v>
      </c>
      <c r="F1239" s="26"/>
      <c r="G1239" s="28" t="s">
        <v>3</v>
      </c>
      <c r="H1239" s="26"/>
      <c r="I1239" s="28" t="s">
        <v>4</v>
      </c>
      <c r="J1239" s="26"/>
      <c r="K1239" s="27"/>
    </row>
    <row r="1240" spans="1:11" ht="15.75" customHeight="1" x14ac:dyDescent="0.3">
      <c r="A1240" s="4" t="s">
        <v>5</v>
      </c>
      <c r="B1240" s="5" t="s">
        <v>6</v>
      </c>
      <c r="C1240" s="6" t="s">
        <v>7</v>
      </c>
      <c r="D1240" s="6" t="s">
        <v>8</v>
      </c>
      <c r="E1240" s="6" t="s">
        <v>7</v>
      </c>
      <c r="F1240" s="6" t="s">
        <v>8</v>
      </c>
      <c r="G1240" s="6" t="s">
        <v>7</v>
      </c>
      <c r="H1240" s="6" t="s">
        <v>8</v>
      </c>
      <c r="I1240" s="6" t="s">
        <v>7</v>
      </c>
      <c r="J1240" s="6" t="s">
        <v>8</v>
      </c>
      <c r="K1240" s="29"/>
    </row>
    <row r="1241" spans="1:11" ht="15.75" customHeight="1" x14ac:dyDescent="0.3">
      <c r="A1241" s="7" t="s">
        <v>18</v>
      </c>
      <c r="B1241" s="8" t="s">
        <v>570</v>
      </c>
      <c r="C1241" s="12">
        <v>0</v>
      </c>
      <c r="D1241" s="13">
        <v>14</v>
      </c>
      <c r="E1241" s="13">
        <v>0</v>
      </c>
      <c r="F1241" s="13">
        <v>12</v>
      </c>
      <c r="G1241" s="13">
        <v>0</v>
      </c>
      <c r="H1241" s="13">
        <v>1</v>
      </c>
      <c r="I1241" s="13">
        <v>0</v>
      </c>
      <c r="J1241" s="13">
        <v>15</v>
      </c>
      <c r="K1241" s="27"/>
    </row>
    <row r="1242" spans="1:11" ht="15.75" customHeight="1" x14ac:dyDescent="0.3">
      <c r="A1242" s="7" t="s">
        <v>19</v>
      </c>
      <c r="B1242" s="8" t="s">
        <v>570</v>
      </c>
      <c r="C1242" s="22">
        <v>6</v>
      </c>
      <c r="D1242" s="14">
        <v>10</v>
      </c>
      <c r="E1242" s="14">
        <v>4</v>
      </c>
      <c r="F1242" s="14">
        <v>8</v>
      </c>
      <c r="G1242" s="14">
        <v>1</v>
      </c>
      <c r="H1242" s="14">
        <v>1</v>
      </c>
      <c r="I1242" s="14">
        <v>7</v>
      </c>
      <c r="J1242" s="14">
        <v>11</v>
      </c>
      <c r="K1242" s="27"/>
    </row>
    <row r="1243" spans="1:11" ht="15.75" customHeight="1" x14ac:dyDescent="0.3">
      <c r="A1243" s="7" t="s">
        <v>20</v>
      </c>
      <c r="B1243" s="8" t="s">
        <v>570</v>
      </c>
      <c r="C1243" s="22">
        <v>9</v>
      </c>
      <c r="D1243" s="14">
        <v>9</v>
      </c>
      <c r="E1243" s="14">
        <v>4</v>
      </c>
      <c r="F1243" s="14">
        <v>8</v>
      </c>
      <c r="G1243" s="14">
        <v>0</v>
      </c>
      <c r="H1243" s="14">
        <v>1</v>
      </c>
      <c r="I1243" s="14">
        <v>9</v>
      </c>
      <c r="J1243" s="14">
        <v>10</v>
      </c>
      <c r="K1243" s="27"/>
    </row>
    <row r="1244" spans="1:11" ht="15.75" customHeight="1" x14ac:dyDescent="0.3">
      <c r="A1244" s="7" t="s">
        <v>21</v>
      </c>
      <c r="B1244" s="8" t="s">
        <v>571</v>
      </c>
      <c r="C1244" s="22">
        <v>8</v>
      </c>
      <c r="D1244" s="14">
        <v>8</v>
      </c>
      <c r="E1244" s="14">
        <v>6</v>
      </c>
      <c r="F1244" s="14">
        <v>5</v>
      </c>
      <c r="G1244" s="14">
        <v>0</v>
      </c>
      <c r="H1244" s="14">
        <v>1</v>
      </c>
      <c r="I1244" s="14">
        <v>8</v>
      </c>
      <c r="J1244" s="14">
        <v>9</v>
      </c>
      <c r="K1244" s="27"/>
    </row>
    <row r="1245" spans="1:11" ht="15.75" customHeight="1" x14ac:dyDescent="0.3">
      <c r="A1245" s="7" t="s">
        <v>42</v>
      </c>
      <c r="B1245" s="8" t="s">
        <v>312</v>
      </c>
      <c r="C1245" s="22">
        <v>6</v>
      </c>
      <c r="D1245" s="14">
        <v>11</v>
      </c>
      <c r="E1245" s="14">
        <v>3</v>
      </c>
      <c r="F1245" s="14">
        <v>9</v>
      </c>
      <c r="G1245" s="14">
        <v>0</v>
      </c>
      <c r="H1245" s="14">
        <v>2</v>
      </c>
      <c r="I1245" s="14">
        <v>6</v>
      </c>
      <c r="J1245" s="14">
        <v>13</v>
      </c>
      <c r="K1245" s="27"/>
    </row>
    <row r="1246" spans="1:11" ht="15.75" customHeight="1" x14ac:dyDescent="0.3">
      <c r="A1246" s="10" t="s">
        <v>12</v>
      </c>
      <c r="B1246" s="11"/>
      <c r="C1246" s="9">
        <v>29</v>
      </c>
      <c r="D1246" s="9">
        <v>52</v>
      </c>
      <c r="E1246" s="9">
        <v>17</v>
      </c>
      <c r="F1246" s="9">
        <v>42</v>
      </c>
      <c r="G1246" s="9">
        <v>1</v>
      </c>
      <c r="H1246" s="9">
        <v>6</v>
      </c>
      <c r="I1246" s="9">
        <v>30</v>
      </c>
      <c r="J1246" s="9">
        <v>58</v>
      </c>
      <c r="K1246" s="29"/>
    </row>
    <row r="1247" spans="1:11" ht="15.75" customHeight="1" x14ac:dyDescent="0.3"/>
    <row r="1248" spans="1:11" ht="15.75" customHeight="1" x14ac:dyDescent="0.3"/>
    <row r="1249" spans="1:11" ht="15.75" customHeight="1" x14ac:dyDescent="0.3">
      <c r="A1249" s="24" t="s">
        <v>572</v>
      </c>
      <c r="B1249" s="25"/>
      <c r="C1249" s="25"/>
      <c r="D1249" s="25"/>
      <c r="E1249" s="25"/>
      <c r="F1249" s="25"/>
      <c r="G1249" s="25"/>
      <c r="H1249" s="25"/>
      <c r="I1249" s="25"/>
      <c r="J1249" s="26"/>
      <c r="K1249" s="27"/>
    </row>
    <row r="1250" spans="1:11" ht="15.75" customHeight="1" x14ac:dyDescent="0.3">
      <c r="A1250" s="2"/>
      <c r="B1250" s="3"/>
      <c r="C1250" s="28" t="s">
        <v>1</v>
      </c>
      <c r="D1250" s="26"/>
      <c r="E1250" s="28" t="s">
        <v>2</v>
      </c>
      <c r="F1250" s="26"/>
      <c r="G1250" s="28" t="s">
        <v>3</v>
      </c>
      <c r="H1250" s="26"/>
      <c r="I1250" s="28" t="s">
        <v>4</v>
      </c>
      <c r="J1250" s="26"/>
      <c r="K1250" s="27"/>
    </row>
    <row r="1251" spans="1:11" ht="15.75" customHeight="1" x14ac:dyDescent="0.3">
      <c r="A1251" s="4" t="s">
        <v>5</v>
      </c>
      <c r="B1251" s="5" t="s">
        <v>6</v>
      </c>
      <c r="C1251" s="6" t="s">
        <v>7</v>
      </c>
      <c r="D1251" s="6" t="s">
        <v>8</v>
      </c>
      <c r="E1251" s="6" t="s">
        <v>7</v>
      </c>
      <c r="F1251" s="6" t="s">
        <v>8</v>
      </c>
      <c r="G1251" s="6" t="s">
        <v>7</v>
      </c>
      <c r="H1251" s="6" t="s">
        <v>8</v>
      </c>
      <c r="I1251" s="6" t="s">
        <v>7</v>
      </c>
      <c r="J1251" s="6" t="s">
        <v>8</v>
      </c>
      <c r="K1251" s="29"/>
    </row>
    <row r="1252" spans="1:11" ht="15.75" customHeight="1" x14ac:dyDescent="0.3">
      <c r="A1252" s="7" t="s">
        <v>46</v>
      </c>
      <c r="B1252" s="8" t="s">
        <v>59</v>
      </c>
      <c r="C1252" s="12">
        <v>8</v>
      </c>
      <c r="D1252" s="13">
        <v>9</v>
      </c>
      <c r="E1252" s="13">
        <v>7</v>
      </c>
      <c r="F1252" s="13">
        <v>5</v>
      </c>
      <c r="G1252" s="13">
        <v>3</v>
      </c>
      <c r="H1252" s="13">
        <v>2</v>
      </c>
      <c r="I1252" s="13">
        <v>11</v>
      </c>
      <c r="J1252" s="13">
        <v>11</v>
      </c>
      <c r="K1252" s="27"/>
    </row>
    <row r="1253" spans="1:11" ht="15.75" customHeight="1" x14ac:dyDescent="0.3">
      <c r="A1253" s="7" t="s">
        <v>55</v>
      </c>
      <c r="B1253" s="8" t="s">
        <v>59</v>
      </c>
      <c r="C1253" s="22">
        <v>9</v>
      </c>
      <c r="D1253" s="14">
        <v>6</v>
      </c>
      <c r="E1253" s="14">
        <v>8</v>
      </c>
      <c r="F1253" s="14">
        <v>4</v>
      </c>
      <c r="G1253" s="14">
        <v>2</v>
      </c>
      <c r="H1253" s="14">
        <v>2</v>
      </c>
      <c r="I1253" s="14">
        <v>11</v>
      </c>
      <c r="J1253" s="14">
        <v>8</v>
      </c>
      <c r="K1253" s="27"/>
    </row>
    <row r="1254" spans="1:11" ht="15.75" customHeight="1" x14ac:dyDescent="0.3">
      <c r="A1254" s="7" t="s">
        <v>56</v>
      </c>
      <c r="B1254" s="8" t="s">
        <v>59</v>
      </c>
      <c r="C1254" s="22">
        <v>2</v>
      </c>
      <c r="D1254" s="14">
        <v>14</v>
      </c>
      <c r="E1254" s="14">
        <v>2</v>
      </c>
      <c r="F1254" s="14">
        <v>8</v>
      </c>
      <c r="G1254" s="14">
        <v>0</v>
      </c>
      <c r="H1254" s="14">
        <v>2</v>
      </c>
      <c r="I1254" s="14">
        <v>2</v>
      </c>
      <c r="J1254" s="14">
        <v>16</v>
      </c>
      <c r="K1254" s="27"/>
    </row>
    <row r="1255" spans="1:11" ht="15.75" customHeight="1" x14ac:dyDescent="0.3">
      <c r="A1255" s="7" t="s">
        <v>57</v>
      </c>
      <c r="B1255" s="8" t="s">
        <v>135</v>
      </c>
      <c r="C1255" s="22"/>
      <c r="D1255" s="14"/>
      <c r="E1255" s="14"/>
      <c r="F1255" s="14"/>
      <c r="G1255" s="14"/>
      <c r="H1255" s="14"/>
      <c r="I1255" s="14"/>
      <c r="J1255" s="14"/>
      <c r="K1255" s="27"/>
    </row>
    <row r="1256" spans="1:11" ht="15.75" customHeight="1" x14ac:dyDescent="0.3">
      <c r="A1256" s="7" t="s">
        <v>63</v>
      </c>
      <c r="B1256" s="8" t="s">
        <v>135</v>
      </c>
      <c r="C1256" s="22">
        <v>14</v>
      </c>
      <c r="D1256" s="14">
        <v>4</v>
      </c>
      <c r="E1256" s="14">
        <v>11</v>
      </c>
      <c r="F1256" s="14">
        <v>4</v>
      </c>
      <c r="G1256" s="14">
        <v>5</v>
      </c>
      <c r="H1256" s="14">
        <v>1</v>
      </c>
      <c r="I1256" s="14">
        <v>19</v>
      </c>
      <c r="J1256" s="14">
        <v>5</v>
      </c>
      <c r="K1256" s="45" t="s">
        <v>1501</v>
      </c>
    </row>
    <row r="1257" spans="1:11" ht="15.75" customHeight="1" x14ac:dyDescent="0.3">
      <c r="A1257" s="10" t="s">
        <v>12</v>
      </c>
      <c r="B1257" s="11"/>
      <c r="C1257" s="9">
        <f>SUM(C1252:C1256)</f>
        <v>33</v>
      </c>
      <c r="D1257" s="9">
        <f t="shared" ref="D1257:J1257" si="81">SUM(D1252:D1256)</f>
        <v>33</v>
      </c>
      <c r="E1257" s="9">
        <f t="shared" si="81"/>
        <v>28</v>
      </c>
      <c r="F1257" s="9">
        <f t="shared" si="81"/>
        <v>21</v>
      </c>
      <c r="G1257" s="9">
        <f t="shared" si="81"/>
        <v>10</v>
      </c>
      <c r="H1257" s="9">
        <f t="shared" si="81"/>
        <v>7</v>
      </c>
      <c r="I1257" s="9">
        <f t="shared" si="81"/>
        <v>43</v>
      </c>
      <c r="J1257" s="9">
        <f t="shared" si="81"/>
        <v>40</v>
      </c>
      <c r="K1257" s="29"/>
    </row>
    <row r="1258" spans="1:11" ht="15.75" customHeight="1" x14ac:dyDescent="0.3"/>
    <row r="1259" spans="1:11" ht="15.75" customHeight="1" x14ac:dyDescent="0.3"/>
    <row r="1260" spans="1:11" ht="15.75" customHeight="1" x14ac:dyDescent="0.3">
      <c r="A1260" s="24" t="s">
        <v>1179</v>
      </c>
      <c r="B1260" s="25"/>
      <c r="C1260" s="25"/>
      <c r="D1260" s="25"/>
      <c r="E1260" s="25"/>
      <c r="F1260" s="25"/>
      <c r="G1260" s="25"/>
      <c r="H1260" s="25"/>
      <c r="I1260" s="25"/>
      <c r="J1260" s="26"/>
      <c r="K1260" s="27"/>
    </row>
    <row r="1261" spans="1:11" ht="15.75" customHeight="1" x14ac:dyDescent="0.3">
      <c r="A1261" s="2"/>
      <c r="B1261" s="3"/>
      <c r="C1261" s="28" t="s">
        <v>1</v>
      </c>
      <c r="D1261" s="26"/>
      <c r="E1261" s="28" t="s">
        <v>2</v>
      </c>
      <c r="F1261" s="26"/>
      <c r="G1261" s="28" t="s">
        <v>3</v>
      </c>
      <c r="H1261" s="26"/>
      <c r="I1261" s="28" t="s">
        <v>4</v>
      </c>
      <c r="J1261" s="26"/>
      <c r="K1261" s="27"/>
    </row>
    <row r="1262" spans="1:11" ht="15.75" customHeight="1" x14ac:dyDescent="0.3">
      <c r="A1262" s="4" t="s">
        <v>5</v>
      </c>
      <c r="B1262" s="5" t="s">
        <v>6</v>
      </c>
      <c r="C1262" s="6" t="s">
        <v>7</v>
      </c>
      <c r="D1262" s="6" t="s">
        <v>8</v>
      </c>
      <c r="E1262" s="6" t="s">
        <v>7</v>
      </c>
      <c r="F1262" s="6" t="s">
        <v>8</v>
      </c>
      <c r="G1262" s="6" t="s">
        <v>7</v>
      </c>
      <c r="H1262" s="6" t="s">
        <v>8</v>
      </c>
      <c r="I1262" s="6" t="s">
        <v>7</v>
      </c>
      <c r="J1262" s="6" t="s">
        <v>8</v>
      </c>
      <c r="K1262" s="29"/>
    </row>
    <row r="1263" spans="1:11" ht="15.75" customHeight="1" x14ac:dyDescent="0.3">
      <c r="A1263" s="7" t="s">
        <v>22</v>
      </c>
      <c r="B1263" s="8" t="s">
        <v>93</v>
      </c>
      <c r="C1263" s="12">
        <v>14</v>
      </c>
      <c r="D1263" s="13">
        <v>3</v>
      </c>
      <c r="E1263" s="13">
        <v>4</v>
      </c>
      <c r="F1263" s="13">
        <v>3</v>
      </c>
      <c r="G1263" s="13">
        <v>0</v>
      </c>
      <c r="H1263" s="13">
        <v>1</v>
      </c>
      <c r="I1263" s="13">
        <v>14</v>
      </c>
      <c r="J1263" s="13">
        <v>4</v>
      </c>
      <c r="K1263" s="27"/>
    </row>
    <row r="1264" spans="1:11" ht="15.75" customHeight="1" x14ac:dyDescent="0.3">
      <c r="A1264" s="7" t="s">
        <v>23</v>
      </c>
      <c r="B1264" s="8" t="s">
        <v>93</v>
      </c>
      <c r="C1264" s="22">
        <v>6</v>
      </c>
      <c r="D1264" s="14">
        <v>11</v>
      </c>
      <c r="E1264" s="14">
        <v>2</v>
      </c>
      <c r="F1264" s="14">
        <v>5</v>
      </c>
      <c r="G1264" s="14">
        <v>0</v>
      </c>
      <c r="H1264" s="14">
        <v>1</v>
      </c>
      <c r="I1264" s="14">
        <v>6</v>
      </c>
      <c r="J1264" s="14">
        <v>12</v>
      </c>
      <c r="K1264" s="27"/>
    </row>
    <row r="1265" spans="1:11" ht="15.75" customHeight="1" x14ac:dyDescent="0.3">
      <c r="A1265" s="7" t="s">
        <v>42</v>
      </c>
      <c r="B1265" s="8" t="s">
        <v>93</v>
      </c>
      <c r="C1265" s="22">
        <v>3</v>
      </c>
      <c r="D1265" s="14">
        <v>14</v>
      </c>
      <c r="E1265" s="14">
        <v>0</v>
      </c>
      <c r="F1265" s="14">
        <v>7</v>
      </c>
      <c r="G1265" s="14">
        <v>0</v>
      </c>
      <c r="H1265" s="14">
        <v>1</v>
      </c>
      <c r="I1265" s="14">
        <v>3</v>
      </c>
      <c r="J1265" s="14">
        <v>15</v>
      </c>
      <c r="K1265" s="27"/>
    </row>
    <row r="1266" spans="1:11" ht="15.75" customHeight="1" x14ac:dyDescent="0.3">
      <c r="A1266" s="7" t="s">
        <v>24</v>
      </c>
      <c r="B1266" s="8" t="s">
        <v>93</v>
      </c>
      <c r="C1266" s="22">
        <v>4</v>
      </c>
      <c r="D1266" s="14">
        <v>14</v>
      </c>
      <c r="E1266" s="14">
        <v>1</v>
      </c>
      <c r="F1266" s="14">
        <v>6</v>
      </c>
      <c r="G1266" s="14">
        <v>0</v>
      </c>
      <c r="H1266" s="14">
        <v>1</v>
      </c>
      <c r="I1266" s="14">
        <v>4</v>
      </c>
      <c r="J1266" s="14">
        <v>15</v>
      </c>
      <c r="K1266" s="27"/>
    </row>
    <row r="1267" spans="1:11" ht="15.75" customHeight="1" x14ac:dyDescent="0.3">
      <c r="A1267" s="10" t="s">
        <v>12</v>
      </c>
      <c r="B1267" s="11"/>
      <c r="C1267" s="9">
        <v>27</v>
      </c>
      <c r="D1267" s="9">
        <v>42</v>
      </c>
      <c r="E1267" s="9">
        <v>7</v>
      </c>
      <c r="F1267" s="9">
        <v>21</v>
      </c>
      <c r="G1267" s="9">
        <v>0</v>
      </c>
      <c r="H1267" s="9">
        <v>4</v>
      </c>
      <c r="I1267" s="9">
        <v>27</v>
      </c>
      <c r="J1267" s="9">
        <v>46</v>
      </c>
      <c r="K1267" s="29"/>
    </row>
    <row r="1268" spans="1:11" ht="15.75" customHeight="1" x14ac:dyDescent="0.3">
      <c r="A1268" s="1" t="s">
        <v>1178</v>
      </c>
    </row>
    <row r="1269" spans="1:11" ht="15.75" customHeight="1" x14ac:dyDescent="0.3"/>
    <row r="1270" spans="1:11" ht="15.75" customHeight="1" x14ac:dyDescent="0.3">
      <c r="A1270" s="24" t="s">
        <v>1647</v>
      </c>
      <c r="B1270" s="25"/>
      <c r="C1270" s="25"/>
      <c r="D1270" s="25"/>
      <c r="E1270" s="25"/>
      <c r="F1270" s="25"/>
      <c r="G1270" s="25"/>
      <c r="H1270" s="25"/>
      <c r="I1270" s="25"/>
      <c r="J1270" s="26"/>
      <c r="K1270" s="27"/>
    </row>
    <row r="1271" spans="1:11" ht="15.75" customHeight="1" x14ac:dyDescent="0.3">
      <c r="A1271" s="2"/>
      <c r="B1271" s="3"/>
      <c r="C1271" s="28" t="s">
        <v>1</v>
      </c>
      <c r="D1271" s="26"/>
      <c r="E1271" s="28" t="s">
        <v>2</v>
      </c>
      <c r="F1271" s="26"/>
      <c r="G1271" s="28" t="s">
        <v>3</v>
      </c>
      <c r="H1271" s="26"/>
      <c r="I1271" s="28" t="s">
        <v>4</v>
      </c>
      <c r="J1271" s="26"/>
      <c r="K1271" s="27"/>
    </row>
    <row r="1272" spans="1:11" ht="15.75" customHeight="1" x14ac:dyDescent="0.3">
      <c r="A1272" s="4" t="s">
        <v>5</v>
      </c>
      <c r="B1272" s="5" t="s">
        <v>6</v>
      </c>
      <c r="C1272" s="6" t="s">
        <v>7</v>
      </c>
      <c r="D1272" s="6" t="s">
        <v>8</v>
      </c>
      <c r="E1272" s="6" t="s">
        <v>7</v>
      </c>
      <c r="F1272" s="6" t="s">
        <v>8</v>
      </c>
      <c r="G1272" s="6" t="s">
        <v>7</v>
      </c>
      <c r="H1272" s="6" t="s">
        <v>8</v>
      </c>
      <c r="I1272" s="6" t="s">
        <v>7</v>
      </c>
      <c r="J1272" s="6" t="s">
        <v>8</v>
      </c>
      <c r="K1272" s="29"/>
    </row>
    <row r="1273" spans="1:11" ht="15.75" customHeight="1" x14ac:dyDescent="0.3">
      <c r="A1273" s="7" t="s">
        <v>46</v>
      </c>
      <c r="B1273" s="8" t="s">
        <v>1220</v>
      </c>
      <c r="C1273" s="12"/>
      <c r="D1273" s="13"/>
      <c r="E1273" s="13"/>
      <c r="F1273" s="13"/>
      <c r="G1273" s="13"/>
      <c r="H1273" s="13"/>
      <c r="I1273" s="13">
        <v>11</v>
      </c>
      <c r="J1273" s="13">
        <v>7</v>
      </c>
    </row>
    <row r="1274" spans="1:11" ht="15.75" customHeight="1" x14ac:dyDescent="0.3">
      <c r="A1274" s="7" t="s">
        <v>55</v>
      </c>
      <c r="B1274" s="8" t="s">
        <v>1220</v>
      </c>
      <c r="C1274" s="12"/>
      <c r="D1274" s="13"/>
      <c r="E1274" s="13"/>
      <c r="F1274" s="13"/>
      <c r="G1274" s="13"/>
      <c r="H1274" s="13"/>
      <c r="I1274" s="13">
        <v>16</v>
      </c>
      <c r="J1274" s="13">
        <v>5</v>
      </c>
    </row>
    <row r="1275" spans="1:11" ht="15.75" customHeight="1" x14ac:dyDescent="0.3">
      <c r="A1275" s="7" t="s">
        <v>56</v>
      </c>
      <c r="B1275" s="8" t="s">
        <v>1220</v>
      </c>
      <c r="C1275" s="12"/>
      <c r="D1275" s="13"/>
      <c r="E1275" s="13"/>
      <c r="F1275" s="13"/>
      <c r="G1275" s="13"/>
      <c r="H1275" s="13"/>
      <c r="I1275" s="13">
        <v>12</v>
      </c>
      <c r="J1275" s="13">
        <v>6</v>
      </c>
    </row>
    <row r="1276" spans="1:11" ht="15.75" customHeight="1" x14ac:dyDescent="0.3">
      <c r="A1276" s="7" t="s">
        <v>57</v>
      </c>
      <c r="B1276" s="8"/>
      <c r="C1276" s="12"/>
      <c r="D1276" s="13"/>
      <c r="E1276" s="13"/>
      <c r="F1276" s="13"/>
      <c r="G1276" s="13"/>
      <c r="H1276" s="13"/>
      <c r="I1276" s="13"/>
      <c r="J1276" s="13"/>
    </row>
    <row r="1277" spans="1:11" ht="15.75" customHeight="1" x14ac:dyDescent="0.3">
      <c r="A1277" s="7" t="s">
        <v>63</v>
      </c>
      <c r="B1277" s="8" t="s">
        <v>647</v>
      </c>
      <c r="C1277" s="12">
        <v>3</v>
      </c>
      <c r="D1277" s="13">
        <v>14</v>
      </c>
      <c r="E1277" s="13">
        <v>1</v>
      </c>
      <c r="F1277" s="13">
        <v>7</v>
      </c>
      <c r="G1277" s="13">
        <v>0</v>
      </c>
      <c r="H1277" s="13">
        <v>1</v>
      </c>
      <c r="I1277" s="13">
        <v>3</v>
      </c>
      <c r="J1277" s="13">
        <v>15</v>
      </c>
    </row>
    <row r="1278" spans="1:11" ht="15.75" customHeight="1" x14ac:dyDescent="0.3">
      <c r="A1278" s="7" t="s">
        <v>64</v>
      </c>
      <c r="B1278" s="8" t="s">
        <v>647</v>
      </c>
      <c r="C1278" s="12">
        <v>5</v>
      </c>
      <c r="D1278" s="13">
        <v>11</v>
      </c>
      <c r="E1278" s="13">
        <v>1</v>
      </c>
      <c r="F1278" s="13">
        <v>7</v>
      </c>
      <c r="G1278" s="13">
        <v>0</v>
      </c>
      <c r="H1278" s="13">
        <v>1</v>
      </c>
      <c r="I1278" s="13">
        <v>5</v>
      </c>
      <c r="J1278" s="13">
        <v>12</v>
      </c>
    </row>
    <row r="1279" spans="1:11" ht="15.75" customHeight="1" x14ac:dyDescent="0.3">
      <c r="A1279" s="7" t="s">
        <v>67</v>
      </c>
      <c r="B1279" s="8" t="s">
        <v>205</v>
      </c>
      <c r="C1279" s="12">
        <v>8</v>
      </c>
      <c r="D1279" s="13">
        <v>9</v>
      </c>
      <c r="E1279" s="13">
        <v>2</v>
      </c>
      <c r="F1279" s="13">
        <v>7</v>
      </c>
      <c r="G1279" s="13">
        <v>0</v>
      </c>
      <c r="H1279" s="13">
        <v>1</v>
      </c>
      <c r="I1279" s="13">
        <v>8</v>
      </c>
      <c r="J1279" s="13">
        <v>10</v>
      </c>
      <c r="K1279" s="27"/>
    </row>
    <row r="1280" spans="1:11" ht="15.75" customHeight="1" x14ac:dyDescent="0.3">
      <c r="A1280" s="10" t="s">
        <v>12</v>
      </c>
      <c r="B1280" s="11"/>
      <c r="C1280" s="9">
        <f>SUM(C1273:C1279)</f>
        <v>16</v>
      </c>
      <c r="D1280" s="9">
        <f t="shared" ref="D1280:J1280" si="82">SUM(D1273:D1279)</f>
        <v>34</v>
      </c>
      <c r="E1280" s="9">
        <f t="shared" si="82"/>
        <v>4</v>
      </c>
      <c r="F1280" s="9">
        <f t="shared" si="82"/>
        <v>21</v>
      </c>
      <c r="G1280" s="9">
        <f t="shared" si="82"/>
        <v>0</v>
      </c>
      <c r="H1280" s="9">
        <f t="shared" si="82"/>
        <v>3</v>
      </c>
      <c r="I1280" s="9">
        <f t="shared" si="82"/>
        <v>55</v>
      </c>
      <c r="J1280" s="9">
        <f t="shared" si="82"/>
        <v>55</v>
      </c>
      <c r="K1280" s="29"/>
    </row>
    <row r="1281" spans="1:11" ht="15.75" customHeight="1" x14ac:dyDescent="0.3"/>
    <row r="1282" spans="1:11" ht="15.75" customHeight="1" x14ac:dyDescent="0.3"/>
    <row r="1283" spans="1:11" ht="15.75" customHeight="1" x14ac:dyDescent="0.3">
      <c r="A1283" s="24" t="s">
        <v>1953</v>
      </c>
      <c r="B1283" s="25"/>
      <c r="C1283" s="25"/>
      <c r="D1283" s="25"/>
      <c r="E1283" s="25"/>
      <c r="F1283" s="25"/>
      <c r="G1283" s="25"/>
      <c r="H1283" s="25"/>
      <c r="I1283" s="25"/>
      <c r="J1283" s="26"/>
      <c r="K1283" s="27"/>
    </row>
    <row r="1284" spans="1:11" ht="15.75" customHeight="1" x14ac:dyDescent="0.3">
      <c r="A1284" s="2"/>
      <c r="B1284" s="3"/>
      <c r="C1284" s="28" t="s">
        <v>1</v>
      </c>
      <c r="D1284" s="26"/>
      <c r="E1284" s="28" t="s">
        <v>2</v>
      </c>
      <c r="F1284" s="26"/>
      <c r="G1284" s="28" t="s">
        <v>3</v>
      </c>
      <c r="H1284" s="26"/>
      <c r="I1284" s="28" t="s">
        <v>4</v>
      </c>
      <c r="J1284" s="26"/>
      <c r="K1284" s="27"/>
    </row>
    <row r="1285" spans="1:11" ht="15.75" customHeight="1" x14ac:dyDescent="0.3">
      <c r="A1285" s="4" t="s">
        <v>5</v>
      </c>
      <c r="B1285" s="5" t="s">
        <v>6</v>
      </c>
      <c r="C1285" s="6" t="s">
        <v>7</v>
      </c>
      <c r="D1285" s="6" t="s">
        <v>8</v>
      </c>
      <c r="E1285" s="6" t="s">
        <v>7</v>
      </c>
      <c r="F1285" s="6" t="s">
        <v>8</v>
      </c>
      <c r="G1285" s="6" t="s">
        <v>7</v>
      </c>
      <c r="H1285" s="6" t="s">
        <v>8</v>
      </c>
      <c r="I1285" s="6" t="s">
        <v>7</v>
      </c>
      <c r="J1285" s="6" t="s">
        <v>8</v>
      </c>
      <c r="K1285" s="29"/>
    </row>
    <row r="1286" spans="1:11" ht="15.75" customHeight="1" x14ac:dyDescent="0.3">
      <c r="A1286" s="7" t="s">
        <v>1947</v>
      </c>
      <c r="B1286" s="8" t="s">
        <v>195</v>
      </c>
      <c r="C1286" s="12">
        <v>6</v>
      </c>
      <c r="D1286" s="13">
        <v>16</v>
      </c>
      <c r="E1286" s="13">
        <v>3</v>
      </c>
      <c r="F1286" s="13">
        <v>11</v>
      </c>
      <c r="G1286" s="13">
        <v>0</v>
      </c>
      <c r="H1286" s="13">
        <v>1</v>
      </c>
      <c r="I1286" s="13">
        <v>6</v>
      </c>
      <c r="J1286" s="13">
        <v>17</v>
      </c>
      <c r="K1286" s="27"/>
    </row>
    <row r="1287" spans="1:11" ht="15.75" customHeight="1" x14ac:dyDescent="0.3">
      <c r="A1287" s="7" t="s">
        <v>1965</v>
      </c>
      <c r="B1287" s="8" t="s">
        <v>195</v>
      </c>
      <c r="C1287" s="12">
        <v>9</v>
      </c>
      <c r="D1287" s="13">
        <v>13</v>
      </c>
      <c r="E1287" s="13">
        <v>7</v>
      </c>
      <c r="F1287" s="13">
        <v>7</v>
      </c>
      <c r="G1287" s="13">
        <v>0</v>
      </c>
      <c r="H1287" s="13">
        <v>1</v>
      </c>
      <c r="I1287" s="13">
        <v>9</v>
      </c>
      <c r="J1287" s="13">
        <v>14</v>
      </c>
      <c r="K1287" s="27"/>
    </row>
    <row r="1288" spans="1:11" ht="15.75" customHeight="1" x14ac:dyDescent="0.3">
      <c r="A1288" s="7" t="s">
        <v>2031</v>
      </c>
      <c r="B1288" s="8" t="s">
        <v>195</v>
      </c>
      <c r="C1288" s="12">
        <v>7</v>
      </c>
      <c r="D1288" s="13">
        <v>15</v>
      </c>
      <c r="E1288" s="13">
        <v>5</v>
      </c>
      <c r="F1288" s="13">
        <v>9</v>
      </c>
      <c r="G1288" s="13">
        <v>0</v>
      </c>
      <c r="H1288" s="13">
        <v>1</v>
      </c>
      <c r="I1288" s="13">
        <v>7</v>
      </c>
      <c r="J1288" s="13">
        <v>16</v>
      </c>
      <c r="K1288" s="27"/>
    </row>
    <row r="1289" spans="1:11" ht="15.75" customHeight="1" x14ac:dyDescent="0.3">
      <c r="A1289" s="7" t="s">
        <v>2043</v>
      </c>
      <c r="B1289" s="8" t="s">
        <v>195</v>
      </c>
      <c r="C1289" s="12">
        <v>8</v>
      </c>
      <c r="D1289" s="13">
        <v>14</v>
      </c>
      <c r="E1289" s="13">
        <v>5</v>
      </c>
      <c r="F1289" s="13">
        <v>7</v>
      </c>
      <c r="G1289" s="13">
        <v>0</v>
      </c>
      <c r="H1289" s="13">
        <v>1</v>
      </c>
      <c r="I1289" s="13">
        <v>8</v>
      </c>
      <c r="J1289" s="13">
        <v>15</v>
      </c>
      <c r="K1289" s="27"/>
    </row>
    <row r="1290" spans="1:11" ht="15.75" customHeight="1" x14ac:dyDescent="0.3">
      <c r="A1290" s="7" t="s">
        <v>2066</v>
      </c>
      <c r="B1290" s="8" t="s">
        <v>195</v>
      </c>
      <c r="C1290" s="12">
        <v>11</v>
      </c>
      <c r="D1290" s="13">
        <v>11</v>
      </c>
      <c r="E1290" s="13">
        <v>7</v>
      </c>
      <c r="F1290" s="13">
        <v>5</v>
      </c>
      <c r="G1290" s="13">
        <v>0</v>
      </c>
      <c r="H1290" s="13">
        <v>1</v>
      </c>
      <c r="I1290" s="13">
        <v>11</v>
      </c>
      <c r="J1290" s="13">
        <v>12</v>
      </c>
      <c r="K1290" s="27"/>
    </row>
    <row r="1291" spans="1:11" ht="15.75" customHeight="1" x14ac:dyDescent="0.3">
      <c r="A1291" s="10" t="s">
        <v>12</v>
      </c>
      <c r="B1291" s="11"/>
      <c r="C1291" s="9">
        <f>SUM(C1286:C1290)</f>
        <v>41</v>
      </c>
      <c r="D1291" s="9">
        <f t="shared" ref="D1291:J1291" si="83">SUM(D1286:D1290)</f>
        <v>69</v>
      </c>
      <c r="E1291" s="9">
        <f t="shared" si="83"/>
        <v>27</v>
      </c>
      <c r="F1291" s="9">
        <f t="shared" si="83"/>
        <v>39</v>
      </c>
      <c r="G1291" s="9">
        <f t="shared" si="83"/>
        <v>0</v>
      </c>
      <c r="H1291" s="9">
        <f t="shared" si="83"/>
        <v>5</v>
      </c>
      <c r="I1291" s="9">
        <f t="shared" si="83"/>
        <v>41</v>
      </c>
      <c r="J1291" s="9">
        <f t="shared" si="83"/>
        <v>74</v>
      </c>
      <c r="K1291" s="29"/>
    </row>
    <row r="1292" spans="1:11" ht="15.75" customHeight="1" x14ac:dyDescent="0.3"/>
    <row r="1293" spans="1:11" ht="15.75" customHeight="1" x14ac:dyDescent="0.3"/>
    <row r="1294" spans="1:11" ht="15.75" customHeight="1" x14ac:dyDescent="0.3">
      <c r="A1294" s="24" t="s">
        <v>1390</v>
      </c>
      <c r="B1294" s="25"/>
      <c r="C1294" s="25"/>
      <c r="D1294" s="25"/>
      <c r="E1294" s="25"/>
      <c r="F1294" s="25"/>
      <c r="G1294" s="25"/>
      <c r="H1294" s="25"/>
      <c r="I1294" s="25"/>
      <c r="J1294" s="26"/>
      <c r="K1294" s="27"/>
    </row>
    <row r="1295" spans="1:11" ht="15.75" customHeight="1" x14ac:dyDescent="0.3">
      <c r="A1295" s="2"/>
      <c r="B1295" s="3"/>
      <c r="C1295" s="28" t="s">
        <v>1</v>
      </c>
      <c r="D1295" s="26"/>
      <c r="E1295" s="28" t="s">
        <v>2</v>
      </c>
      <c r="F1295" s="26"/>
      <c r="G1295" s="28" t="s">
        <v>3</v>
      </c>
      <c r="H1295" s="26"/>
      <c r="I1295" s="28" t="s">
        <v>4</v>
      </c>
      <c r="J1295" s="26"/>
      <c r="K1295" s="27"/>
    </row>
    <row r="1296" spans="1:11" ht="15.75" customHeight="1" x14ac:dyDescent="0.3">
      <c r="A1296" s="4" t="s">
        <v>5</v>
      </c>
      <c r="B1296" s="5" t="s">
        <v>6</v>
      </c>
      <c r="C1296" s="6" t="s">
        <v>7</v>
      </c>
      <c r="D1296" s="6" t="s">
        <v>8</v>
      </c>
      <c r="E1296" s="6" t="s">
        <v>7</v>
      </c>
      <c r="F1296" s="6" t="s">
        <v>8</v>
      </c>
      <c r="G1296" s="6" t="s">
        <v>7</v>
      </c>
      <c r="H1296" s="6" t="s">
        <v>8</v>
      </c>
      <c r="I1296" s="6" t="s">
        <v>7</v>
      </c>
      <c r="J1296" s="6" t="s">
        <v>8</v>
      </c>
      <c r="K1296" s="29"/>
    </row>
    <row r="1297" spans="1:11" ht="15.75" customHeight="1" x14ac:dyDescent="0.3">
      <c r="A1297" s="7" t="s">
        <v>17</v>
      </c>
      <c r="B1297" s="8" t="s">
        <v>158</v>
      </c>
      <c r="C1297" s="12">
        <v>6</v>
      </c>
      <c r="D1297" s="13">
        <v>7</v>
      </c>
      <c r="E1297" s="13">
        <v>3</v>
      </c>
      <c r="F1297" s="13">
        <v>6</v>
      </c>
      <c r="G1297" s="13">
        <v>1</v>
      </c>
      <c r="H1297" s="13">
        <v>1</v>
      </c>
      <c r="I1297" s="13">
        <v>7</v>
      </c>
      <c r="J1297" s="13">
        <v>8</v>
      </c>
      <c r="K1297" s="27"/>
    </row>
    <row r="1298" spans="1:11" ht="15.75" customHeight="1" x14ac:dyDescent="0.3">
      <c r="A1298" s="10" t="s">
        <v>12</v>
      </c>
      <c r="B1298" s="11"/>
      <c r="C1298" s="9">
        <v>6</v>
      </c>
      <c r="D1298" s="9">
        <v>7</v>
      </c>
      <c r="E1298" s="9">
        <v>3</v>
      </c>
      <c r="F1298" s="9">
        <v>6</v>
      </c>
      <c r="G1298" s="9">
        <v>1</v>
      </c>
      <c r="H1298" s="9">
        <v>1</v>
      </c>
      <c r="I1298" s="9">
        <v>7</v>
      </c>
      <c r="J1298" s="9">
        <v>8</v>
      </c>
      <c r="K1298" s="29"/>
    </row>
    <row r="1299" spans="1:11" ht="15.75" customHeight="1" x14ac:dyDescent="0.3"/>
    <row r="1300" spans="1:11" ht="15.75" customHeight="1" x14ac:dyDescent="0.3"/>
    <row r="1301" spans="1:11" ht="15.75" customHeight="1" x14ac:dyDescent="0.3">
      <c r="A1301" s="24" t="s">
        <v>1755</v>
      </c>
      <c r="B1301" s="25"/>
      <c r="C1301" s="25"/>
      <c r="D1301" s="25"/>
      <c r="E1301" s="25"/>
      <c r="F1301" s="25"/>
      <c r="G1301" s="25"/>
      <c r="H1301" s="25"/>
      <c r="I1301" s="25"/>
      <c r="J1301" s="26"/>
      <c r="K1301" s="27"/>
    </row>
    <row r="1302" spans="1:11" ht="15.75" customHeight="1" x14ac:dyDescent="0.3">
      <c r="A1302" s="2"/>
      <c r="B1302" s="3"/>
      <c r="C1302" s="28" t="s">
        <v>1</v>
      </c>
      <c r="D1302" s="26"/>
      <c r="E1302" s="28" t="s">
        <v>2</v>
      </c>
      <c r="F1302" s="26"/>
      <c r="G1302" s="28" t="s">
        <v>3</v>
      </c>
      <c r="H1302" s="26"/>
      <c r="I1302" s="28" t="s">
        <v>4</v>
      </c>
      <c r="J1302" s="26"/>
      <c r="K1302" s="27"/>
    </row>
    <row r="1303" spans="1:11" ht="15.75" customHeight="1" x14ac:dyDescent="0.3">
      <c r="A1303" s="4" t="s">
        <v>5</v>
      </c>
      <c r="B1303" s="5" t="s">
        <v>6</v>
      </c>
      <c r="C1303" s="6" t="s">
        <v>7</v>
      </c>
      <c r="D1303" s="6" t="s">
        <v>8</v>
      </c>
      <c r="E1303" s="6" t="s">
        <v>7</v>
      </c>
      <c r="F1303" s="6" t="s">
        <v>8</v>
      </c>
      <c r="G1303" s="6" t="s">
        <v>7</v>
      </c>
      <c r="H1303" s="6" t="s">
        <v>8</v>
      </c>
      <c r="I1303" s="6" t="s">
        <v>7</v>
      </c>
      <c r="J1303" s="6" t="s">
        <v>8</v>
      </c>
      <c r="K1303" s="29"/>
    </row>
    <row r="1304" spans="1:11" ht="15.75" customHeight="1" x14ac:dyDescent="0.3">
      <c r="A1304" s="7" t="s">
        <v>282</v>
      </c>
      <c r="B1304" s="8" t="s">
        <v>1756</v>
      </c>
      <c r="C1304" s="12"/>
      <c r="D1304" s="13"/>
      <c r="E1304" s="13"/>
      <c r="F1304" s="13"/>
      <c r="G1304" s="13"/>
      <c r="H1304" s="13"/>
      <c r="I1304" s="13"/>
      <c r="J1304" s="13"/>
    </row>
    <row r="1305" spans="1:11" ht="15.75" customHeight="1" x14ac:dyDescent="0.3">
      <c r="A1305" s="7" t="s">
        <v>283</v>
      </c>
      <c r="B1305" s="8" t="s">
        <v>1756</v>
      </c>
      <c r="C1305" s="12"/>
      <c r="D1305" s="13"/>
      <c r="E1305" s="13"/>
      <c r="F1305" s="13"/>
      <c r="G1305" s="13"/>
      <c r="H1305" s="13"/>
      <c r="I1305" s="13"/>
      <c r="J1305" s="13"/>
    </row>
    <row r="1306" spans="1:11" ht="15.75" customHeight="1" x14ac:dyDescent="0.3">
      <c r="A1306" s="7" t="s">
        <v>157</v>
      </c>
      <c r="B1306" s="8" t="s">
        <v>1756</v>
      </c>
      <c r="C1306" s="12"/>
      <c r="D1306" s="13"/>
      <c r="E1306" s="13"/>
      <c r="F1306" s="13"/>
      <c r="G1306" s="13"/>
      <c r="H1306" s="13"/>
      <c r="I1306" s="13"/>
      <c r="J1306" s="13"/>
    </row>
    <row r="1307" spans="1:11" ht="15.75" customHeight="1" x14ac:dyDescent="0.3">
      <c r="A1307" s="7" t="s">
        <v>159</v>
      </c>
      <c r="B1307" s="8" t="s">
        <v>1757</v>
      </c>
      <c r="C1307" s="12"/>
      <c r="D1307" s="13"/>
      <c r="E1307" s="13"/>
      <c r="F1307" s="13"/>
      <c r="G1307" s="13"/>
      <c r="H1307" s="13"/>
      <c r="I1307" s="13"/>
      <c r="J1307" s="13"/>
    </row>
    <row r="1308" spans="1:11" ht="15.75" customHeight="1" x14ac:dyDescent="0.3">
      <c r="A1308" s="7" t="s">
        <v>160</v>
      </c>
      <c r="B1308" s="8" t="s">
        <v>1758</v>
      </c>
      <c r="C1308" s="12"/>
      <c r="D1308" s="13"/>
      <c r="E1308" s="13"/>
      <c r="F1308" s="13"/>
      <c r="G1308" s="13"/>
      <c r="H1308" s="13"/>
      <c r="I1308" s="13"/>
      <c r="J1308" s="13"/>
    </row>
    <row r="1309" spans="1:11" ht="15.75" customHeight="1" x14ac:dyDescent="0.3">
      <c r="A1309" s="7" t="s">
        <v>147</v>
      </c>
      <c r="B1309" s="8" t="s">
        <v>1759</v>
      </c>
      <c r="C1309" s="12"/>
      <c r="D1309" s="13"/>
      <c r="E1309" s="13"/>
      <c r="F1309" s="13"/>
      <c r="G1309" s="13"/>
      <c r="H1309" s="13"/>
      <c r="I1309" s="13">
        <v>6</v>
      </c>
      <c r="J1309" s="13">
        <v>9</v>
      </c>
    </row>
    <row r="1310" spans="1:11" ht="15.75" customHeight="1" x14ac:dyDescent="0.3">
      <c r="A1310" s="7" t="s">
        <v>150</v>
      </c>
      <c r="B1310" s="8" t="s">
        <v>1759</v>
      </c>
      <c r="C1310" s="12">
        <v>6</v>
      </c>
      <c r="D1310" s="13">
        <v>12</v>
      </c>
      <c r="E1310" s="13"/>
      <c r="F1310" s="13"/>
      <c r="G1310" s="13">
        <v>0</v>
      </c>
      <c r="H1310" s="13">
        <v>1</v>
      </c>
      <c r="I1310" s="13">
        <v>6</v>
      </c>
      <c r="J1310" s="13">
        <v>13</v>
      </c>
    </row>
    <row r="1311" spans="1:11" ht="15.75" customHeight="1" x14ac:dyDescent="0.3">
      <c r="A1311" s="7" t="s">
        <v>151</v>
      </c>
      <c r="B1311" s="8" t="s">
        <v>1759</v>
      </c>
      <c r="C1311" s="12">
        <v>2</v>
      </c>
      <c r="D1311" s="13">
        <v>16</v>
      </c>
      <c r="E1311" s="13"/>
      <c r="F1311" s="13"/>
      <c r="G1311" s="13">
        <v>0</v>
      </c>
      <c r="H1311" s="13">
        <v>1</v>
      </c>
      <c r="I1311" s="13">
        <v>2</v>
      </c>
      <c r="J1311" s="13">
        <v>17</v>
      </c>
    </row>
    <row r="1312" spans="1:11" ht="15.75" customHeight="1" x14ac:dyDescent="0.3">
      <c r="A1312" s="7" t="s">
        <v>152</v>
      </c>
      <c r="B1312" s="8" t="s">
        <v>1759</v>
      </c>
      <c r="C1312" s="12"/>
      <c r="D1312" s="13"/>
      <c r="E1312" s="13"/>
      <c r="F1312" s="13"/>
      <c r="G1312" s="13"/>
      <c r="H1312" s="13"/>
      <c r="I1312" s="13"/>
      <c r="J1312" s="13"/>
    </row>
    <row r="1313" spans="1:11" ht="15.75" customHeight="1" x14ac:dyDescent="0.3">
      <c r="A1313" s="7" t="s">
        <v>153</v>
      </c>
      <c r="B1313" s="8" t="s">
        <v>1760</v>
      </c>
      <c r="C1313" s="12"/>
      <c r="D1313" s="13"/>
      <c r="E1313" s="13"/>
      <c r="F1313" s="13"/>
      <c r="G1313" s="13"/>
      <c r="H1313" s="13"/>
      <c r="I1313" s="13"/>
      <c r="J1313" s="13"/>
    </row>
    <row r="1314" spans="1:11" ht="15.75" customHeight="1" x14ac:dyDescent="0.3">
      <c r="A1314" s="7" t="s">
        <v>176</v>
      </c>
      <c r="B1314" s="8" t="s">
        <v>275</v>
      </c>
      <c r="C1314" s="12">
        <v>8</v>
      </c>
      <c r="D1314" s="13">
        <v>7</v>
      </c>
      <c r="E1314" s="13">
        <v>5</v>
      </c>
      <c r="F1314" s="13">
        <v>1</v>
      </c>
      <c r="G1314" s="13">
        <v>2</v>
      </c>
      <c r="H1314" s="13">
        <v>1</v>
      </c>
      <c r="I1314" s="13">
        <v>10</v>
      </c>
      <c r="J1314" s="13">
        <v>8</v>
      </c>
      <c r="K1314" s="27"/>
    </row>
    <row r="1315" spans="1:11" ht="15.75" customHeight="1" x14ac:dyDescent="0.3">
      <c r="A1315" s="7" t="s">
        <v>243</v>
      </c>
      <c r="B1315" s="8" t="s">
        <v>275</v>
      </c>
      <c r="C1315" s="22">
        <v>15</v>
      </c>
      <c r="D1315" s="14">
        <v>1</v>
      </c>
      <c r="E1315" s="14">
        <v>5</v>
      </c>
      <c r="F1315" s="14">
        <v>1</v>
      </c>
      <c r="G1315" s="14">
        <v>2</v>
      </c>
      <c r="H1315" s="14">
        <v>1</v>
      </c>
      <c r="I1315" s="14">
        <v>17</v>
      </c>
      <c r="J1315" s="14">
        <v>2</v>
      </c>
      <c r="K1315" s="27"/>
    </row>
    <row r="1316" spans="1:11" ht="15.75" customHeight="1" x14ac:dyDescent="0.3">
      <c r="A1316" s="7" t="s">
        <v>236</v>
      </c>
      <c r="B1316" s="8" t="s">
        <v>275</v>
      </c>
      <c r="C1316" s="12">
        <v>18</v>
      </c>
      <c r="D1316" s="13">
        <v>0</v>
      </c>
      <c r="E1316" s="13">
        <v>5</v>
      </c>
      <c r="F1316" s="13">
        <v>0</v>
      </c>
      <c r="G1316" s="13">
        <v>7</v>
      </c>
      <c r="H1316" s="13">
        <v>0</v>
      </c>
      <c r="I1316" s="13">
        <v>25</v>
      </c>
      <c r="J1316" s="13">
        <v>0</v>
      </c>
      <c r="K1316" s="27"/>
    </row>
    <row r="1317" spans="1:11" ht="15.75" customHeight="1" x14ac:dyDescent="0.3">
      <c r="A1317" s="7" t="s">
        <v>155</v>
      </c>
      <c r="B1317" s="8" t="s">
        <v>275</v>
      </c>
      <c r="C1317" s="22">
        <v>7</v>
      </c>
      <c r="D1317" s="14">
        <v>9</v>
      </c>
      <c r="E1317" s="14">
        <v>6</v>
      </c>
      <c r="F1317" s="14">
        <v>1</v>
      </c>
      <c r="G1317" s="14">
        <v>0</v>
      </c>
      <c r="H1317" s="14">
        <v>1</v>
      </c>
      <c r="I1317" s="14">
        <v>7</v>
      </c>
      <c r="J1317" s="14">
        <v>10</v>
      </c>
      <c r="K1317" s="27"/>
    </row>
    <row r="1318" spans="1:11" ht="15.75" customHeight="1" x14ac:dyDescent="0.3">
      <c r="A1318" s="10" t="s">
        <v>12</v>
      </c>
      <c r="B1318" s="11"/>
      <c r="C1318" s="9">
        <f>SUM(C1304:C1317)</f>
        <v>56</v>
      </c>
      <c r="D1318" s="9">
        <f t="shared" ref="D1318:J1318" si="84">SUM(D1304:D1317)</f>
        <v>45</v>
      </c>
      <c r="E1318" s="9">
        <f t="shared" si="84"/>
        <v>21</v>
      </c>
      <c r="F1318" s="9">
        <f t="shared" si="84"/>
        <v>3</v>
      </c>
      <c r="G1318" s="9">
        <f t="shared" si="84"/>
        <v>11</v>
      </c>
      <c r="H1318" s="9">
        <f t="shared" si="84"/>
        <v>5</v>
      </c>
      <c r="I1318" s="9">
        <f t="shared" si="84"/>
        <v>73</v>
      </c>
      <c r="J1318" s="9">
        <f t="shared" si="84"/>
        <v>59</v>
      </c>
      <c r="K1318" s="29"/>
    </row>
    <row r="1319" spans="1:11" ht="15.75" customHeight="1" x14ac:dyDescent="0.3"/>
    <row r="1320" spans="1:11" ht="15.75" customHeight="1" x14ac:dyDescent="0.3"/>
    <row r="1321" spans="1:11" ht="15.75" customHeight="1" x14ac:dyDescent="0.3">
      <c r="A1321" s="24" t="s">
        <v>573</v>
      </c>
      <c r="B1321" s="25"/>
      <c r="C1321" s="25"/>
      <c r="D1321" s="25"/>
      <c r="E1321" s="25"/>
      <c r="F1321" s="25"/>
      <c r="G1321" s="25"/>
      <c r="H1321" s="25"/>
      <c r="I1321" s="25"/>
      <c r="J1321" s="26"/>
      <c r="K1321" s="27"/>
    </row>
    <row r="1322" spans="1:11" ht="15.75" customHeight="1" x14ac:dyDescent="0.3">
      <c r="A1322" s="2"/>
      <c r="B1322" s="3"/>
      <c r="C1322" s="28" t="s">
        <v>1</v>
      </c>
      <c r="D1322" s="26"/>
      <c r="E1322" s="28" t="s">
        <v>2</v>
      </c>
      <c r="F1322" s="26"/>
      <c r="G1322" s="28" t="s">
        <v>3</v>
      </c>
      <c r="H1322" s="26"/>
      <c r="I1322" s="28" t="s">
        <v>4</v>
      </c>
      <c r="J1322" s="26"/>
      <c r="K1322" s="27"/>
    </row>
    <row r="1323" spans="1:11" ht="15.75" customHeight="1" x14ac:dyDescent="0.3">
      <c r="A1323" s="4" t="s">
        <v>5</v>
      </c>
      <c r="B1323" s="5" t="s">
        <v>6</v>
      </c>
      <c r="C1323" s="6" t="s">
        <v>7</v>
      </c>
      <c r="D1323" s="6" t="s">
        <v>8</v>
      </c>
      <c r="E1323" s="6" t="s">
        <v>7</v>
      </c>
      <c r="F1323" s="6" t="s">
        <v>8</v>
      </c>
      <c r="G1323" s="6" t="s">
        <v>7</v>
      </c>
      <c r="H1323" s="6" t="s">
        <v>8</v>
      </c>
      <c r="I1323" s="6" t="s">
        <v>7</v>
      </c>
      <c r="J1323" s="6" t="s">
        <v>8</v>
      </c>
      <c r="K1323" s="29"/>
    </row>
    <row r="1324" spans="1:11" ht="15.75" customHeight="1" x14ac:dyDescent="0.3">
      <c r="A1324" s="7" t="s">
        <v>28</v>
      </c>
      <c r="B1324" s="8" t="s">
        <v>31</v>
      </c>
      <c r="C1324" s="12">
        <v>1</v>
      </c>
      <c r="D1324" s="13">
        <v>17</v>
      </c>
      <c r="E1324" s="13">
        <v>0</v>
      </c>
      <c r="F1324" s="13">
        <v>14</v>
      </c>
      <c r="G1324" s="13">
        <v>0</v>
      </c>
      <c r="H1324" s="13">
        <v>1</v>
      </c>
      <c r="I1324" s="13">
        <v>1</v>
      </c>
      <c r="J1324" s="13">
        <v>18</v>
      </c>
      <c r="K1324" s="27"/>
    </row>
    <row r="1325" spans="1:11" ht="15.75" customHeight="1" x14ac:dyDescent="0.3">
      <c r="A1325" s="7" t="s">
        <v>106</v>
      </c>
      <c r="B1325" s="8" t="s">
        <v>31</v>
      </c>
      <c r="C1325" s="22">
        <v>0</v>
      </c>
      <c r="D1325" s="14">
        <v>18</v>
      </c>
      <c r="E1325" s="14">
        <v>0</v>
      </c>
      <c r="F1325" s="14">
        <v>14</v>
      </c>
      <c r="G1325" s="14">
        <v>0</v>
      </c>
      <c r="H1325" s="14">
        <v>1</v>
      </c>
      <c r="I1325" s="14">
        <v>0</v>
      </c>
      <c r="J1325" s="14">
        <v>19</v>
      </c>
      <c r="K1325" s="27"/>
    </row>
    <row r="1326" spans="1:11" ht="15.75" customHeight="1" x14ac:dyDescent="0.3">
      <c r="A1326" s="10" t="s">
        <v>12</v>
      </c>
      <c r="B1326" s="11"/>
      <c r="C1326" s="9">
        <v>1</v>
      </c>
      <c r="D1326" s="9">
        <v>35</v>
      </c>
      <c r="E1326" s="9">
        <v>0</v>
      </c>
      <c r="F1326" s="9">
        <v>28</v>
      </c>
      <c r="G1326" s="9">
        <v>0</v>
      </c>
      <c r="H1326" s="9">
        <v>2</v>
      </c>
      <c r="I1326" s="9">
        <v>1</v>
      </c>
      <c r="J1326" s="9">
        <v>37</v>
      </c>
      <c r="K1326" s="29"/>
    </row>
    <row r="1327" spans="1:11" ht="15.75" customHeight="1" x14ac:dyDescent="0.3"/>
    <row r="1328" spans="1:11" ht="15.75" customHeight="1" x14ac:dyDescent="0.3"/>
    <row r="1329" spans="1:11" ht="15.75" customHeight="1" x14ac:dyDescent="0.3">
      <c r="A1329" s="24" t="s">
        <v>1599</v>
      </c>
      <c r="B1329" s="25"/>
      <c r="C1329" s="25"/>
      <c r="D1329" s="25"/>
      <c r="E1329" s="25"/>
      <c r="F1329" s="25"/>
      <c r="G1329" s="25"/>
      <c r="H1329" s="25"/>
      <c r="I1329" s="25"/>
      <c r="J1329" s="26"/>
      <c r="K1329" s="27"/>
    </row>
    <row r="1330" spans="1:11" ht="15.75" customHeight="1" x14ac:dyDescent="0.3">
      <c r="A1330" s="2"/>
      <c r="B1330" s="3"/>
      <c r="C1330" s="28" t="s">
        <v>1</v>
      </c>
      <c r="D1330" s="26"/>
      <c r="E1330" s="28" t="s">
        <v>2</v>
      </c>
      <c r="F1330" s="26"/>
      <c r="G1330" s="28" t="s">
        <v>3</v>
      </c>
      <c r="H1330" s="26"/>
      <c r="I1330" s="28" t="s">
        <v>4</v>
      </c>
      <c r="J1330" s="26"/>
      <c r="K1330" s="27"/>
    </row>
    <row r="1331" spans="1:11" ht="15.75" customHeight="1" x14ac:dyDescent="0.3">
      <c r="A1331" s="4" t="s">
        <v>5</v>
      </c>
      <c r="B1331" s="5" t="s">
        <v>6</v>
      </c>
      <c r="C1331" s="6" t="s">
        <v>7</v>
      </c>
      <c r="D1331" s="6" t="s">
        <v>8</v>
      </c>
      <c r="E1331" s="6" t="s">
        <v>7</v>
      </c>
      <c r="F1331" s="6" t="s">
        <v>8</v>
      </c>
      <c r="G1331" s="6" t="s">
        <v>7</v>
      </c>
      <c r="H1331" s="6" t="s">
        <v>8</v>
      </c>
      <c r="I1331" s="6" t="s">
        <v>7</v>
      </c>
      <c r="J1331" s="6" t="s">
        <v>8</v>
      </c>
      <c r="K1331" s="29"/>
    </row>
    <row r="1332" spans="1:11" ht="15.75" customHeight="1" x14ac:dyDescent="0.3">
      <c r="A1332" s="7" t="s">
        <v>782</v>
      </c>
      <c r="B1332" s="8" t="s">
        <v>372</v>
      </c>
      <c r="C1332" s="12">
        <v>8</v>
      </c>
      <c r="D1332" s="13">
        <v>2</v>
      </c>
      <c r="E1332" s="13">
        <v>0</v>
      </c>
      <c r="F1332" s="13">
        <v>0</v>
      </c>
      <c r="G1332" s="13">
        <v>0</v>
      </c>
      <c r="H1332" s="13">
        <v>1</v>
      </c>
      <c r="I1332" s="13">
        <v>8</v>
      </c>
      <c r="J1332" s="13">
        <v>3</v>
      </c>
      <c r="K1332" s="27"/>
    </row>
    <row r="1333" spans="1:11" ht="15.75" customHeight="1" x14ac:dyDescent="0.3">
      <c r="A1333" s="7" t="s">
        <v>783</v>
      </c>
      <c r="B1333" s="8" t="s">
        <v>372</v>
      </c>
      <c r="C1333" s="12">
        <v>8</v>
      </c>
      <c r="D1333" s="13">
        <v>3</v>
      </c>
      <c r="E1333" s="13">
        <v>0</v>
      </c>
      <c r="F1333" s="13">
        <v>0</v>
      </c>
      <c r="G1333" s="13">
        <v>0</v>
      </c>
      <c r="H1333" s="13">
        <v>1</v>
      </c>
      <c r="I1333" s="13">
        <v>8</v>
      </c>
      <c r="J1333" s="13">
        <v>4</v>
      </c>
      <c r="K1333" s="27"/>
    </row>
    <row r="1334" spans="1:11" ht="15.75" customHeight="1" x14ac:dyDescent="0.3">
      <c r="A1334" s="7" t="s">
        <v>784</v>
      </c>
      <c r="B1334" s="8" t="s">
        <v>372</v>
      </c>
      <c r="C1334" s="22">
        <v>7</v>
      </c>
      <c r="D1334" s="14">
        <v>7</v>
      </c>
      <c r="E1334" s="14">
        <v>0</v>
      </c>
      <c r="F1334" s="14">
        <v>0</v>
      </c>
      <c r="G1334" s="14">
        <v>1</v>
      </c>
      <c r="H1334" s="14">
        <v>1</v>
      </c>
      <c r="I1334" s="14">
        <v>8</v>
      </c>
      <c r="J1334" s="14">
        <v>8</v>
      </c>
      <c r="K1334" s="27"/>
    </row>
    <row r="1335" spans="1:11" ht="15.75" customHeight="1" x14ac:dyDescent="0.3">
      <c r="A1335" s="7" t="s">
        <v>670</v>
      </c>
      <c r="B1335" s="8" t="s">
        <v>372</v>
      </c>
      <c r="C1335" s="22">
        <v>7</v>
      </c>
      <c r="D1335" s="14">
        <v>2</v>
      </c>
      <c r="E1335" s="14">
        <v>0</v>
      </c>
      <c r="F1335" s="14">
        <v>0</v>
      </c>
      <c r="G1335" s="14">
        <v>1</v>
      </c>
      <c r="H1335" s="14">
        <v>1</v>
      </c>
      <c r="I1335" s="14">
        <v>8</v>
      </c>
      <c r="J1335" s="14">
        <v>3</v>
      </c>
      <c r="K1335" s="27"/>
    </row>
    <row r="1336" spans="1:11" ht="15.75" customHeight="1" x14ac:dyDescent="0.3">
      <c r="A1336" s="7" t="s">
        <v>465</v>
      </c>
      <c r="B1336" s="8" t="s">
        <v>372</v>
      </c>
      <c r="C1336" s="22">
        <v>6</v>
      </c>
      <c r="D1336" s="14">
        <v>4</v>
      </c>
      <c r="E1336" s="14">
        <v>3</v>
      </c>
      <c r="F1336" s="14">
        <v>3</v>
      </c>
      <c r="G1336" s="14">
        <v>2</v>
      </c>
      <c r="H1336" s="14">
        <v>1</v>
      </c>
      <c r="I1336" s="14">
        <v>8</v>
      </c>
      <c r="J1336" s="14">
        <v>5</v>
      </c>
      <c r="K1336" s="27"/>
    </row>
    <row r="1337" spans="1:11" ht="15.75" customHeight="1" x14ac:dyDescent="0.3">
      <c r="A1337" s="7" t="s">
        <v>466</v>
      </c>
      <c r="B1337" s="8" t="s">
        <v>275</v>
      </c>
      <c r="C1337" s="22"/>
      <c r="D1337" s="14"/>
      <c r="E1337" s="14">
        <v>5</v>
      </c>
      <c r="F1337" s="14">
        <v>1</v>
      </c>
      <c r="G1337" s="14"/>
      <c r="H1337" s="14"/>
      <c r="I1337" s="14"/>
      <c r="J1337" s="14"/>
      <c r="K1337" s="27"/>
    </row>
    <row r="1338" spans="1:11" ht="15.75" customHeight="1" x14ac:dyDescent="0.3">
      <c r="A1338" s="7" t="s">
        <v>279</v>
      </c>
      <c r="B1338" s="8" t="s">
        <v>275</v>
      </c>
      <c r="C1338" s="22"/>
      <c r="D1338" s="14"/>
      <c r="E1338" s="14"/>
      <c r="F1338" s="14"/>
      <c r="G1338" s="14"/>
      <c r="H1338" s="14"/>
      <c r="I1338" s="14"/>
      <c r="J1338" s="14"/>
      <c r="K1338" s="27"/>
    </row>
    <row r="1339" spans="1:11" ht="15.75" customHeight="1" x14ac:dyDescent="0.3">
      <c r="A1339" s="10" t="s">
        <v>12</v>
      </c>
      <c r="B1339" s="11"/>
      <c r="C1339" s="9">
        <f>SUM(C1332:C1338)</f>
        <v>36</v>
      </c>
      <c r="D1339" s="9">
        <f t="shared" ref="D1339:J1339" si="85">SUM(D1332:D1338)</f>
        <v>18</v>
      </c>
      <c r="E1339" s="9">
        <f t="shared" si="85"/>
        <v>8</v>
      </c>
      <c r="F1339" s="9">
        <f t="shared" si="85"/>
        <v>4</v>
      </c>
      <c r="G1339" s="9">
        <f t="shared" si="85"/>
        <v>4</v>
      </c>
      <c r="H1339" s="9">
        <f t="shared" si="85"/>
        <v>5</v>
      </c>
      <c r="I1339" s="9">
        <f t="shared" si="85"/>
        <v>40</v>
      </c>
      <c r="J1339" s="9">
        <f t="shared" si="85"/>
        <v>23</v>
      </c>
      <c r="K1339" s="29"/>
    </row>
    <row r="1340" spans="1:11" ht="15.75" customHeight="1" x14ac:dyDescent="0.3"/>
    <row r="1341" spans="1:11" ht="15.75" customHeight="1" x14ac:dyDescent="0.3"/>
    <row r="1342" spans="1:11" ht="15.75" customHeight="1" x14ac:dyDescent="0.3">
      <c r="A1342" s="24" t="s">
        <v>1588</v>
      </c>
      <c r="B1342" s="25"/>
      <c r="C1342" s="25"/>
      <c r="D1342" s="25"/>
      <c r="E1342" s="25"/>
      <c r="F1342" s="25"/>
      <c r="G1342" s="25"/>
      <c r="H1342" s="25"/>
      <c r="I1342" s="25"/>
      <c r="J1342" s="26"/>
      <c r="K1342" s="27"/>
    </row>
    <row r="1343" spans="1:11" ht="15.75" customHeight="1" x14ac:dyDescent="0.3">
      <c r="A1343" s="2"/>
      <c r="B1343" s="3"/>
      <c r="C1343" s="28" t="s">
        <v>1</v>
      </c>
      <c r="D1343" s="26"/>
      <c r="E1343" s="28" t="s">
        <v>2</v>
      </c>
      <c r="F1343" s="26"/>
      <c r="G1343" s="28" t="s">
        <v>3</v>
      </c>
      <c r="H1343" s="26"/>
      <c r="I1343" s="28" t="s">
        <v>4</v>
      </c>
      <c r="J1343" s="26"/>
      <c r="K1343" s="27"/>
    </row>
    <row r="1344" spans="1:11" ht="15.75" customHeight="1" x14ac:dyDescent="0.3">
      <c r="A1344" s="4" t="s">
        <v>5</v>
      </c>
      <c r="B1344" s="5" t="s">
        <v>6</v>
      </c>
      <c r="C1344" s="6" t="s">
        <v>7</v>
      </c>
      <c r="D1344" s="6" t="s">
        <v>8</v>
      </c>
      <c r="E1344" s="6" t="s">
        <v>7</v>
      </c>
      <c r="F1344" s="6" t="s">
        <v>8</v>
      </c>
      <c r="G1344" s="6" t="s">
        <v>7</v>
      </c>
      <c r="H1344" s="6" t="s">
        <v>8</v>
      </c>
      <c r="I1344" s="6" t="s">
        <v>7</v>
      </c>
      <c r="J1344" s="6" t="s">
        <v>8</v>
      </c>
      <c r="K1344" s="29"/>
    </row>
    <row r="1345" spans="1:11" ht="15.75" customHeight="1" x14ac:dyDescent="0.3">
      <c r="A1345" s="7" t="s">
        <v>280</v>
      </c>
      <c r="B1345" s="8" t="s">
        <v>242</v>
      </c>
      <c r="C1345" s="12">
        <v>8</v>
      </c>
      <c r="D1345" s="13">
        <v>6</v>
      </c>
      <c r="E1345" s="13">
        <v>4</v>
      </c>
      <c r="F1345" s="13">
        <v>4</v>
      </c>
      <c r="G1345" s="13">
        <v>1</v>
      </c>
      <c r="H1345" s="13">
        <v>1</v>
      </c>
      <c r="I1345" s="13">
        <v>9</v>
      </c>
      <c r="J1345" s="13">
        <v>7</v>
      </c>
      <c r="K1345" s="27"/>
    </row>
    <row r="1346" spans="1:11" ht="15.75" customHeight="1" x14ac:dyDescent="0.3">
      <c r="A1346" s="7" t="s">
        <v>467</v>
      </c>
      <c r="B1346" s="8" t="s">
        <v>242</v>
      </c>
      <c r="C1346" s="22">
        <v>0</v>
      </c>
      <c r="D1346" s="14">
        <v>16</v>
      </c>
      <c r="E1346" s="14">
        <v>0</v>
      </c>
      <c r="F1346" s="14">
        <v>0</v>
      </c>
      <c r="G1346" s="14">
        <v>0</v>
      </c>
      <c r="H1346" s="14">
        <v>1</v>
      </c>
      <c r="I1346" s="14">
        <v>0</v>
      </c>
      <c r="J1346" s="14">
        <v>17</v>
      </c>
      <c r="K1346" s="27"/>
    </row>
    <row r="1347" spans="1:11" ht="15.75" customHeight="1" x14ac:dyDescent="0.3">
      <c r="A1347" s="10" t="s">
        <v>12</v>
      </c>
      <c r="B1347" s="11"/>
      <c r="C1347" s="9">
        <f>SUM(C1345:C1346)</f>
        <v>8</v>
      </c>
      <c r="D1347" s="9">
        <f t="shared" ref="D1347:J1347" si="86">SUM(D1345:D1346)</f>
        <v>22</v>
      </c>
      <c r="E1347" s="9">
        <f t="shared" si="86"/>
        <v>4</v>
      </c>
      <c r="F1347" s="9">
        <f t="shared" si="86"/>
        <v>4</v>
      </c>
      <c r="G1347" s="9">
        <f t="shared" si="86"/>
        <v>1</v>
      </c>
      <c r="H1347" s="9">
        <f t="shared" si="86"/>
        <v>2</v>
      </c>
      <c r="I1347" s="9">
        <f t="shared" si="86"/>
        <v>9</v>
      </c>
      <c r="J1347" s="9">
        <f t="shared" si="86"/>
        <v>24</v>
      </c>
      <c r="K1347" s="29"/>
    </row>
    <row r="1348" spans="1:11" ht="15.75" customHeight="1" x14ac:dyDescent="0.3"/>
    <row r="1349" spans="1:11" ht="15.75" customHeight="1" x14ac:dyDescent="0.3"/>
    <row r="1350" spans="1:11" ht="15.75" customHeight="1" x14ac:dyDescent="0.3">
      <c r="A1350" s="24" t="s">
        <v>1934</v>
      </c>
      <c r="B1350" s="25"/>
      <c r="C1350" s="25"/>
      <c r="D1350" s="25"/>
      <c r="E1350" s="25"/>
      <c r="F1350" s="25"/>
      <c r="G1350" s="25"/>
      <c r="H1350" s="25"/>
      <c r="I1350" s="25"/>
      <c r="J1350" s="26"/>
      <c r="K1350" s="27"/>
    </row>
    <row r="1351" spans="1:11" ht="15.75" customHeight="1" x14ac:dyDescent="0.3">
      <c r="A1351" s="2"/>
      <c r="B1351" s="3"/>
      <c r="C1351" s="28" t="s">
        <v>1</v>
      </c>
      <c r="D1351" s="26"/>
      <c r="E1351" s="28" t="s">
        <v>2</v>
      </c>
      <c r="F1351" s="26"/>
      <c r="G1351" s="28" t="s">
        <v>3</v>
      </c>
      <c r="H1351" s="26"/>
      <c r="I1351" s="28" t="s">
        <v>4</v>
      </c>
      <c r="J1351" s="26"/>
      <c r="K1351" s="27"/>
    </row>
    <row r="1352" spans="1:11" ht="15.75" customHeight="1" x14ac:dyDescent="0.3">
      <c r="A1352" s="4" t="s">
        <v>5</v>
      </c>
      <c r="B1352" s="5" t="s">
        <v>6</v>
      </c>
      <c r="C1352" s="6" t="s">
        <v>7</v>
      </c>
      <c r="D1352" s="6" t="s">
        <v>8</v>
      </c>
      <c r="E1352" s="6" t="s">
        <v>7</v>
      </c>
      <c r="F1352" s="6" t="s">
        <v>8</v>
      </c>
      <c r="G1352" s="6" t="s">
        <v>7</v>
      </c>
      <c r="H1352" s="6" t="s">
        <v>8</v>
      </c>
      <c r="I1352" s="6" t="s">
        <v>7</v>
      </c>
      <c r="J1352" s="6" t="s">
        <v>8</v>
      </c>
      <c r="K1352" s="29"/>
    </row>
    <row r="1353" spans="1:11" ht="15.75" customHeight="1" x14ac:dyDescent="0.3">
      <c r="A1353" s="7" t="s">
        <v>88</v>
      </c>
      <c r="B1353" s="8" t="s">
        <v>205</v>
      </c>
      <c r="C1353" s="12">
        <v>7</v>
      </c>
      <c r="D1353" s="13">
        <v>13</v>
      </c>
      <c r="E1353" s="13">
        <v>3</v>
      </c>
      <c r="F1353" s="13">
        <v>9</v>
      </c>
      <c r="G1353" s="13">
        <v>1</v>
      </c>
      <c r="H1353" s="13">
        <v>1</v>
      </c>
      <c r="I1353" s="13">
        <v>8</v>
      </c>
      <c r="J1353" s="13">
        <v>14</v>
      </c>
      <c r="K1353" s="27"/>
    </row>
    <row r="1354" spans="1:11" ht="15.75" customHeight="1" x14ac:dyDescent="0.3">
      <c r="A1354" s="7" t="s">
        <v>89</v>
      </c>
      <c r="B1354" s="8" t="s">
        <v>205</v>
      </c>
      <c r="C1354" s="22">
        <v>2</v>
      </c>
      <c r="D1354" s="14">
        <v>18</v>
      </c>
      <c r="E1354" s="14">
        <v>1</v>
      </c>
      <c r="F1354" s="14">
        <v>11</v>
      </c>
      <c r="G1354" s="14">
        <v>1</v>
      </c>
      <c r="H1354" s="14">
        <v>1</v>
      </c>
      <c r="I1354" s="14">
        <v>3</v>
      </c>
      <c r="J1354" s="14">
        <v>19</v>
      </c>
      <c r="K1354" s="27"/>
    </row>
    <row r="1355" spans="1:11" ht="15.75" customHeight="1" x14ac:dyDescent="0.3">
      <c r="A1355" s="10" t="s">
        <v>12</v>
      </c>
      <c r="B1355" s="11"/>
      <c r="C1355" s="9">
        <f>SUM(C1353:C1354)</f>
        <v>9</v>
      </c>
      <c r="D1355" s="9">
        <f t="shared" ref="D1355:J1355" si="87">SUM(D1353:D1354)</f>
        <v>31</v>
      </c>
      <c r="E1355" s="9">
        <f t="shared" si="87"/>
        <v>4</v>
      </c>
      <c r="F1355" s="9">
        <f t="shared" si="87"/>
        <v>20</v>
      </c>
      <c r="G1355" s="9">
        <f t="shared" si="87"/>
        <v>2</v>
      </c>
      <c r="H1355" s="9">
        <f t="shared" si="87"/>
        <v>2</v>
      </c>
      <c r="I1355" s="9">
        <f t="shared" si="87"/>
        <v>11</v>
      </c>
      <c r="J1355" s="9">
        <f t="shared" si="87"/>
        <v>33</v>
      </c>
      <c r="K1355" s="29"/>
    </row>
    <row r="1356" spans="1:11" ht="15.75" customHeight="1" x14ac:dyDescent="0.3"/>
    <row r="1357" spans="1:11" ht="15.75" customHeight="1" x14ac:dyDescent="0.3"/>
    <row r="1358" spans="1:11" ht="15.75" customHeight="1" x14ac:dyDescent="0.3">
      <c r="A1358" s="24" t="s">
        <v>1587</v>
      </c>
      <c r="B1358" s="25"/>
      <c r="C1358" s="25"/>
      <c r="D1358" s="25"/>
      <c r="E1358" s="25"/>
      <c r="F1358" s="25"/>
      <c r="G1358" s="25"/>
      <c r="H1358" s="25"/>
      <c r="I1358" s="25"/>
      <c r="J1358" s="26"/>
      <c r="K1358" s="27"/>
    </row>
    <row r="1359" spans="1:11" ht="15.75" customHeight="1" x14ac:dyDescent="0.3">
      <c r="A1359" s="2"/>
      <c r="B1359" s="3"/>
      <c r="C1359" s="28" t="s">
        <v>1</v>
      </c>
      <c r="D1359" s="26"/>
      <c r="E1359" s="28" t="s">
        <v>2</v>
      </c>
      <c r="F1359" s="26"/>
      <c r="G1359" s="28" t="s">
        <v>3</v>
      </c>
      <c r="H1359" s="26"/>
      <c r="I1359" s="28" t="s">
        <v>4</v>
      </c>
      <c r="J1359" s="26"/>
      <c r="K1359" s="27"/>
    </row>
    <row r="1360" spans="1:11" ht="15.75" customHeight="1" x14ac:dyDescent="0.3">
      <c r="A1360" s="4" t="s">
        <v>5</v>
      </c>
      <c r="B1360" s="5" t="s">
        <v>6</v>
      </c>
      <c r="C1360" s="6" t="s">
        <v>7</v>
      </c>
      <c r="D1360" s="6" t="s">
        <v>8</v>
      </c>
      <c r="E1360" s="6" t="s">
        <v>7</v>
      </c>
      <c r="F1360" s="6" t="s">
        <v>8</v>
      </c>
      <c r="G1360" s="6" t="s">
        <v>7</v>
      </c>
      <c r="H1360" s="6" t="s">
        <v>8</v>
      </c>
      <c r="I1360" s="6" t="s">
        <v>7</v>
      </c>
      <c r="J1360" s="6" t="s">
        <v>8</v>
      </c>
      <c r="K1360" s="29"/>
    </row>
    <row r="1361" spans="1:11" ht="15.75" customHeight="1" x14ac:dyDescent="0.3">
      <c r="A1361" s="7" t="s">
        <v>25</v>
      </c>
      <c r="B1361" s="8" t="s">
        <v>234</v>
      </c>
      <c r="C1361" s="12">
        <v>4</v>
      </c>
      <c r="D1361" s="13">
        <v>4</v>
      </c>
      <c r="E1361" s="13">
        <v>1</v>
      </c>
      <c r="F1361" s="13">
        <v>3</v>
      </c>
      <c r="G1361" s="13">
        <v>2</v>
      </c>
      <c r="H1361" s="13">
        <v>1</v>
      </c>
      <c r="I1361" s="13">
        <v>6</v>
      </c>
      <c r="J1361" s="13">
        <v>5</v>
      </c>
      <c r="K1361" s="27" t="s">
        <v>1964</v>
      </c>
    </row>
    <row r="1362" spans="1:11" ht="15.75" customHeight="1" x14ac:dyDescent="0.3">
      <c r="A1362" s="7" t="s">
        <v>27</v>
      </c>
      <c r="B1362" s="8" t="s">
        <v>234</v>
      </c>
      <c r="C1362" s="22">
        <v>15</v>
      </c>
      <c r="D1362" s="14">
        <v>3</v>
      </c>
      <c r="E1362" s="14">
        <v>7</v>
      </c>
      <c r="F1362" s="14">
        <v>1</v>
      </c>
      <c r="G1362" s="14">
        <v>1</v>
      </c>
      <c r="H1362" s="14">
        <v>1</v>
      </c>
      <c r="I1362" s="14">
        <v>16</v>
      </c>
      <c r="J1362" s="14">
        <v>4</v>
      </c>
      <c r="K1362" s="27"/>
    </row>
    <row r="1363" spans="1:11" ht="15.75" customHeight="1" x14ac:dyDescent="0.3">
      <c r="A1363" s="7" t="s">
        <v>28</v>
      </c>
      <c r="B1363" s="8" t="s">
        <v>234</v>
      </c>
      <c r="C1363" s="22">
        <v>16</v>
      </c>
      <c r="D1363" s="14">
        <v>2</v>
      </c>
      <c r="E1363" s="14">
        <v>7</v>
      </c>
      <c r="F1363" s="14">
        <v>1</v>
      </c>
      <c r="G1363" s="14">
        <v>1</v>
      </c>
      <c r="H1363" s="14">
        <v>1</v>
      </c>
      <c r="I1363" s="14">
        <v>17</v>
      </c>
      <c r="J1363" s="14">
        <v>3</v>
      </c>
      <c r="K1363" s="27"/>
    </row>
    <row r="1364" spans="1:11" ht="15.75" customHeight="1" x14ac:dyDescent="0.3">
      <c r="A1364" s="7" t="s">
        <v>106</v>
      </c>
      <c r="B1364" s="8" t="s">
        <v>973</v>
      </c>
      <c r="C1364" s="22">
        <v>5</v>
      </c>
      <c r="D1364" s="14">
        <v>13</v>
      </c>
      <c r="E1364" s="14">
        <v>2</v>
      </c>
      <c r="F1364" s="14">
        <v>5</v>
      </c>
      <c r="G1364" s="14">
        <v>1</v>
      </c>
      <c r="H1364" s="14">
        <v>1</v>
      </c>
      <c r="I1364" s="14">
        <v>6</v>
      </c>
      <c r="J1364" s="14">
        <v>13</v>
      </c>
      <c r="K1364" s="27"/>
    </row>
    <row r="1365" spans="1:11" ht="15.75" customHeight="1" x14ac:dyDescent="0.3">
      <c r="A1365" s="7" t="s">
        <v>30</v>
      </c>
      <c r="B1365" s="8" t="s">
        <v>973</v>
      </c>
      <c r="C1365" s="22">
        <v>6</v>
      </c>
      <c r="D1365" s="14">
        <v>12</v>
      </c>
      <c r="E1365" s="14">
        <v>4</v>
      </c>
      <c r="F1365" s="14">
        <v>10</v>
      </c>
      <c r="G1365" s="14">
        <v>0</v>
      </c>
      <c r="H1365" s="14">
        <v>1</v>
      </c>
      <c r="I1365" s="14">
        <v>6</v>
      </c>
      <c r="J1365" s="14">
        <v>13</v>
      </c>
      <c r="K1365" s="27"/>
    </row>
    <row r="1366" spans="1:11" ht="15.75" customHeight="1" x14ac:dyDescent="0.3">
      <c r="A1366" s="7" t="s">
        <v>107</v>
      </c>
      <c r="B1366" s="8" t="s">
        <v>973</v>
      </c>
      <c r="C1366" s="22">
        <v>8</v>
      </c>
      <c r="D1366" s="14">
        <v>10</v>
      </c>
      <c r="E1366" s="14">
        <v>7</v>
      </c>
      <c r="F1366" s="14">
        <v>7</v>
      </c>
      <c r="G1366" s="14">
        <v>2</v>
      </c>
      <c r="H1366" s="14">
        <v>1</v>
      </c>
      <c r="I1366" s="14">
        <v>10</v>
      </c>
      <c r="J1366" s="14">
        <v>11</v>
      </c>
      <c r="K1366" s="27"/>
    </row>
    <row r="1367" spans="1:11" ht="15.75" customHeight="1" x14ac:dyDescent="0.3">
      <c r="A1367" s="10" t="s">
        <v>12</v>
      </c>
      <c r="B1367" s="11"/>
      <c r="C1367" s="9">
        <f>SUM(C1361:C1366)</f>
        <v>54</v>
      </c>
      <c r="D1367" s="9">
        <f t="shared" ref="D1367:J1367" si="88">SUM(D1361:D1366)</f>
        <v>44</v>
      </c>
      <c r="E1367" s="9">
        <f t="shared" si="88"/>
        <v>28</v>
      </c>
      <c r="F1367" s="9">
        <f t="shared" si="88"/>
        <v>27</v>
      </c>
      <c r="G1367" s="9">
        <f t="shared" si="88"/>
        <v>7</v>
      </c>
      <c r="H1367" s="9">
        <f t="shared" si="88"/>
        <v>6</v>
      </c>
      <c r="I1367" s="9">
        <f t="shared" si="88"/>
        <v>61</v>
      </c>
      <c r="J1367" s="9">
        <f t="shared" si="88"/>
        <v>49</v>
      </c>
      <c r="K1367" s="29"/>
    </row>
    <row r="1368" spans="1:11" ht="15.75" customHeight="1" x14ac:dyDescent="0.3"/>
    <row r="1369" spans="1:11" ht="15.75" customHeight="1" x14ac:dyDescent="0.3"/>
    <row r="1370" spans="1:11" ht="15.75" customHeight="1" x14ac:dyDescent="0.3">
      <c r="A1370" s="24" t="s">
        <v>574</v>
      </c>
      <c r="B1370" s="25"/>
      <c r="C1370" s="25"/>
      <c r="D1370" s="25"/>
      <c r="E1370" s="25"/>
      <c r="F1370" s="25"/>
      <c r="G1370" s="25"/>
      <c r="H1370" s="25"/>
      <c r="I1370" s="25"/>
      <c r="J1370" s="26"/>
      <c r="K1370" s="27"/>
    </row>
    <row r="1371" spans="1:11" ht="15.75" customHeight="1" x14ac:dyDescent="0.3">
      <c r="A1371" s="2"/>
      <c r="B1371" s="3"/>
      <c r="C1371" s="28" t="s">
        <v>1</v>
      </c>
      <c r="D1371" s="26"/>
      <c r="E1371" s="28" t="s">
        <v>2</v>
      </c>
      <c r="F1371" s="26"/>
      <c r="G1371" s="28" t="s">
        <v>3</v>
      </c>
      <c r="H1371" s="26"/>
      <c r="I1371" s="28" t="s">
        <v>4</v>
      </c>
      <c r="J1371" s="26"/>
      <c r="K1371" s="27"/>
    </row>
    <row r="1372" spans="1:11" ht="15.75" customHeight="1" x14ac:dyDescent="0.3">
      <c r="A1372" s="4" t="s">
        <v>5</v>
      </c>
      <c r="B1372" s="5" t="s">
        <v>6</v>
      </c>
      <c r="C1372" s="6" t="s">
        <v>7</v>
      </c>
      <c r="D1372" s="6" t="s">
        <v>8</v>
      </c>
      <c r="E1372" s="6" t="s">
        <v>7</v>
      </c>
      <c r="F1372" s="6" t="s">
        <v>8</v>
      </c>
      <c r="G1372" s="6" t="s">
        <v>7</v>
      </c>
      <c r="H1372" s="6" t="s">
        <v>8</v>
      </c>
      <c r="I1372" s="6" t="s">
        <v>7</v>
      </c>
      <c r="J1372" s="6" t="s">
        <v>8</v>
      </c>
      <c r="K1372" s="29"/>
    </row>
    <row r="1373" spans="1:11" ht="15.75" customHeight="1" x14ac:dyDescent="0.3">
      <c r="A1373" s="7" t="s">
        <v>17</v>
      </c>
      <c r="B1373" s="8" t="s">
        <v>210</v>
      </c>
      <c r="C1373" s="12">
        <v>12</v>
      </c>
      <c r="D1373" s="13">
        <v>6</v>
      </c>
      <c r="E1373" s="13">
        <v>12</v>
      </c>
      <c r="F1373" s="13">
        <v>4</v>
      </c>
      <c r="G1373" s="13">
        <v>0</v>
      </c>
      <c r="H1373" s="13">
        <v>1</v>
      </c>
      <c r="I1373" s="13">
        <v>12</v>
      </c>
      <c r="J1373" s="13">
        <v>7</v>
      </c>
      <c r="K1373" s="27"/>
    </row>
    <row r="1374" spans="1:11" ht="15.75" customHeight="1" x14ac:dyDescent="0.3">
      <c r="A1374" s="7" t="s">
        <v>18</v>
      </c>
      <c r="B1374" s="8" t="s">
        <v>210</v>
      </c>
      <c r="C1374" s="22">
        <v>16</v>
      </c>
      <c r="D1374" s="14">
        <v>6</v>
      </c>
      <c r="E1374" s="14">
        <v>10</v>
      </c>
      <c r="F1374" s="14">
        <v>4</v>
      </c>
      <c r="G1374" s="14">
        <v>1</v>
      </c>
      <c r="H1374" s="14">
        <v>2</v>
      </c>
      <c r="I1374" s="14">
        <v>17</v>
      </c>
      <c r="J1374" s="14">
        <v>8</v>
      </c>
      <c r="K1374" s="27"/>
    </row>
    <row r="1375" spans="1:11" ht="15.75" customHeight="1" x14ac:dyDescent="0.3">
      <c r="A1375" s="7" t="s">
        <v>19</v>
      </c>
      <c r="B1375" s="8" t="s">
        <v>210</v>
      </c>
      <c r="C1375" s="22">
        <v>13</v>
      </c>
      <c r="D1375" s="14">
        <v>7</v>
      </c>
      <c r="E1375" s="14">
        <v>9</v>
      </c>
      <c r="F1375" s="14">
        <v>5</v>
      </c>
      <c r="G1375" s="14">
        <v>1</v>
      </c>
      <c r="H1375" s="14">
        <v>2</v>
      </c>
      <c r="I1375" s="14">
        <v>14</v>
      </c>
      <c r="J1375" s="14">
        <v>9</v>
      </c>
      <c r="K1375" s="27"/>
    </row>
    <row r="1376" spans="1:11" ht="15.75" customHeight="1" x14ac:dyDescent="0.3">
      <c r="A1376" s="7" t="s">
        <v>20</v>
      </c>
      <c r="B1376" s="8" t="s">
        <v>210</v>
      </c>
      <c r="C1376" s="22">
        <v>16</v>
      </c>
      <c r="D1376" s="14">
        <v>4</v>
      </c>
      <c r="E1376" s="14">
        <v>11</v>
      </c>
      <c r="F1376" s="14">
        <v>3</v>
      </c>
      <c r="G1376" s="14">
        <v>1</v>
      </c>
      <c r="H1376" s="14">
        <v>1</v>
      </c>
      <c r="I1376" s="14">
        <v>17</v>
      </c>
      <c r="J1376" s="14">
        <v>5</v>
      </c>
      <c r="K1376" s="27"/>
    </row>
    <row r="1377" spans="1:11" ht="15.75" customHeight="1" x14ac:dyDescent="0.3">
      <c r="A1377" s="7" t="s">
        <v>21</v>
      </c>
      <c r="B1377" s="8" t="s">
        <v>210</v>
      </c>
      <c r="C1377" s="22">
        <v>16</v>
      </c>
      <c r="D1377" s="14">
        <v>2</v>
      </c>
      <c r="E1377" s="14">
        <v>13</v>
      </c>
      <c r="F1377" s="14">
        <v>1</v>
      </c>
      <c r="G1377" s="14">
        <v>3</v>
      </c>
      <c r="H1377" s="14">
        <v>1</v>
      </c>
      <c r="I1377" s="14">
        <v>19</v>
      </c>
      <c r="J1377" s="14">
        <v>3</v>
      </c>
      <c r="K1377" s="27"/>
    </row>
    <row r="1378" spans="1:11" ht="15.75" customHeight="1" x14ac:dyDescent="0.3">
      <c r="A1378" s="7" t="s">
        <v>22</v>
      </c>
      <c r="B1378" s="8" t="s">
        <v>210</v>
      </c>
      <c r="C1378" s="22">
        <v>20</v>
      </c>
      <c r="D1378" s="14">
        <v>2</v>
      </c>
      <c r="E1378" s="14">
        <v>13</v>
      </c>
      <c r="F1378" s="14">
        <v>1</v>
      </c>
      <c r="G1378" s="14">
        <v>1</v>
      </c>
      <c r="H1378" s="14">
        <v>1</v>
      </c>
      <c r="I1378" s="14">
        <v>21</v>
      </c>
      <c r="J1378" s="14">
        <v>3</v>
      </c>
      <c r="K1378" s="27"/>
    </row>
    <row r="1379" spans="1:11" ht="15.75" customHeight="1" x14ac:dyDescent="0.3">
      <c r="A1379" s="7" t="s">
        <v>23</v>
      </c>
      <c r="B1379" s="8" t="s">
        <v>245</v>
      </c>
      <c r="C1379" s="22">
        <v>6</v>
      </c>
      <c r="D1379" s="14">
        <v>14</v>
      </c>
      <c r="E1379" s="14">
        <v>0</v>
      </c>
      <c r="F1379" s="14">
        <v>0</v>
      </c>
      <c r="G1379" s="22">
        <v>0</v>
      </c>
      <c r="H1379" s="14">
        <v>1</v>
      </c>
      <c r="I1379" s="22">
        <v>6</v>
      </c>
      <c r="J1379" s="14">
        <v>15</v>
      </c>
      <c r="K1379" s="27"/>
    </row>
    <row r="1380" spans="1:11" ht="15.75" customHeight="1" x14ac:dyDescent="0.3">
      <c r="A1380" s="7" t="s">
        <v>42</v>
      </c>
      <c r="B1380" s="8" t="s">
        <v>245</v>
      </c>
      <c r="C1380" s="22">
        <v>7</v>
      </c>
      <c r="D1380" s="14">
        <v>13</v>
      </c>
      <c r="E1380" s="14">
        <v>0</v>
      </c>
      <c r="F1380" s="14">
        <v>0</v>
      </c>
      <c r="G1380" s="22">
        <v>0</v>
      </c>
      <c r="H1380" s="14">
        <v>1</v>
      </c>
      <c r="I1380" s="22">
        <v>7</v>
      </c>
      <c r="J1380" s="14">
        <v>14</v>
      </c>
      <c r="K1380" s="27"/>
    </row>
    <row r="1381" spans="1:11" ht="15.75" customHeight="1" x14ac:dyDescent="0.3">
      <c r="A1381" s="7" t="s">
        <v>24</v>
      </c>
      <c r="B1381" s="8" t="s">
        <v>245</v>
      </c>
      <c r="C1381" s="22">
        <v>4</v>
      </c>
      <c r="D1381" s="14">
        <v>14</v>
      </c>
      <c r="E1381" s="14">
        <v>0</v>
      </c>
      <c r="F1381" s="14">
        <v>0</v>
      </c>
      <c r="G1381" s="22">
        <v>0</v>
      </c>
      <c r="H1381" s="14">
        <v>1</v>
      </c>
      <c r="I1381" s="22">
        <v>4</v>
      </c>
      <c r="J1381" s="14">
        <v>15</v>
      </c>
      <c r="K1381" s="27"/>
    </row>
    <row r="1382" spans="1:11" ht="15.75" customHeight="1" x14ac:dyDescent="0.3">
      <c r="A1382" s="7" t="s">
        <v>46</v>
      </c>
      <c r="B1382" s="8" t="s">
        <v>245</v>
      </c>
      <c r="C1382" s="22">
        <v>5</v>
      </c>
      <c r="D1382" s="14">
        <v>12</v>
      </c>
      <c r="E1382" s="14">
        <v>0</v>
      </c>
      <c r="F1382" s="14">
        <v>0</v>
      </c>
      <c r="G1382" s="22">
        <v>1</v>
      </c>
      <c r="H1382" s="14">
        <v>1</v>
      </c>
      <c r="I1382" s="22">
        <v>6</v>
      </c>
      <c r="J1382" s="14">
        <v>13</v>
      </c>
      <c r="K1382" s="27"/>
    </row>
    <row r="1383" spans="1:11" ht="15.75" customHeight="1" x14ac:dyDescent="0.3">
      <c r="A1383" s="7" t="s">
        <v>55</v>
      </c>
      <c r="B1383" s="8" t="s">
        <v>245</v>
      </c>
      <c r="C1383" s="22">
        <v>4</v>
      </c>
      <c r="D1383" s="14">
        <v>14</v>
      </c>
      <c r="E1383" s="14">
        <v>0</v>
      </c>
      <c r="F1383" s="14">
        <v>0</v>
      </c>
      <c r="G1383" s="22">
        <v>0</v>
      </c>
      <c r="H1383" s="14">
        <v>1</v>
      </c>
      <c r="I1383" s="22">
        <v>4</v>
      </c>
      <c r="J1383" s="14">
        <v>15</v>
      </c>
      <c r="K1383" s="27"/>
    </row>
    <row r="1384" spans="1:11" ht="15.75" customHeight="1" x14ac:dyDescent="0.3">
      <c r="A1384" s="10" t="s">
        <v>12</v>
      </c>
      <c r="B1384" s="11"/>
      <c r="C1384" s="9">
        <f>SUM(C1373:C1383)</f>
        <v>119</v>
      </c>
      <c r="D1384" s="9">
        <f t="shared" ref="D1384:J1384" si="89">SUM(D1373:D1383)</f>
        <v>94</v>
      </c>
      <c r="E1384" s="9">
        <f t="shared" si="89"/>
        <v>68</v>
      </c>
      <c r="F1384" s="9">
        <f t="shared" si="89"/>
        <v>18</v>
      </c>
      <c r="G1384" s="9">
        <f t="shared" si="89"/>
        <v>8</v>
      </c>
      <c r="H1384" s="9">
        <f t="shared" si="89"/>
        <v>13</v>
      </c>
      <c r="I1384" s="9">
        <f t="shared" si="89"/>
        <v>127</v>
      </c>
      <c r="J1384" s="9">
        <f t="shared" si="89"/>
        <v>107</v>
      </c>
      <c r="K1384" s="29"/>
    </row>
    <row r="1385" spans="1:11" ht="15.75" customHeight="1" x14ac:dyDescent="0.3"/>
    <row r="1386" spans="1:11" ht="15.75" customHeight="1" x14ac:dyDescent="0.3"/>
    <row r="1387" spans="1:11" ht="15.75" customHeight="1" x14ac:dyDescent="0.3">
      <c r="A1387" s="24" t="s">
        <v>1748</v>
      </c>
      <c r="B1387" s="25"/>
      <c r="C1387" s="25"/>
      <c r="D1387" s="25"/>
      <c r="E1387" s="25"/>
      <c r="F1387" s="25"/>
      <c r="G1387" s="25"/>
      <c r="H1387" s="25"/>
      <c r="I1387" s="25"/>
      <c r="J1387" s="26"/>
      <c r="K1387" s="27"/>
    </row>
    <row r="1388" spans="1:11" ht="15.75" customHeight="1" x14ac:dyDescent="0.3">
      <c r="A1388" s="2"/>
      <c r="B1388" s="3"/>
      <c r="C1388" s="28" t="s">
        <v>1</v>
      </c>
      <c r="D1388" s="26"/>
      <c r="E1388" s="28" t="s">
        <v>2</v>
      </c>
      <c r="F1388" s="26"/>
      <c r="G1388" s="28" t="s">
        <v>3</v>
      </c>
      <c r="H1388" s="26"/>
      <c r="I1388" s="28" t="s">
        <v>4</v>
      </c>
      <c r="J1388" s="26"/>
      <c r="K1388" s="27"/>
    </row>
    <row r="1389" spans="1:11" ht="15.75" customHeight="1" x14ac:dyDescent="0.3">
      <c r="A1389" s="4" t="s">
        <v>5</v>
      </c>
      <c r="B1389" s="5" t="s">
        <v>6</v>
      </c>
      <c r="C1389" s="6" t="s">
        <v>7</v>
      </c>
      <c r="D1389" s="6" t="s">
        <v>8</v>
      </c>
      <c r="E1389" s="6" t="s">
        <v>7</v>
      </c>
      <c r="F1389" s="6" t="s">
        <v>8</v>
      </c>
      <c r="G1389" s="6" t="s">
        <v>7</v>
      </c>
      <c r="H1389" s="6" t="s">
        <v>8</v>
      </c>
      <c r="I1389" s="6" t="s">
        <v>7</v>
      </c>
      <c r="J1389" s="6" t="s">
        <v>8</v>
      </c>
      <c r="K1389" s="29"/>
    </row>
    <row r="1390" spans="1:11" ht="15.75" customHeight="1" x14ac:dyDescent="0.3">
      <c r="A1390" s="7" t="s">
        <v>176</v>
      </c>
      <c r="B1390" s="8" t="s">
        <v>426</v>
      </c>
      <c r="C1390" s="12"/>
      <c r="D1390" s="13"/>
      <c r="E1390" s="13">
        <v>5</v>
      </c>
      <c r="F1390" s="13">
        <v>5</v>
      </c>
      <c r="G1390" s="13"/>
      <c r="H1390" s="13"/>
      <c r="I1390" s="13">
        <v>7</v>
      </c>
      <c r="J1390" s="13">
        <v>5</v>
      </c>
      <c r="K1390" s="27"/>
    </row>
    <row r="1391" spans="1:11" ht="15.75" customHeight="1" x14ac:dyDescent="0.3">
      <c r="A1391" s="7" t="s">
        <v>243</v>
      </c>
      <c r="B1391" s="8" t="s">
        <v>426</v>
      </c>
      <c r="C1391" s="12"/>
      <c r="D1391" s="13"/>
      <c r="E1391" s="13">
        <v>2</v>
      </c>
      <c r="F1391" s="13">
        <v>8</v>
      </c>
      <c r="G1391" s="13"/>
      <c r="H1391" s="13"/>
      <c r="I1391" s="13">
        <v>4</v>
      </c>
      <c r="J1391" s="13">
        <v>11</v>
      </c>
      <c r="K1391" s="27"/>
    </row>
    <row r="1392" spans="1:11" ht="15.75" customHeight="1" x14ac:dyDescent="0.3">
      <c r="A1392" s="10" t="s">
        <v>12</v>
      </c>
      <c r="B1392" s="11"/>
      <c r="C1392" s="9">
        <f t="shared" ref="C1392:J1392" si="90">SUM(C1390:C1391)</f>
        <v>0</v>
      </c>
      <c r="D1392" s="9">
        <f t="shared" si="90"/>
        <v>0</v>
      </c>
      <c r="E1392" s="9">
        <f t="shared" si="90"/>
        <v>7</v>
      </c>
      <c r="F1392" s="9">
        <f t="shared" si="90"/>
        <v>13</v>
      </c>
      <c r="G1392" s="9">
        <f t="shared" si="90"/>
        <v>0</v>
      </c>
      <c r="H1392" s="9">
        <f t="shared" si="90"/>
        <v>0</v>
      </c>
      <c r="I1392" s="9">
        <f t="shared" si="90"/>
        <v>11</v>
      </c>
      <c r="J1392" s="9">
        <f t="shared" si="90"/>
        <v>16</v>
      </c>
      <c r="K1392" s="29"/>
    </row>
    <row r="1393" spans="1:11" ht="15.75" customHeight="1" x14ac:dyDescent="0.3"/>
    <row r="1394" spans="1:11" ht="15.75" customHeight="1" x14ac:dyDescent="0.3"/>
    <row r="1395" spans="1:11" ht="15.75" customHeight="1" x14ac:dyDescent="0.3">
      <c r="A1395" s="24" t="s">
        <v>1330</v>
      </c>
      <c r="B1395" s="25"/>
      <c r="C1395" s="25"/>
      <c r="D1395" s="25"/>
      <c r="E1395" s="25"/>
      <c r="F1395" s="25"/>
      <c r="G1395" s="25"/>
      <c r="H1395" s="25"/>
      <c r="I1395" s="25"/>
      <c r="J1395" s="26"/>
      <c r="K1395" s="27"/>
    </row>
    <row r="1396" spans="1:11" ht="15.75" customHeight="1" x14ac:dyDescent="0.3">
      <c r="A1396" s="2"/>
      <c r="B1396" s="3"/>
      <c r="C1396" s="28" t="s">
        <v>1</v>
      </c>
      <c r="D1396" s="26"/>
      <c r="E1396" s="28" t="s">
        <v>2</v>
      </c>
      <c r="F1396" s="26"/>
      <c r="G1396" s="28" t="s">
        <v>3</v>
      </c>
      <c r="H1396" s="26"/>
      <c r="I1396" s="28" t="s">
        <v>4</v>
      </c>
      <c r="J1396" s="26"/>
      <c r="K1396" s="27"/>
    </row>
    <row r="1397" spans="1:11" ht="15.75" customHeight="1" x14ac:dyDescent="0.3">
      <c r="A1397" s="4" t="s">
        <v>5</v>
      </c>
      <c r="B1397" s="5" t="s">
        <v>6</v>
      </c>
      <c r="C1397" s="6" t="s">
        <v>7</v>
      </c>
      <c r="D1397" s="6" t="s">
        <v>8</v>
      </c>
      <c r="E1397" s="6" t="s">
        <v>7</v>
      </c>
      <c r="F1397" s="6" t="s">
        <v>8</v>
      </c>
      <c r="G1397" s="6" t="s">
        <v>7</v>
      </c>
      <c r="H1397" s="6" t="s">
        <v>8</v>
      </c>
      <c r="I1397" s="6" t="s">
        <v>7</v>
      </c>
      <c r="J1397" s="6" t="s">
        <v>8</v>
      </c>
      <c r="K1397" s="29"/>
    </row>
    <row r="1398" spans="1:11" ht="15.75" customHeight="1" x14ac:dyDescent="0.3">
      <c r="A1398" s="7" t="s">
        <v>171</v>
      </c>
      <c r="B1398" s="8" t="s">
        <v>206</v>
      </c>
      <c r="C1398" s="12">
        <v>9</v>
      </c>
      <c r="D1398" s="13">
        <v>11</v>
      </c>
      <c r="E1398" s="13">
        <v>3</v>
      </c>
      <c r="F1398" s="13">
        <v>3</v>
      </c>
      <c r="G1398" s="13">
        <v>1</v>
      </c>
      <c r="H1398" s="13">
        <v>1</v>
      </c>
      <c r="I1398" s="13">
        <v>10</v>
      </c>
      <c r="J1398" s="13">
        <v>12</v>
      </c>
      <c r="K1398" s="27"/>
    </row>
    <row r="1399" spans="1:11" ht="15.75" customHeight="1" x14ac:dyDescent="0.3">
      <c r="A1399" s="7" t="s">
        <v>32</v>
      </c>
      <c r="B1399" s="8" t="s">
        <v>206</v>
      </c>
      <c r="C1399" s="12">
        <v>14</v>
      </c>
      <c r="D1399" s="13">
        <v>6</v>
      </c>
      <c r="E1399" s="13">
        <v>4</v>
      </c>
      <c r="F1399" s="13">
        <v>2</v>
      </c>
      <c r="G1399" s="13">
        <v>1</v>
      </c>
      <c r="H1399" s="13">
        <v>1</v>
      </c>
      <c r="I1399" s="13">
        <v>15</v>
      </c>
      <c r="J1399" s="13">
        <v>7</v>
      </c>
      <c r="K1399" s="27"/>
    </row>
    <row r="1400" spans="1:11" ht="15.75" customHeight="1" x14ac:dyDescent="0.3">
      <c r="A1400" s="7" t="s">
        <v>33</v>
      </c>
      <c r="B1400" s="8" t="s">
        <v>206</v>
      </c>
      <c r="C1400" s="12">
        <v>10</v>
      </c>
      <c r="D1400" s="13">
        <v>9</v>
      </c>
      <c r="E1400" s="13">
        <v>4</v>
      </c>
      <c r="F1400" s="13">
        <v>6</v>
      </c>
      <c r="G1400" s="13">
        <v>0</v>
      </c>
      <c r="H1400" s="13">
        <v>1</v>
      </c>
      <c r="I1400" s="13">
        <v>10</v>
      </c>
      <c r="J1400" s="13">
        <v>10</v>
      </c>
      <c r="K1400" s="27"/>
    </row>
    <row r="1401" spans="1:11" ht="15.75" customHeight="1" x14ac:dyDescent="0.3">
      <c r="A1401" s="7" t="s">
        <v>34</v>
      </c>
      <c r="B1401" s="8" t="s">
        <v>195</v>
      </c>
      <c r="C1401" s="12">
        <v>12</v>
      </c>
      <c r="D1401" s="13">
        <v>8</v>
      </c>
      <c r="E1401" s="13">
        <v>10</v>
      </c>
      <c r="F1401" s="13">
        <v>4</v>
      </c>
      <c r="G1401" s="13">
        <v>0</v>
      </c>
      <c r="H1401" s="13">
        <v>1</v>
      </c>
      <c r="I1401" s="13">
        <v>12</v>
      </c>
      <c r="J1401" s="13">
        <v>9</v>
      </c>
      <c r="K1401" s="27"/>
    </row>
    <row r="1402" spans="1:11" ht="15.75" customHeight="1" x14ac:dyDescent="0.3">
      <c r="A1402" s="7" t="s">
        <v>35</v>
      </c>
      <c r="B1402" s="8" t="s">
        <v>195</v>
      </c>
      <c r="C1402" s="22">
        <v>7</v>
      </c>
      <c r="D1402" s="14">
        <v>12</v>
      </c>
      <c r="E1402" s="14">
        <v>5</v>
      </c>
      <c r="F1402" s="14">
        <v>9</v>
      </c>
      <c r="G1402" s="14">
        <v>0</v>
      </c>
      <c r="H1402" s="14">
        <v>1</v>
      </c>
      <c r="I1402" s="14">
        <v>7</v>
      </c>
      <c r="J1402" s="14">
        <v>13</v>
      </c>
      <c r="K1402" s="27"/>
    </row>
    <row r="1403" spans="1:11" ht="15.75" customHeight="1" x14ac:dyDescent="0.3">
      <c r="A1403" s="7" t="s">
        <v>36</v>
      </c>
      <c r="B1403" s="8" t="s">
        <v>195</v>
      </c>
      <c r="C1403" s="22">
        <v>11</v>
      </c>
      <c r="D1403" s="14">
        <v>9</v>
      </c>
      <c r="E1403" s="14">
        <v>9</v>
      </c>
      <c r="F1403" s="14">
        <v>5</v>
      </c>
      <c r="G1403" s="14">
        <v>0</v>
      </c>
      <c r="H1403" s="14">
        <v>1</v>
      </c>
      <c r="I1403" s="14">
        <v>11</v>
      </c>
      <c r="J1403" s="14">
        <v>10</v>
      </c>
      <c r="K1403" s="27"/>
    </row>
    <row r="1404" spans="1:11" ht="15.75" customHeight="1" x14ac:dyDescent="0.3">
      <c r="A1404" s="10" t="s">
        <v>12</v>
      </c>
      <c r="B1404" s="11"/>
      <c r="C1404" s="9">
        <f>SUM(C1398:C1403)</f>
        <v>63</v>
      </c>
      <c r="D1404" s="9">
        <f t="shared" ref="D1404:J1404" si="91">SUM(D1398:D1403)</f>
        <v>55</v>
      </c>
      <c r="E1404" s="9">
        <f t="shared" si="91"/>
        <v>35</v>
      </c>
      <c r="F1404" s="9">
        <f t="shared" si="91"/>
        <v>29</v>
      </c>
      <c r="G1404" s="9">
        <f t="shared" si="91"/>
        <v>2</v>
      </c>
      <c r="H1404" s="9">
        <f t="shared" si="91"/>
        <v>6</v>
      </c>
      <c r="I1404" s="9">
        <f t="shared" si="91"/>
        <v>65</v>
      </c>
      <c r="J1404" s="9">
        <f t="shared" si="91"/>
        <v>61</v>
      </c>
      <c r="K1404" s="29"/>
    </row>
    <row r="1405" spans="1:11" ht="15.75" customHeight="1" x14ac:dyDescent="0.3">
      <c r="A1405" s="1" t="s">
        <v>1331</v>
      </c>
    </row>
    <row r="1406" spans="1:11" ht="15.75" customHeight="1" x14ac:dyDescent="0.3"/>
    <row r="1407" spans="1:11" ht="15.75" customHeight="1" x14ac:dyDescent="0.3">
      <c r="A1407" s="24" t="s">
        <v>575</v>
      </c>
      <c r="B1407" s="25"/>
      <c r="C1407" s="25"/>
      <c r="D1407" s="25"/>
      <c r="E1407" s="25"/>
      <c r="F1407" s="25"/>
      <c r="G1407" s="25"/>
      <c r="H1407" s="25"/>
      <c r="I1407" s="25"/>
      <c r="J1407" s="26"/>
      <c r="K1407" s="27"/>
    </row>
    <row r="1408" spans="1:11" ht="15.75" customHeight="1" x14ac:dyDescent="0.3">
      <c r="A1408" s="2"/>
      <c r="B1408" s="3"/>
      <c r="C1408" s="28" t="s">
        <v>1</v>
      </c>
      <c r="D1408" s="26"/>
      <c r="E1408" s="28" t="s">
        <v>2</v>
      </c>
      <c r="F1408" s="26"/>
      <c r="G1408" s="28" t="s">
        <v>3</v>
      </c>
      <c r="H1408" s="26"/>
      <c r="I1408" s="28" t="s">
        <v>4</v>
      </c>
      <c r="J1408" s="26"/>
      <c r="K1408" s="27"/>
    </row>
    <row r="1409" spans="1:11" ht="15.75" customHeight="1" x14ac:dyDescent="0.3">
      <c r="A1409" s="4" t="s">
        <v>5</v>
      </c>
      <c r="B1409" s="5" t="s">
        <v>6</v>
      </c>
      <c r="C1409" s="6" t="s">
        <v>7</v>
      </c>
      <c r="D1409" s="6" t="s">
        <v>8</v>
      </c>
      <c r="E1409" s="6" t="s">
        <v>7</v>
      </c>
      <c r="F1409" s="6" t="s">
        <v>8</v>
      </c>
      <c r="G1409" s="6" t="s">
        <v>7</v>
      </c>
      <c r="H1409" s="6" t="s">
        <v>8</v>
      </c>
      <c r="I1409" s="6" t="s">
        <v>7</v>
      </c>
      <c r="J1409" s="6" t="s">
        <v>8</v>
      </c>
      <c r="K1409" s="29"/>
    </row>
    <row r="1410" spans="1:11" ht="15.75" customHeight="1" x14ac:dyDescent="0.3">
      <c r="A1410" s="7" t="s">
        <v>57</v>
      </c>
      <c r="B1410" s="8" t="s">
        <v>312</v>
      </c>
      <c r="C1410" s="12">
        <v>12</v>
      </c>
      <c r="D1410" s="13">
        <v>6</v>
      </c>
      <c r="E1410" s="13">
        <v>8</v>
      </c>
      <c r="F1410" s="13">
        <v>2</v>
      </c>
      <c r="G1410" s="13">
        <v>3</v>
      </c>
      <c r="H1410" s="13">
        <v>1</v>
      </c>
      <c r="I1410" s="13">
        <v>15</v>
      </c>
      <c r="J1410" s="13">
        <v>7</v>
      </c>
      <c r="K1410" s="27"/>
    </row>
    <row r="1411" spans="1:11" ht="15.75" customHeight="1" x14ac:dyDescent="0.3">
      <c r="A1411" s="7" t="s">
        <v>63</v>
      </c>
      <c r="B1411" s="8" t="s">
        <v>312</v>
      </c>
      <c r="C1411" s="22">
        <v>4</v>
      </c>
      <c r="D1411" s="14">
        <v>12</v>
      </c>
      <c r="E1411" s="14">
        <v>2</v>
      </c>
      <c r="F1411" s="14">
        <v>4</v>
      </c>
      <c r="G1411" s="14">
        <v>0</v>
      </c>
      <c r="H1411" s="14">
        <v>2</v>
      </c>
      <c r="I1411" s="14">
        <v>4</v>
      </c>
      <c r="J1411" s="14">
        <v>14</v>
      </c>
      <c r="K1411" s="27"/>
    </row>
    <row r="1412" spans="1:11" ht="15.75" customHeight="1" x14ac:dyDescent="0.3">
      <c r="A1412" s="10" t="s">
        <v>12</v>
      </c>
      <c r="B1412" s="11"/>
      <c r="C1412" s="9">
        <v>16</v>
      </c>
      <c r="D1412" s="9">
        <v>18</v>
      </c>
      <c r="E1412" s="9">
        <v>10</v>
      </c>
      <c r="F1412" s="9">
        <v>6</v>
      </c>
      <c r="G1412" s="9">
        <v>3</v>
      </c>
      <c r="H1412" s="9">
        <v>3</v>
      </c>
      <c r="I1412" s="9">
        <v>19</v>
      </c>
      <c r="J1412" s="9">
        <v>21</v>
      </c>
      <c r="K1412" s="29"/>
    </row>
    <row r="1413" spans="1:11" ht="15.75" customHeight="1" x14ac:dyDescent="0.3"/>
    <row r="1414" spans="1:11" ht="15.75" customHeight="1" x14ac:dyDescent="0.3"/>
    <row r="1415" spans="1:11" ht="15.75" customHeight="1" x14ac:dyDescent="0.3">
      <c r="A1415" s="24" t="s">
        <v>1010</v>
      </c>
      <c r="B1415" s="25"/>
      <c r="C1415" s="25"/>
      <c r="D1415" s="25"/>
      <c r="E1415" s="25"/>
      <c r="F1415" s="25"/>
      <c r="G1415" s="25"/>
      <c r="H1415" s="25"/>
      <c r="I1415" s="25"/>
      <c r="J1415" s="26"/>
      <c r="K1415" s="27"/>
    </row>
    <row r="1416" spans="1:11" ht="15.75" customHeight="1" x14ac:dyDescent="0.3">
      <c r="A1416" s="2"/>
      <c r="B1416" s="3"/>
      <c r="C1416" s="28" t="s">
        <v>1</v>
      </c>
      <c r="D1416" s="26"/>
      <c r="E1416" s="28" t="s">
        <v>2</v>
      </c>
      <c r="F1416" s="26"/>
      <c r="G1416" s="28" t="s">
        <v>3</v>
      </c>
      <c r="H1416" s="26"/>
      <c r="I1416" s="28" t="s">
        <v>4</v>
      </c>
      <c r="J1416" s="26"/>
      <c r="K1416" s="27"/>
    </row>
    <row r="1417" spans="1:11" ht="15.75" customHeight="1" x14ac:dyDescent="0.3">
      <c r="A1417" s="4" t="s">
        <v>5</v>
      </c>
      <c r="B1417" s="5" t="s">
        <v>6</v>
      </c>
      <c r="C1417" s="6" t="s">
        <v>7</v>
      </c>
      <c r="D1417" s="6" t="s">
        <v>8</v>
      </c>
      <c r="E1417" s="6" t="s">
        <v>7</v>
      </c>
      <c r="F1417" s="6" t="s">
        <v>8</v>
      </c>
      <c r="G1417" s="6" t="s">
        <v>7</v>
      </c>
      <c r="H1417" s="6" t="s">
        <v>8</v>
      </c>
      <c r="I1417" s="6" t="s">
        <v>7</v>
      </c>
      <c r="J1417" s="6" t="s">
        <v>8</v>
      </c>
      <c r="K1417" s="29"/>
    </row>
    <row r="1418" spans="1:11" ht="15.75" customHeight="1" x14ac:dyDescent="0.3">
      <c r="A1418" s="7" t="s">
        <v>69</v>
      </c>
      <c r="B1418" s="8" t="s">
        <v>1011</v>
      </c>
      <c r="C1418" s="12"/>
      <c r="D1418" s="13"/>
      <c r="E1418" s="13"/>
      <c r="F1418" s="13"/>
      <c r="G1418" s="13"/>
      <c r="H1418" s="13"/>
      <c r="I1418" s="13"/>
      <c r="J1418" s="13"/>
    </row>
    <row r="1419" spans="1:11" ht="15.75" customHeight="1" x14ac:dyDescent="0.3">
      <c r="A1419" s="7" t="s">
        <v>102</v>
      </c>
      <c r="B1419" s="8" t="s">
        <v>1011</v>
      </c>
      <c r="C1419" s="12"/>
      <c r="D1419" s="13"/>
      <c r="E1419" s="13"/>
      <c r="F1419" s="13"/>
      <c r="G1419" s="13"/>
      <c r="H1419" s="13"/>
      <c r="I1419" s="13"/>
      <c r="J1419" s="13"/>
    </row>
    <row r="1420" spans="1:11" ht="15.75" customHeight="1" x14ac:dyDescent="0.3">
      <c r="A1420" s="7" t="s">
        <v>103</v>
      </c>
      <c r="B1420" s="8" t="s">
        <v>138</v>
      </c>
      <c r="C1420" s="12">
        <v>5</v>
      </c>
      <c r="D1420" s="13">
        <v>12</v>
      </c>
      <c r="E1420" s="13">
        <v>2</v>
      </c>
      <c r="F1420" s="13">
        <v>5</v>
      </c>
      <c r="G1420" s="13">
        <v>0</v>
      </c>
      <c r="H1420" s="13">
        <v>1</v>
      </c>
      <c r="I1420" s="13">
        <v>5</v>
      </c>
      <c r="J1420" s="13">
        <v>13</v>
      </c>
    </row>
    <row r="1421" spans="1:11" ht="15.75" customHeight="1" x14ac:dyDescent="0.3">
      <c r="A1421" s="7" t="s">
        <v>104</v>
      </c>
      <c r="B1421" s="8" t="s">
        <v>138</v>
      </c>
      <c r="C1421" s="12">
        <v>6</v>
      </c>
      <c r="D1421" s="13">
        <v>12</v>
      </c>
      <c r="E1421" s="13">
        <v>4</v>
      </c>
      <c r="F1421" s="13">
        <v>10</v>
      </c>
      <c r="G1421" s="13">
        <v>0</v>
      </c>
      <c r="H1421" s="13">
        <v>1</v>
      </c>
      <c r="I1421" s="13">
        <v>6</v>
      </c>
      <c r="J1421" s="13">
        <v>13</v>
      </c>
    </row>
    <row r="1422" spans="1:11" ht="15.75" customHeight="1" x14ac:dyDescent="0.3">
      <c r="A1422" s="7" t="s">
        <v>105</v>
      </c>
      <c r="B1422" s="8" t="s">
        <v>1012</v>
      </c>
      <c r="C1422" s="12"/>
      <c r="D1422" s="13"/>
      <c r="E1422" s="13"/>
      <c r="F1422" s="13"/>
      <c r="G1422" s="13"/>
      <c r="H1422" s="13"/>
      <c r="I1422" s="13"/>
      <c r="J1422" s="13"/>
    </row>
    <row r="1423" spans="1:11" ht="15.75" customHeight="1" x14ac:dyDescent="0.3">
      <c r="A1423" s="7" t="s">
        <v>25</v>
      </c>
      <c r="B1423" s="8" t="s">
        <v>1012</v>
      </c>
      <c r="C1423" s="12"/>
      <c r="D1423" s="13"/>
      <c r="E1423" s="13"/>
      <c r="F1423" s="13"/>
      <c r="G1423" s="13"/>
      <c r="H1423" s="13"/>
      <c r="I1423" s="13"/>
      <c r="J1423" s="13"/>
    </row>
    <row r="1424" spans="1:11" ht="15.75" customHeight="1" x14ac:dyDescent="0.3">
      <c r="A1424" s="7" t="s">
        <v>27</v>
      </c>
      <c r="B1424" s="8" t="s">
        <v>1012</v>
      </c>
      <c r="C1424" s="12"/>
      <c r="D1424" s="13"/>
      <c r="E1424" s="13"/>
      <c r="F1424" s="13"/>
      <c r="G1424" s="13"/>
      <c r="H1424" s="13"/>
      <c r="I1424" s="13"/>
      <c r="J1424" s="13"/>
    </row>
    <row r="1425" spans="1:11" ht="15.75" customHeight="1" x14ac:dyDescent="0.3">
      <c r="A1425" s="7" t="s">
        <v>28</v>
      </c>
      <c r="B1425" s="8"/>
      <c r="C1425" s="12"/>
      <c r="D1425" s="13"/>
      <c r="E1425" s="13"/>
      <c r="F1425" s="13"/>
      <c r="G1425" s="13"/>
      <c r="H1425" s="13"/>
      <c r="I1425" s="13"/>
      <c r="J1425" s="13"/>
    </row>
    <row r="1426" spans="1:11" ht="15.75" customHeight="1" x14ac:dyDescent="0.3">
      <c r="A1426" s="7" t="s">
        <v>106</v>
      </c>
      <c r="B1426" s="8"/>
      <c r="C1426" s="12"/>
      <c r="D1426" s="13"/>
      <c r="E1426" s="13"/>
      <c r="F1426" s="13"/>
      <c r="G1426" s="13"/>
      <c r="H1426" s="13"/>
      <c r="I1426" s="13"/>
      <c r="J1426" s="13"/>
    </row>
    <row r="1427" spans="1:11" ht="15.75" customHeight="1" x14ac:dyDescent="0.3">
      <c r="A1427" s="7" t="s">
        <v>30</v>
      </c>
      <c r="B1427" s="8" t="s">
        <v>692</v>
      </c>
      <c r="C1427" s="12">
        <v>1</v>
      </c>
      <c r="D1427" s="13">
        <v>17</v>
      </c>
      <c r="E1427" s="13">
        <v>0</v>
      </c>
      <c r="F1427" s="13">
        <v>12</v>
      </c>
      <c r="G1427" s="13">
        <v>0</v>
      </c>
      <c r="H1427" s="13">
        <v>1</v>
      </c>
      <c r="I1427" s="13">
        <v>1</v>
      </c>
      <c r="J1427" s="13">
        <v>18</v>
      </c>
    </row>
    <row r="1428" spans="1:11" ht="15.75" customHeight="1" x14ac:dyDescent="0.3">
      <c r="A1428" s="7" t="s">
        <v>107</v>
      </c>
      <c r="B1428" s="8" t="s">
        <v>692</v>
      </c>
      <c r="C1428" s="12">
        <v>7</v>
      </c>
      <c r="D1428" s="13">
        <v>11</v>
      </c>
      <c r="E1428" s="13">
        <v>4</v>
      </c>
      <c r="F1428" s="13">
        <v>8</v>
      </c>
      <c r="G1428" s="13">
        <v>1</v>
      </c>
      <c r="H1428" s="13">
        <v>1</v>
      </c>
      <c r="I1428" s="13">
        <v>8</v>
      </c>
      <c r="J1428" s="13">
        <v>12</v>
      </c>
    </row>
    <row r="1429" spans="1:11" ht="15.75" customHeight="1" x14ac:dyDescent="0.3">
      <c r="A1429" s="7" t="s">
        <v>109</v>
      </c>
      <c r="B1429" s="8" t="s">
        <v>692</v>
      </c>
      <c r="C1429" s="12">
        <v>8</v>
      </c>
      <c r="D1429" s="13">
        <v>10</v>
      </c>
      <c r="E1429" s="13">
        <v>6</v>
      </c>
      <c r="F1429" s="13">
        <v>6</v>
      </c>
      <c r="G1429" s="13">
        <v>0</v>
      </c>
      <c r="H1429" s="13">
        <v>1</v>
      </c>
      <c r="I1429" s="13">
        <v>8</v>
      </c>
      <c r="J1429" s="13">
        <v>11</v>
      </c>
    </row>
    <row r="1430" spans="1:11" ht="15.75" customHeight="1" x14ac:dyDescent="0.3">
      <c r="A1430" s="7" t="s">
        <v>110</v>
      </c>
      <c r="B1430" s="8" t="s">
        <v>692</v>
      </c>
      <c r="C1430" s="12">
        <v>4</v>
      </c>
      <c r="D1430" s="13">
        <v>13</v>
      </c>
      <c r="E1430" s="13">
        <v>3</v>
      </c>
      <c r="F1430" s="13">
        <v>9</v>
      </c>
      <c r="G1430" s="13">
        <v>1</v>
      </c>
      <c r="H1430" s="13">
        <v>1</v>
      </c>
      <c r="I1430" s="13">
        <v>5</v>
      </c>
      <c r="J1430" s="13">
        <v>14</v>
      </c>
      <c r="K1430" s="27"/>
    </row>
    <row r="1431" spans="1:11" ht="15.75" customHeight="1" x14ac:dyDescent="0.3">
      <c r="A1431" s="10" t="s">
        <v>12</v>
      </c>
      <c r="B1431" s="11"/>
      <c r="C1431" s="9">
        <f>SUM(C1418:C1430)</f>
        <v>31</v>
      </c>
      <c r="D1431" s="9">
        <f t="shared" ref="D1431:J1431" si="92">SUM(D1418:D1430)</f>
        <v>75</v>
      </c>
      <c r="E1431" s="9">
        <f t="shared" si="92"/>
        <v>19</v>
      </c>
      <c r="F1431" s="9">
        <f t="shared" si="92"/>
        <v>50</v>
      </c>
      <c r="G1431" s="9">
        <f t="shared" si="92"/>
        <v>2</v>
      </c>
      <c r="H1431" s="9">
        <f t="shared" si="92"/>
        <v>6</v>
      </c>
      <c r="I1431" s="9">
        <f t="shared" si="92"/>
        <v>33</v>
      </c>
      <c r="J1431" s="9">
        <f t="shared" si="92"/>
        <v>81</v>
      </c>
      <c r="K1431" s="29"/>
    </row>
    <row r="1432" spans="1:11" ht="15.75" customHeight="1" x14ac:dyDescent="0.3"/>
    <row r="1433" spans="1:11" ht="15.75" customHeight="1" x14ac:dyDescent="0.3"/>
    <row r="1434" spans="1:11" ht="15.75" customHeight="1" x14ac:dyDescent="0.3">
      <c r="A1434" s="24" t="s">
        <v>1556</v>
      </c>
      <c r="B1434" s="25"/>
      <c r="C1434" s="25"/>
      <c r="D1434" s="25"/>
      <c r="E1434" s="25"/>
      <c r="F1434" s="25"/>
      <c r="G1434" s="25"/>
      <c r="H1434" s="25"/>
      <c r="I1434" s="25"/>
      <c r="J1434" s="26"/>
      <c r="K1434" s="27"/>
    </row>
    <row r="1435" spans="1:11" ht="15.75" customHeight="1" x14ac:dyDescent="0.3">
      <c r="A1435" s="2"/>
      <c r="B1435" s="3"/>
      <c r="C1435" s="28" t="s">
        <v>1</v>
      </c>
      <c r="D1435" s="26"/>
      <c r="E1435" s="28" t="s">
        <v>2</v>
      </c>
      <c r="F1435" s="26"/>
      <c r="G1435" s="28" t="s">
        <v>3</v>
      </c>
      <c r="H1435" s="26"/>
      <c r="I1435" s="28" t="s">
        <v>4</v>
      </c>
      <c r="J1435" s="26"/>
      <c r="K1435" s="27"/>
    </row>
    <row r="1436" spans="1:11" ht="15.75" customHeight="1" x14ac:dyDescent="0.3">
      <c r="A1436" s="4" t="s">
        <v>5</v>
      </c>
      <c r="B1436" s="5" t="s">
        <v>6</v>
      </c>
      <c r="C1436" s="6" t="s">
        <v>7</v>
      </c>
      <c r="D1436" s="6" t="s">
        <v>8</v>
      </c>
      <c r="E1436" s="6" t="s">
        <v>7</v>
      </c>
      <c r="F1436" s="6" t="s">
        <v>8</v>
      </c>
      <c r="G1436" s="6" t="s">
        <v>7</v>
      </c>
      <c r="H1436" s="6" t="s">
        <v>8</v>
      </c>
      <c r="I1436" s="6" t="s">
        <v>7</v>
      </c>
      <c r="J1436" s="6" t="s">
        <v>8</v>
      </c>
      <c r="K1436" s="29"/>
    </row>
    <row r="1437" spans="1:11" ht="15.75" customHeight="1" x14ac:dyDescent="0.3">
      <c r="A1437" s="7" t="s">
        <v>155</v>
      </c>
      <c r="B1437" s="8" t="s">
        <v>258</v>
      </c>
      <c r="C1437" s="12">
        <v>8</v>
      </c>
      <c r="D1437" s="13">
        <v>6</v>
      </c>
      <c r="E1437" s="13"/>
      <c r="F1437" s="13"/>
      <c r="G1437" s="13">
        <v>5</v>
      </c>
      <c r="H1437" s="13">
        <v>2</v>
      </c>
      <c r="I1437" s="13">
        <v>13</v>
      </c>
      <c r="J1437" s="13">
        <v>8</v>
      </c>
      <c r="K1437" s="27"/>
    </row>
    <row r="1438" spans="1:11" ht="15.75" customHeight="1" x14ac:dyDescent="0.3">
      <c r="A1438" s="7" t="s">
        <v>15</v>
      </c>
      <c r="B1438" s="8" t="s">
        <v>258</v>
      </c>
      <c r="C1438" s="22"/>
      <c r="D1438" s="14"/>
      <c r="E1438" s="14"/>
      <c r="F1438" s="14"/>
      <c r="G1438" s="14"/>
      <c r="H1438" s="14"/>
      <c r="I1438" s="14">
        <v>11</v>
      </c>
      <c r="J1438" s="14">
        <v>10</v>
      </c>
      <c r="K1438" s="27"/>
    </row>
    <row r="1439" spans="1:11" ht="15.75" customHeight="1" x14ac:dyDescent="0.3">
      <c r="A1439" s="10" t="s">
        <v>12</v>
      </c>
      <c r="B1439" s="11"/>
      <c r="C1439" s="9">
        <f>SUM(C1437:C1438)</f>
        <v>8</v>
      </c>
      <c r="D1439" s="9">
        <f t="shared" ref="D1439:J1439" si="93">SUM(D1437:D1438)</f>
        <v>6</v>
      </c>
      <c r="E1439" s="9">
        <f t="shared" si="93"/>
        <v>0</v>
      </c>
      <c r="F1439" s="9">
        <f t="shared" si="93"/>
        <v>0</v>
      </c>
      <c r="G1439" s="9">
        <f t="shared" si="93"/>
        <v>5</v>
      </c>
      <c r="H1439" s="9">
        <f t="shared" si="93"/>
        <v>2</v>
      </c>
      <c r="I1439" s="9">
        <f t="shared" si="93"/>
        <v>24</v>
      </c>
      <c r="J1439" s="9">
        <f t="shared" si="93"/>
        <v>18</v>
      </c>
      <c r="K1439" s="29"/>
    </row>
    <row r="1440" spans="1:11" ht="15.75" customHeight="1" x14ac:dyDescent="0.3"/>
    <row r="1441" spans="1:11" ht="15.75" customHeight="1" x14ac:dyDescent="0.3"/>
    <row r="1442" spans="1:11" ht="15.75" customHeight="1" x14ac:dyDescent="0.3">
      <c r="A1442" s="24" t="s">
        <v>638</v>
      </c>
      <c r="B1442" s="25"/>
      <c r="C1442" s="25"/>
      <c r="D1442" s="25"/>
      <c r="E1442" s="25"/>
      <c r="F1442" s="25"/>
      <c r="G1442" s="25"/>
      <c r="H1442" s="25"/>
      <c r="I1442" s="25"/>
      <c r="J1442" s="26"/>
      <c r="K1442" s="27"/>
    </row>
    <row r="1443" spans="1:11" ht="15.75" customHeight="1" x14ac:dyDescent="0.3">
      <c r="A1443" s="2"/>
      <c r="B1443" s="3"/>
      <c r="C1443" s="28" t="s">
        <v>1</v>
      </c>
      <c r="D1443" s="26"/>
      <c r="E1443" s="28" t="s">
        <v>2</v>
      </c>
      <c r="F1443" s="26"/>
      <c r="G1443" s="28" t="s">
        <v>3</v>
      </c>
      <c r="H1443" s="26"/>
      <c r="I1443" s="28" t="s">
        <v>4</v>
      </c>
      <c r="J1443" s="26"/>
      <c r="K1443" s="27"/>
    </row>
    <row r="1444" spans="1:11" ht="15.75" customHeight="1" x14ac:dyDescent="0.3">
      <c r="A1444" s="4" t="s">
        <v>5</v>
      </c>
      <c r="B1444" s="5" t="s">
        <v>6</v>
      </c>
      <c r="C1444" s="6" t="s">
        <v>7</v>
      </c>
      <c r="D1444" s="6" t="s">
        <v>8</v>
      </c>
      <c r="E1444" s="6" t="s">
        <v>7</v>
      </c>
      <c r="F1444" s="6" t="s">
        <v>8</v>
      </c>
      <c r="G1444" s="6" t="s">
        <v>7</v>
      </c>
      <c r="H1444" s="6" t="s">
        <v>8</v>
      </c>
      <c r="I1444" s="6" t="s">
        <v>7</v>
      </c>
      <c r="J1444" s="6" t="s">
        <v>8</v>
      </c>
      <c r="K1444" s="29"/>
    </row>
    <row r="1445" spans="1:11" ht="15.75" customHeight="1" x14ac:dyDescent="0.3">
      <c r="A1445" s="7" t="s">
        <v>630</v>
      </c>
      <c r="B1445" s="8" t="s">
        <v>10</v>
      </c>
      <c r="C1445" s="12">
        <v>0</v>
      </c>
      <c r="D1445" s="13">
        <v>20</v>
      </c>
      <c r="E1445" s="13">
        <v>0</v>
      </c>
      <c r="F1445" s="13">
        <v>10</v>
      </c>
      <c r="G1445" s="13">
        <v>0</v>
      </c>
      <c r="H1445" s="13">
        <v>1</v>
      </c>
      <c r="I1445" s="13">
        <v>0</v>
      </c>
      <c r="J1445" s="13">
        <v>21</v>
      </c>
      <c r="K1445" s="27"/>
    </row>
    <row r="1446" spans="1:11" ht="15.75" customHeight="1" x14ac:dyDescent="0.3">
      <c r="A1446" s="7" t="s">
        <v>686</v>
      </c>
      <c r="B1446" s="8" t="s">
        <v>10</v>
      </c>
      <c r="C1446" s="12">
        <v>1</v>
      </c>
      <c r="D1446" s="13">
        <v>19</v>
      </c>
      <c r="E1446" s="13">
        <v>1</v>
      </c>
      <c r="F1446" s="13">
        <v>9</v>
      </c>
      <c r="G1446" s="13">
        <v>0</v>
      </c>
      <c r="H1446" s="13">
        <v>1</v>
      </c>
      <c r="I1446" s="13">
        <v>1</v>
      </c>
      <c r="J1446" s="13">
        <v>20</v>
      </c>
      <c r="K1446" s="27"/>
    </row>
    <row r="1447" spans="1:11" ht="15.75" customHeight="1" x14ac:dyDescent="0.3">
      <c r="A1447" s="7" t="s">
        <v>1189</v>
      </c>
      <c r="B1447" s="8" t="s">
        <v>482</v>
      </c>
      <c r="C1447" s="12">
        <v>3</v>
      </c>
      <c r="D1447" s="13">
        <v>17</v>
      </c>
      <c r="E1447" s="13">
        <v>2</v>
      </c>
      <c r="F1447" s="13">
        <v>12</v>
      </c>
      <c r="G1447" s="13">
        <v>0</v>
      </c>
      <c r="H1447" s="13">
        <v>1</v>
      </c>
      <c r="I1447" s="13">
        <v>3</v>
      </c>
      <c r="J1447" s="13">
        <v>18</v>
      </c>
      <c r="K1447" s="27"/>
    </row>
    <row r="1448" spans="1:11" ht="15.75" customHeight="1" x14ac:dyDescent="0.3">
      <c r="A1448" s="7" t="s">
        <v>1267</v>
      </c>
      <c r="B1448" s="8" t="s">
        <v>482</v>
      </c>
      <c r="C1448" s="12">
        <v>11</v>
      </c>
      <c r="D1448" s="13">
        <v>11</v>
      </c>
      <c r="E1448" s="13">
        <v>7</v>
      </c>
      <c r="F1448" s="13">
        <v>7</v>
      </c>
      <c r="G1448" s="13">
        <v>0</v>
      </c>
      <c r="H1448" s="13">
        <v>1</v>
      </c>
      <c r="I1448" s="13">
        <v>11</v>
      </c>
      <c r="J1448" s="13">
        <v>12</v>
      </c>
      <c r="K1448" s="27"/>
    </row>
    <row r="1449" spans="1:11" ht="15.75" customHeight="1" x14ac:dyDescent="0.3">
      <c r="A1449" s="7" t="s">
        <v>1374</v>
      </c>
      <c r="B1449" s="8" t="s">
        <v>482</v>
      </c>
      <c r="C1449" s="12">
        <v>6</v>
      </c>
      <c r="D1449" s="13">
        <v>16</v>
      </c>
      <c r="E1449" s="13">
        <v>0</v>
      </c>
      <c r="F1449" s="13">
        <v>14</v>
      </c>
      <c r="G1449" s="13">
        <v>1</v>
      </c>
      <c r="H1449" s="13">
        <v>1</v>
      </c>
      <c r="I1449" s="13">
        <v>7</v>
      </c>
      <c r="J1449" s="13">
        <v>17</v>
      </c>
      <c r="K1449" s="27"/>
    </row>
    <row r="1450" spans="1:11" ht="15.75" customHeight="1" x14ac:dyDescent="0.3">
      <c r="A1450" s="7" t="s">
        <v>1475</v>
      </c>
      <c r="B1450" s="8" t="s">
        <v>482</v>
      </c>
      <c r="C1450" s="12">
        <v>5</v>
      </c>
      <c r="D1450" s="13">
        <v>17</v>
      </c>
      <c r="E1450" s="13">
        <v>2</v>
      </c>
      <c r="F1450" s="13">
        <v>10</v>
      </c>
      <c r="G1450" s="13">
        <v>0</v>
      </c>
      <c r="H1450" s="13">
        <v>1</v>
      </c>
      <c r="I1450" s="13">
        <v>5</v>
      </c>
      <c r="J1450" s="13">
        <v>18</v>
      </c>
      <c r="K1450" s="27"/>
    </row>
    <row r="1451" spans="1:11" ht="15.75" customHeight="1" x14ac:dyDescent="0.3">
      <c r="A1451" s="7" t="s">
        <v>1614</v>
      </c>
      <c r="B1451" s="8" t="s">
        <v>482</v>
      </c>
      <c r="C1451" s="12">
        <v>4</v>
      </c>
      <c r="D1451" s="13">
        <v>18</v>
      </c>
      <c r="E1451" s="13">
        <v>0</v>
      </c>
      <c r="F1451" s="13">
        <v>12</v>
      </c>
      <c r="G1451" s="13">
        <v>0</v>
      </c>
      <c r="H1451" s="13">
        <v>1</v>
      </c>
      <c r="I1451" s="13">
        <v>4</v>
      </c>
      <c r="J1451" s="13">
        <v>19</v>
      </c>
      <c r="K1451" s="27"/>
    </row>
    <row r="1452" spans="1:11" ht="15.75" customHeight="1" x14ac:dyDescent="0.3">
      <c r="A1452" s="7" t="s">
        <v>1852</v>
      </c>
      <c r="B1452" s="8" t="s">
        <v>482</v>
      </c>
      <c r="C1452" s="12">
        <v>8</v>
      </c>
      <c r="D1452" s="13">
        <v>14</v>
      </c>
      <c r="E1452" s="13">
        <v>6</v>
      </c>
      <c r="F1452" s="13">
        <v>8</v>
      </c>
      <c r="G1452" s="13">
        <v>0</v>
      </c>
      <c r="H1452" s="13">
        <v>1</v>
      </c>
      <c r="I1452" s="13">
        <v>8</v>
      </c>
      <c r="J1452" s="13">
        <v>15</v>
      </c>
      <c r="K1452" s="27"/>
    </row>
    <row r="1453" spans="1:11" ht="15.75" customHeight="1" x14ac:dyDescent="0.3">
      <c r="A1453" s="7" t="s">
        <v>1883</v>
      </c>
      <c r="B1453" s="8" t="s">
        <v>482</v>
      </c>
      <c r="C1453" s="12">
        <v>18</v>
      </c>
      <c r="D1453" s="13">
        <v>4</v>
      </c>
      <c r="E1453" s="13">
        <v>9</v>
      </c>
      <c r="F1453" s="13">
        <v>3</v>
      </c>
      <c r="G1453" s="13">
        <v>1</v>
      </c>
      <c r="H1453" s="13">
        <v>1</v>
      </c>
      <c r="I1453" s="13">
        <v>19</v>
      </c>
      <c r="J1453" s="13">
        <v>5</v>
      </c>
      <c r="K1453" s="27"/>
    </row>
    <row r="1454" spans="1:11" ht="15.75" customHeight="1" x14ac:dyDescent="0.3">
      <c r="A1454" s="7" t="s">
        <v>1947</v>
      </c>
      <c r="B1454" s="8" t="s">
        <v>482</v>
      </c>
      <c r="C1454" s="12">
        <v>13</v>
      </c>
      <c r="D1454" s="13">
        <v>9</v>
      </c>
      <c r="E1454" s="13">
        <v>5</v>
      </c>
      <c r="F1454" s="13">
        <v>7</v>
      </c>
      <c r="G1454" s="13">
        <v>1</v>
      </c>
      <c r="H1454" s="13">
        <v>1</v>
      </c>
      <c r="I1454" s="13">
        <v>14</v>
      </c>
      <c r="J1454" s="13">
        <v>10</v>
      </c>
      <c r="K1454" s="27"/>
    </row>
    <row r="1455" spans="1:11" ht="15.75" customHeight="1" x14ac:dyDescent="0.3">
      <c r="A1455" s="7" t="s">
        <v>1965</v>
      </c>
      <c r="B1455" s="8" t="s">
        <v>482</v>
      </c>
      <c r="C1455" s="12">
        <v>18</v>
      </c>
      <c r="D1455" s="13">
        <v>3</v>
      </c>
      <c r="E1455" s="13">
        <v>8</v>
      </c>
      <c r="F1455" s="13">
        <v>2</v>
      </c>
      <c r="G1455" s="13">
        <v>1</v>
      </c>
      <c r="H1455" s="13">
        <v>1</v>
      </c>
      <c r="I1455" s="13">
        <v>19</v>
      </c>
      <c r="J1455" s="13">
        <v>4</v>
      </c>
      <c r="K1455" s="27"/>
    </row>
    <row r="1456" spans="1:11" ht="15.75" customHeight="1" x14ac:dyDescent="0.3">
      <c r="A1456" s="7" t="s">
        <v>2031</v>
      </c>
      <c r="B1456" s="8" t="s">
        <v>482</v>
      </c>
      <c r="C1456" s="12">
        <v>12</v>
      </c>
      <c r="D1456" s="13">
        <v>8</v>
      </c>
      <c r="E1456" s="13">
        <v>7</v>
      </c>
      <c r="F1456" s="13">
        <v>3</v>
      </c>
      <c r="G1456" s="13">
        <v>0</v>
      </c>
      <c r="H1456" s="13">
        <v>1</v>
      </c>
      <c r="I1456" s="13">
        <v>12</v>
      </c>
      <c r="J1456" s="13">
        <v>9</v>
      </c>
      <c r="K1456" s="27"/>
    </row>
    <row r="1457" spans="1:11" ht="15.75" customHeight="1" x14ac:dyDescent="0.3">
      <c r="A1457" s="7" t="s">
        <v>2043</v>
      </c>
      <c r="B1457" s="8" t="s">
        <v>482</v>
      </c>
      <c r="C1457" s="12">
        <v>11</v>
      </c>
      <c r="D1457" s="13">
        <v>11</v>
      </c>
      <c r="E1457" s="13">
        <v>4</v>
      </c>
      <c r="F1457" s="13">
        <v>6</v>
      </c>
      <c r="G1457" s="13">
        <v>1</v>
      </c>
      <c r="H1457" s="13">
        <v>1</v>
      </c>
      <c r="I1457" s="13">
        <v>12</v>
      </c>
      <c r="J1457" s="13">
        <v>12</v>
      </c>
      <c r="K1457" s="27"/>
    </row>
    <row r="1458" spans="1:11" ht="15.75" customHeight="1" x14ac:dyDescent="0.3">
      <c r="A1458" s="10" t="s">
        <v>12</v>
      </c>
      <c r="B1458" s="11"/>
      <c r="C1458" s="9">
        <f>SUM(C1445:C1457)</f>
        <v>110</v>
      </c>
      <c r="D1458" s="9">
        <f t="shared" ref="D1458:J1458" si="94">SUM(D1445:D1457)</f>
        <v>167</v>
      </c>
      <c r="E1458" s="9">
        <f t="shared" si="94"/>
        <v>51</v>
      </c>
      <c r="F1458" s="9">
        <f t="shared" si="94"/>
        <v>103</v>
      </c>
      <c r="G1458" s="9">
        <f t="shared" si="94"/>
        <v>5</v>
      </c>
      <c r="H1458" s="9">
        <f t="shared" si="94"/>
        <v>13</v>
      </c>
      <c r="I1458" s="9">
        <f t="shared" si="94"/>
        <v>115</v>
      </c>
      <c r="J1458" s="9">
        <f t="shared" si="94"/>
        <v>180</v>
      </c>
      <c r="K1458" s="29"/>
    </row>
    <row r="1459" spans="1:11" ht="15.75" customHeight="1" x14ac:dyDescent="0.3">
      <c r="A1459" s="30"/>
      <c r="B1459" s="30"/>
      <c r="C1459" s="30"/>
      <c r="D1459" s="30"/>
      <c r="E1459" s="30"/>
    </row>
    <row r="1460" spans="1:11" ht="15.75" customHeight="1" x14ac:dyDescent="0.3"/>
    <row r="1461" spans="1:11" ht="15.75" customHeight="1" x14ac:dyDescent="0.3">
      <c r="A1461" s="24" t="s">
        <v>957</v>
      </c>
      <c r="B1461" s="25"/>
      <c r="C1461" s="25"/>
      <c r="D1461" s="25"/>
      <c r="E1461" s="25"/>
      <c r="F1461" s="25"/>
      <c r="G1461" s="25"/>
      <c r="H1461" s="25"/>
      <c r="I1461" s="25"/>
      <c r="J1461" s="26"/>
      <c r="K1461" s="27"/>
    </row>
    <row r="1462" spans="1:11" ht="15.75" customHeight="1" x14ac:dyDescent="0.3">
      <c r="A1462" s="2"/>
      <c r="B1462" s="3"/>
      <c r="C1462" s="28" t="s">
        <v>1</v>
      </c>
      <c r="D1462" s="26"/>
      <c r="E1462" s="28" t="s">
        <v>2</v>
      </c>
      <c r="F1462" s="26"/>
      <c r="G1462" s="28" t="s">
        <v>3</v>
      </c>
      <c r="H1462" s="26"/>
      <c r="I1462" s="28" t="s">
        <v>4</v>
      </c>
      <c r="J1462" s="26"/>
      <c r="K1462" s="27"/>
    </row>
    <row r="1463" spans="1:11" ht="15.75" customHeight="1" x14ac:dyDescent="0.3">
      <c r="A1463" s="4" t="s">
        <v>5</v>
      </c>
      <c r="B1463" s="5" t="s">
        <v>6</v>
      </c>
      <c r="C1463" s="6" t="s">
        <v>7</v>
      </c>
      <c r="D1463" s="6" t="s">
        <v>8</v>
      </c>
      <c r="E1463" s="6" t="s">
        <v>7</v>
      </c>
      <c r="F1463" s="6" t="s">
        <v>8</v>
      </c>
      <c r="G1463" s="6" t="s">
        <v>7</v>
      </c>
      <c r="H1463" s="6" t="s">
        <v>8</v>
      </c>
      <c r="I1463" s="6" t="s">
        <v>7</v>
      </c>
      <c r="J1463" s="6" t="s">
        <v>8</v>
      </c>
      <c r="K1463" s="29"/>
    </row>
    <row r="1464" spans="1:11" ht="15.75" customHeight="1" x14ac:dyDescent="0.3">
      <c r="A1464" s="7" t="s">
        <v>27</v>
      </c>
      <c r="B1464" s="8" t="s">
        <v>65</v>
      </c>
      <c r="C1464" s="12">
        <v>10</v>
      </c>
      <c r="D1464" s="13">
        <v>8</v>
      </c>
      <c r="E1464" s="13">
        <v>7</v>
      </c>
      <c r="F1464" s="13">
        <v>7</v>
      </c>
      <c r="G1464" s="13">
        <v>1</v>
      </c>
      <c r="H1464" s="13">
        <v>1</v>
      </c>
      <c r="I1464" s="13">
        <v>11</v>
      </c>
      <c r="J1464" s="13">
        <v>9</v>
      </c>
      <c r="K1464" s="27"/>
    </row>
    <row r="1465" spans="1:11" ht="15.75" customHeight="1" x14ac:dyDescent="0.3">
      <c r="A1465" s="7" t="s">
        <v>28</v>
      </c>
      <c r="B1465" s="8" t="s">
        <v>65</v>
      </c>
      <c r="C1465" s="22">
        <v>5</v>
      </c>
      <c r="D1465" s="14">
        <v>13</v>
      </c>
      <c r="E1465" s="14">
        <v>4</v>
      </c>
      <c r="F1465" s="14">
        <v>10</v>
      </c>
      <c r="G1465" s="14">
        <v>1</v>
      </c>
      <c r="H1465" s="14">
        <v>1</v>
      </c>
      <c r="I1465" s="14">
        <v>6</v>
      </c>
      <c r="J1465" s="14">
        <v>14</v>
      </c>
      <c r="K1465" s="27"/>
    </row>
    <row r="1466" spans="1:11" ht="15.75" customHeight="1" x14ac:dyDescent="0.3">
      <c r="A1466" s="10" t="s">
        <v>12</v>
      </c>
      <c r="B1466" s="11"/>
      <c r="C1466" s="9">
        <v>16</v>
      </c>
      <c r="D1466" s="9">
        <v>38</v>
      </c>
      <c r="E1466" s="9">
        <v>1</v>
      </c>
      <c r="F1466" s="9">
        <v>20</v>
      </c>
      <c r="G1466" s="9">
        <v>3</v>
      </c>
      <c r="H1466" s="9">
        <v>3</v>
      </c>
      <c r="I1466" s="9">
        <v>19</v>
      </c>
      <c r="J1466" s="9">
        <v>41</v>
      </c>
      <c r="K1466" s="29"/>
    </row>
    <row r="1467" spans="1:11" ht="15.75" customHeight="1" x14ac:dyDescent="0.3">
      <c r="A1467" s="30"/>
      <c r="B1467" s="30"/>
      <c r="C1467" s="30"/>
      <c r="D1467" s="30"/>
      <c r="E1467" s="30"/>
    </row>
    <row r="1468" spans="1:11" ht="15.75" customHeight="1" x14ac:dyDescent="0.3"/>
    <row r="1469" spans="1:11" ht="15.75" customHeight="1" x14ac:dyDescent="0.3">
      <c r="A1469" s="24" t="s">
        <v>935</v>
      </c>
      <c r="B1469" s="25"/>
      <c r="C1469" s="25"/>
      <c r="D1469" s="25"/>
      <c r="E1469" s="25"/>
      <c r="F1469" s="25"/>
      <c r="G1469" s="25"/>
      <c r="H1469" s="25"/>
      <c r="I1469" s="25"/>
      <c r="J1469" s="26"/>
      <c r="K1469" s="27"/>
    </row>
    <row r="1470" spans="1:11" ht="15.75" customHeight="1" x14ac:dyDescent="0.3">
      <c r="A1470" s="2"/>
      <c r="B1470" s="3"/>
      <c r="C1470" s="28" t="s">
        <v>1</v>
      </c>
      <c r="D1470" s="26"/>
      <c r="E1470" s="28" t="s">
        <v>2</v>
      </c>
      <c r="F1470" s="26"/>
      <c r="G1470" s="28" t="s">
        <v>3</v>
      </c>
      <c r="H1470" s="26"/>
      <c r="I1470" s="28" t="s">
        <v>4</v>
      </c>
      <c r="J1470" s="26"/>
      <c r="K1470" s="27"/>
    </row>
    <row r="1471" spans="1:11" ht="15.75" customHeight="1" x14ac:dyDescent="0.3">
      <c r="A1471" s="4" t="s">
        <v>5</v>
      </c>
      <c r="B1471" s="5" t="s">
        <v>6</v>
      </c>
      <c r="C1471" s="6" t="s">
        <v>7</v>
      </c>
      <c r="D1471" s="6" t="s">
        <v>8</v>
      </c>
      <c r="E1471" s="6" t="s">
        <v>7</v>
      </c>
      <c r="F1471" s="6" t="s">
        <v>8</v>
      </c>
      <c r="G1471" s="6" t="s">
        <v>7</v>
      </c>
      <c r="H1471" s="6" t="s">
        <v>8</v>
      </c>
      <c r="I1471" s="6" t="s">
        <v>7</v>
      </c>
      <c r="J1471" s="6" t="s">
        <v>8</v>
      </c>
      <c r="K1471" s="29"/>
    </row>
    <row r="1472" spans="1:11" ht="15.75" customHeight="1" x14ac:dyDescent="0.3">
      <c r="A1472" s="7" t="s">
        <v>27</v>
      </c>
      <c r="B1472" s="8" t="s">
        <v>1559</v>
      </c>
      <c r="C1472" s="12">
        <v>4</v>
      </c>
      <c r="D1472" s="13">
        <v>16</v>
      </c>
      <c r="E1472" s="13">
        <v>1</v>
      </c>
      <c r="F1472" s="13">
        <v>7</v>
      </c>
      <c r="G1472" s="13">
        <v>0</v>
      </c>
      <c r="H1472" s="13">
        <v>1</v>
      </c>
      <c r="I1472" s="13">
        <v>4</v>
      </c>
      <c r="J1472" s="13">
        <v>17</v>
      </c>
      <c r="K1472" s="27"/>
    </row>
    <row r="1473" spans="1:11" ht="15.75" customHeight="1" x14ac:dyDescent="0.3">
      <c r="A1473" s="7" t="s">
        <v>28</v>
      </c>
      <c r="B1473" s="8" t="s">
        <v>230</v>
      </c>
      <c r="C1473" s="12">
        <v>4</v>
      </c>
      <c r="D1473" s="13">
        <v>14</v>
      </c>
      <c r="E1473" s="13">
        <v>0</v>
      </c>
      <c r="F1473" s="13">
        <v>7</v>
      </c>
      <c r="G1473" s="13">
        <v>2</v>
      </c>
      <c r="H1473" s="13">
        <v>1</v>
      </c>
      <c r="I1473" s="13">
        <v>6</v>
      </c>
      <c r="J1473" s="13">
        <v>15</v>
      </c>
      <c r="K1473" s="27"/>
    </row>
    <row r="1474" spans="1:11" ht="15.75" customHeight="1" x14ac:dyDescent="0.3">
      <c r="A1474" s="7" t="s">
        <v>106</v>
      </c>
      <c r="B1474" s="8" t="s">
        <v>230</v>
      </c>
      <c r="C1474" s="22">
        <v>7</v>
      </c>
      <c r="D1474" s="14">
        <v>11</v>
      </c>
      <c r="E1474" s="14">
        <v>1</v>
      </c>
      <c r="F1474" s="14">
        <v>6</v>
      </c>
      <c r="G1474" s="14">
        <v>1</v>
      </c>
      <c r="H1474" s="14">
        <v>1</v>
      </c>
      <c r="I1474" s="14">
        <v>8</v>
      </c>
      <c r="J1474" s="14">
        <v>12</v>
      </c>
      <c r="K1474" s="27"/>
    </row>
    <row r="1475" spans="1:11" ht="15.75" customHeight="1" x14ac:dyDescent="0.3">
      <c r="A1475" s="7" t="s">
        <v>30</v>
      </c>
      <c r="B1475" s="8" t="s">
        <v>230</v>
      </c>
      <c r="C1475" s="22">
        <v>5</v>
      </c>
      <c r="D1475" s="14">
        <v>13</v>
      </c>
      <c r="E1475" s="14">
        <v>0</v>
      </c>
      <c r="F1475" s="14">
        <v>7</v>
      </c>
      <c r="G1475" s="14">
        <v>0</v>
      </c>
      <c r="H1475" s="14">
        <v>1</v>
      </c>
      <c r="I1475" s="14">
        <v>5</v>
      </c>
      <c r="J1475" s="14">
        <v>14</v>
      </c>
      <c r="K1475" s="27"/>
    </row>
    <row r="1476" spans="1:11" ht="15.75" customHeight="1" x14ac:dyDescent="0.3">
      <c r="A1476" s="10" t="s">
        <v>12</v>
      </c>
      <c r="B1476" s="11"/>
      <c r="C1476" s="9">
        <f>SUM(C1472:C1475)</f>
        <v>20</v>
      </c>
      <c r="D1476" s="9">
        <f t="shared" ref="D1476:J1476" si="95">SUM(D1472:D1475)</f>
        <v>54</v>
      </c>
      <c r="E1476" s="9">
        <f t="shared" si="95"/>
        <v>2</v>
      </c>
      <c r="F1476" s="9">
        <f t="shared" si="95"/>
        <v>27</v>
      </c>
      <c r="G1476" s="9">
        <f t="shared" si="95"/>
        <v>3</v>
      </c>
      <c r="H1476" s="9">
        <f t="shared" si="95"/>
        <v>4</v>
      </c>
      <c r="I1476" s="9">
        <f t="shared" si="95"/>
        <v>23</v>
      </c>
      <c r="J1476" s="9">
        <f t="shared" si="95"/>
        <v>58</v>
      </c>
      <c r="K1476" s="29"/>
    </row>
    <row r="1477" spans="1:11" ht="15.75" customHeight="1" x14ac:dyDescent="0.3">
      <c r="A1477" s="30"/>
      <c r="B1477" s="30"/>
      <c r="C1477" s="30"/>
      <c r="D1477" s="30"/>
      <c r="E1477" s="30"/>
    </row>
    <row r="1478" spans="1:11" ht="15.75" customHeight="1" x14ac:dyDescent="0.3"/>
    <row r="1479" spans="1:11" ht="15.75" customHeight="1" x14ac:dyDescent="0.3">
      <c r="A1479" s="24" t="s">
        <v>1063</v>
      </c>
      <c r="B1479" s="25"/>
      <c r="C1479" s="25"/>
      <c r="D1479" s="25"/>
      <c r="E1479" s="25"/>
      <c r="F1479" s="25"/>
      <c r="G1479" s="25"/>
      <c r="H1479" s="25"/>
      <c r="I1479" s="25"/>
      <c r="J1479" s="26"/>
      <c r="K1479" s="27"/>
    </row>
    <row r="1480" spans="1:11" ht="15.75" customHeight="1" x14ac:dyDescent="0.3">
      <c r="A1480" s="2"/>
      <c r="B1480" s="3"/>
      <c r="C1480" s="28" t="s">
        <v>1</v>
      </c>
      <c r="D1480" s="26"/>
      <c r="E1480" s="28" t="s">
        <v>2</v>
      </c>
      <c r="F1480" s="26"/>
      <c r="G1480" s="28" t="s">
        <v>3</v>
      </c>
      <c r="H1480" s="26"/>
      <c r="I1480" s="28" t="s">
        <v>4</v>
      </c>
      <c r="J1480" s="26"/>
      <c r="K1480" s="27"/>
    </row>
    <row r="1481" spans="1:11" ht="15.75" customHeight="1" x14ac:dyDescent="0.3">
      <c r="A1481" s="4" t="s">
        <v>5</v>
      </c>
      <c r="B1481" s="5" t="s">
        <v>6</v>
      </c>
      <c r="C1481" s="6" t="s">
        <v>7</v>
      </c>
      <c r="D1481" s="6" t="s">
        <v>8</v>
      </c>
      <c r="E1481" s="6" t="s">
        <v>7</v>
      </c>
      <c r="F1481" s="6" t="s">
        <v>8</v>
      </c>
      <c r="G1481" s="6" t="s">
        <v>7</v>
      </c>
      <c r="H1481" s="6" t="s">
        <v>8</v>
      </c>
      <c r="I1481" s="6" t="s">
        <v>7</v>
      </c>
      <c r="J1481" s="6" t="s">
        <v>8</v>
      </c>
      <c r="K1481" s="29"/>
    </row>
    <row r="1482" spans="1:11" ht="15.75" customHeight="1" x14ac:dyDescent="0.3">
      <c r="A1482" s="7" t="s">
        <v>33</v>
      </c>
      <c r="B1482" s="8" t="s">
        <v>214</v>
      </c>
      <c r="C1482" s="12">
        <v>5</v>
      </c>
      <c r="D1482" s="13">
        <v>15</v>
      </c>
      <c r="E1482" s="13">
        <v>3</v>
      </c>
      <c r="F1482" s="13">
        <v>6</v>
      </c>
      <c r="G1482" s="13">
        <v>0</v>
      </c>
      <c r="H1482" s="13">
        <v>1</v>
      </c>
      <c r="I1482" s="13">
        <v>5</v>
      </c>
      <c r="J1482" s="13">
        <v>16</v>
      </c>
      <c r="K1482" s="27"/>
    </row>
    <row r="1483" spans="1:11" ht="15.75" customHeight="1" x14ac:dyDescent="0.3">
      <c r="A1483" s="10" t="s">
        <v>12</v>
      </c>
      <c r="B1483" s="11"/>
      <c r="C1483" s="9">
        <f>SUM(C1482)</f>
        <v>5</v>
      </c>
      <c r="D1483" s="9">
        <f t="shared" ref="D1483:J1483" si="96">SUM(D1482)</f>
        <v>15</v>
      </c>
      <c r="E1483" s="9">
        <f t="shared" si="96"/>
        <v>3</v>
      </c>
      <c r="F1483" s="9">
        <f t="shared" si="96"/>
        <v>6</v>
      </c>
      <c r="G1483" s="9">
        <f t="shared" si="96"/>
        <v>0</v>
      </c>
      <c r="H1483" s="9">
        <f t="shared" si="96"/>
        <v>1</v>
      </c>
      <c r="I1483" s="9">
        <f t="shared" si="96"/>
        <v>5</v>
      </c>
      <c r="J1483" s="9">
        <f t="shared" si="96"/>
        <v>16</v>
      </c>
      <c r="K1483" s="29"/>
    </row>
    <row r="1484" spans="1:11" ht="15.75" customHeight="1" x14ac:dyDescent="0.3">
      <c r="A1484" s="30" t="s">
        <v>1064</v>
      </c>
      <c r="B1484" s="30"/>
      <c r="C1484" s="30"/>
      <c r="D1484" s="30"/>
      <c r="E1484" s="30"/>
    </row>
    <row r="1485" spans="1:11" ht="15.75" customHeight="1" x14ac:dyDescent="0.3"/>
    <row r="1486" spans="1:11" ht="15.75" customHeight="1" x14ac:dyDescent="0.3">
      <c r="A1486" s="24" t="s">
        <v>1954</v>
      </c>
      <c r="B1486" s="25"/>
      <c r="C1486" s="25"/>
      <c r="D1486" s="25"/>
      <c r="E1486" s="25"/>
      <c r="F1486" s="25"/>
      <c r="G1486" s="25"/>
      <c r="H1486" s="25"/>
      <c r="I1486" s="25"/>
      <c r="J1486" s="26"/>
      <c r="K1486" s="27"/>
    </row>
    <row r="1487" spans="1:11" ht="15.75" customHeight="1" x14ac:dyDescent="0.3">
      <c r="A1487" s="2"/>
      <c r="B1487" s="3"/>
      <c r="C1487" s="28" t="s">
        <v>1</v>
      </c>
      <c r="D1487" s="26"/>
      <c r="E1487" s="28" t="s">
        <v>2</v>
      </c>
      <c r="F1487" s="26"/>
      <c r="G1487" s="28" t="s">
        <v>3</v>
      </c>
      <c r="H1487" s="26"/>
      <c r="I1487" s="28" t="s">
        <v>4</v>
      </c>
      <c r="J1487" s="26"/>
      <c r="K1487" s="27"/>
    </row>
    <row r="1488" spans="1:11" ht="15.75" customHeight="1" x14ac:dyDescent="0.3">
      <c r="A1488" s="4" t="s">
        <v>5</v>
      </c>
      <c r="B1488" s="5" t="s">
        <v>6</v>
      </c>
      <c r="C1488" s="6" t="s">
        <v>7</v>
      </c>
      <c r="D1488" s="6" t="s">
        <v>8</v>
      </c>
      <c r="E1488" s="6" t="s">
        <v>7</v>
      </c>
      <c r="F1488" s="6" t="s">
        <v>8</v>
      </c>
      <c r="G1488" s="6" t="s">
        <v>7</v>
      </c>
      <c r="H1488" s="6" t="s">
        <v>8</v>
      </c>
      <c r="I1488" s="6" t="s">
        <v>7</v>
      </c>
      <c r="J1488" s="6" t="s">
        <v>8</v>
      </c>
      <c r="K1488" s="29"/>
    </row>
    <row r="1489" spans="1:11" ht="15.75" customHeight="1" x14ac:dyDescent="0.3">
      <c r="A1489" s="7" t="s">
        <v>1883</v>
      </c>
      <c r="B1489" s="8" t="s">
        <v>212</v>
      </c>
      <c r="C1489" s="12">
        <v>15</v>
      </c>
      <c r="D1489" s="13">
        <v>7</v>
      </c>
      <c r="E1489" s="13">
        <v>8</v>
      </c>
      <c r="F1489" s="13">
        <v>4</v>
      </c>
      <c r="G1489" s="13">
        <v>2</v>
      </c>
      <c r="H1489" s="13">
        <v>1</v>
      </c>
      <c r="I1489" s="13">
        <v>16</v>
      </c>
      <c r="J1489" s="13">
        <v>8</v>
      </c>
      <c r="K1489" s="27"/>
    </row>
    <row r="1490" spans="1:11" ht="15.75" customHeight="1" x14ac:dyDescent="0.3">
      <c r="A1490" s="7" t="s">
        <v>1947</v>
      </c>
      <c r="B1490" s="8" t="s">
        <v>212</v>
      </c>
      <c r="C1490" s="12">
        <v>17</v>
      </c>
      <c r="D1490" s="13">
        <v>4</v>
      </c>
      <c r="E1490" s="13">
        <v>10</v>
      </c>
      <c r="F1490" s="13">
        <v>2</v>
      </c>
      <c r="G1490" s="13">
        <v>2</v>
      </c>
      <c r="H1490" s="13">
        <v>1</v>
      </c>
      <c r="I1490" s="13">
        <v>19</v>
      </c>
      <c r="J1490" s="13">
        <v>5</v>
      </c>
    </row>
    <row r="1491" spans="1:11" ht="15.75" customHeight="1" x14ac:dyDescent="0.3">
      <c r="A1491" s="7" t="s">
        <v>1965</v>
      </c>
      <c r="B1491" s="8" t="s">
        <v>212</v>
      </c>
      <c r="C1491" s="12">
        <v>10</v>
      </c>
      <c r="D1491" s="13">
        <v>12</v>
      </c>
      <c r="E1491" s="13">
        <v>7</v>
      </c>
      <c r="F1491" s="13">
        <v>5</v>
      </c>
      <c r="G1491" s="13">
        <v>1</v>
      </c>
      <c r="H1491" s="13">
        <v>1</v>
      </c>
      <c r="I1491" s="13">
        <v>11</v>
      </c>
      <c r="J1491" s="13">
        <v>13</v>
      </c>
    </row>
    <row r="1492" spans="1:11" ht="15.75" customHeight="1" x14ac:dyDescent="0.3">
      <c r="A1492" s="7" t="s">
        <v>2031</v>
      </c>
      <c r="B1492" s="8" t="s">
        <v>212</v>
      </c>
      <c r="C1492" s="12">
        <v>8</v>
      </c>
      <c r="D1492" s="13">
        <v>10</v>
      </c>
      <c r="E1492" s="13">
        <v>5</v>
      </c>
      <c r="F1492" s="13">
        <v>6</v>
      </c>
      <c r="G1492" s="13">
        <v>0</v>
      </c>
      <c r="H1492" s="13">
        <v>1</v>
      </c>
      <c r="I1492" s="13">
        <v>8</v>
      </c>
      <c r="J1492" s="13">
        <v>11</v>
      </c>
    </row>
    <row r="1493" spans="1:11" ht="15.75" customHeight="1" x14ac:dyDescent="0.3">
      <c r="A1493" s="7" t="s">
        <v>2043</v>
      </c>
      <c r="B1493" s="8" t="s">
        <v>212</v>
      </c>
      <c r="C1493" s="12">
        <v>5</v>
      </c>
      <c r="D1493" s="13">
        <v>15</v>
      </c>
      <c r="E1493" s="13">
        <v>3</v>
      </c>
      <c r="F1493" s="13">
        <v>9</v>
      </c>
      <c r="G1493" s="13">
        <v>2</v>
      </c>
      <c r="H1493" s="13">
        <v>1</v>
      </c>
      <c r="I1493" s="13">
        <v>7</v>
      </c>
      <c r="J1493" s="13">
        <v>16</v>
      </c>
    </row>
    <row r="1494" spans="1:11" ht="15.75" customHeight="1" x14ac:dyDescent="0.3">
      <c r="A1494" s="7" t="s">
        <v>2066</v>
      </c>
      <c r="B1494" s="8" t="s">
        <v>212</v>
      </c>
      <c r="C1494" s="12">
        <v>15</v>
      </c>
      <c r="D1494" s="13">
        <v>7</v>
      </c>
      <c r="E1494" s="13">
        <v>11</v>
      </c>
      <c r="F1494" s="13">
        <v>3</v>
      </c>
      <c r="G1494" s="13">
        <v>2</v>
      </c>
      <c r="H1494" s="13">
        <v>1</v>
      </c>
      <c r="I1494" s="13">
        <v>17</v>
      </c>
      <c r="J1494" s="13">
        <v>8</v>
      </c>
    </row>
    <row r="1495" spans="1:11" ht="15.75" customHeight="1" x14ac:dyDescent="0.3">
      <c r="A1495" s="7" t="s">
        <v>2081</v>
      </c>
      <c r="B1495" s="8" t="s">
        <v>212</v>
      </c>
      <c r="C1495" s="12">
        <v>16</v>
      </c>
      <c r="D1495" s="13">
        <v>6</v>
      </c>
      <c r="E1495" s="13">
        <v>12</v>
      </c>
      <c r="F1495" s="13">
        <v>2</v>
      </c>
      <c r="G1495" s="13">
        <v>2</v>
      </c>
      <c r="H1495" s="13">
        <v>1</v>
      </c>
      <c r="I1495" s="13">
        <v>18</v>
      </c>
      <c r="J1495" s="13">
        <v>7</v>
      </c>
    </row>
    <row r="1496" spans="1:11" ht="15.75" customHeight="1" x14ac:dyDescent="0.3">
      <c r="A1496" s="10" t="s">
        <v>12</v>
      </c>
      <c r="B1496" s="11"/>
      <c r="C1496" s="9">
        <f>SUM(C1489:C1495)</f>
        <v>86</v>
      </c>
      <c r="D1496" s="9">
        <f t="shared" ref="D1496:J1496" si="97">SUM(D1489:D1495)</f>
        <v>61</v>
      </c>
      <c r="E1496" s="9">
        <f t="shared" si="97"/>
        <v>56</v>
      </c>
      <c r="F1496" s="9">
        <f t="shared" si="97"/>
        <v>31</v>
      </c>
      <c r="G1496" s="9">
        <f t="shared" si="97"/>
        <v>11</v>
      </c>
      <c r="H1496" s="9">
        <f t="shared" si="97"/>
        <v>7</v>
      </c>
      <c r="I1496" s="9">
        <f t="shared" si="97"/>
        <v>96</v>
      </c>
      <c r="J1496" s="9">
        <f t="shared" si="97"/>
        <v>68</v>
      </c>
      <c r="K1496" s="29"/>
    </row>
    <row r="1497" spans="1:11" ht="15.75" customHeight="1" x14ac:dyDescent="0.3">
      <c r="A1497" s="30"/>
      <c r="B1497" s="30"/>
      <c r="C1497" s="30"/>
      <c r="D1497" s="30"/>
      <c r="E1497" s="30"/>
    </row>
  </sheetData>
  <hyperlinks>
    <hyperlink ref="A391" r:id="rId1" xr:uid="{00000000-0004-0000-1200-000000000000}"/>
  </hyperlinks>
  <pageMargins left="0.75" right="0.75" top="1" bottom="1" header="0.5" footer="0.5"/>
  <pageSetup scale="49" fitToHeight="100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413"/>
  <sheetViews>
    <sheetView topLeftCell="A446" workbookViewId="0">
      <selection activeCell="I471" sqref="I471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9" width="9.33203125" style="1"/>
    <col min="10" max="10" width="10.33203125" style="1" bestFit="1" customWidth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1818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151</v>
      </c>
      <c r="B6" s="8" t="s">
        <v>271</v>
      </c>
      <c r="C6" s="9"/>
      <c r="D6" s="9"/>
      <c r="E6" s="9"/>
      <c r="F6" s="9"/>
      <c r="G6" s="9"/>
      <c r="H6" s="9"/>
      <c r="I6" s="9">
        <v>13</v>
      </c>
      <c r="J6" s="9">
        <v>8</v>
      </c>
      <c r="K6" s="29"/>
    </row>
    <row r="7" spans="1:11" ht="15.75" customHeight="1" x14ac:dyDescent="0.3">
      <c r="A7" s="7" t="s">
        <v>152</v>
      </c>
      <c r="B7" s="8" t="s">
        <v>271</v>
      </c>
      <c r="C7" s="9"/>
      <c r="D7" s="9"/>
      <c r="E7" s="9"/>
      <c r="F7" s="9"/>
      <c r="G7" s="9"/>
      <c r="H7" s="9"/>
      <c r="I7" s="9">
        <v>12</v>
      </c>
      <c r="J7" s="9">
        <v>9</v>
      </c>
      <c r="K7" s="29"/>
    </row>
    <row r="8" spans="1:11" ht="15.75" customHeight="1" x14ac:dyDescent="0.3">
      <c r="A8" s="10" t="s">
        <v>12</v>
      </c>
      <c r="B8" s="11"/>
      <c r="C8" s="9">
        <f t="shared" ref="C8:J8" si="0">SUM(C6:C7)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25</v>
      </c>
      <c r="J8" s="9">
        <f t="shared" si="0"/>
        <v>17</v>
      </c>
      <c r="K8" s="29"/>
    </row>
    <row r="9" spans="1:11" ht="15.75" customHeight="1" x14ac:dyDescent="0.3"/>
    <row r="10" spans="1:11" ht="15.75" customHeight="1" x14ac:dyDescent="0.3"/>
    <row r="11" spans="1:11" ht="15.75" customHeight="1" x14ac:dyDescent="0.3">
      <c r="A11" s="24" t="s">
        <v>58</v>
      </c>
      <c r="B11" s="25"/>
      <c r="C11" s="25"/>
      <c r="D11" s="25"/>
      <c r="E11" s="25"/>
      <c r="F11" s="25"/>
      <c r="G11" s="25"/>
      <c r="H11" s="25"/>
      <c r="I11" s="25"/>
      <c r="J11" s="26"/>
      <c r="K11" s="27"/>
    </row>
    <row r="12" spans="1:11" ht="15.75" customHeight="1" x14ac:dyDescent="0.3">
      <c r="A12" s="2"/>
      <c r="B12" s="3"/>
      <c r="C12" s="28" t="s">
        <v>1</v>
      </c>
      <c r="D12" s="26"/>
      <c r="E12" s="28" t="s">
        <v>2</v>
      </c>
      <c r="F12" s="26"/>
      <c r="G12" s="28" t="s">
        <v>3</v>
      </c>
      <c r="H12" s="26"/>
      <c r="I12" s="28" t="s">
        <v>4</v>
      </c>
      <c r="J12" s="26"/>
      <c r="K12" s="27"/>
    </row>
    <row r="13" spans="1:11" ht="15.75" customHeight="1" x14ac:dyDescent="0.3">
      <c r="A13" s="4" t="s">
        <v>5</v>
      </c>
      <c r="B13" s="5" t="s">
        <v>6</v>
      </c>
      <c r="C13" s="6" t="s">
        <v>7</v>
      </c>
      <c r="D13" s="6" t="s">
        <v>8</v>
      </c>
      <c r="E13" s="6" t="s">
        <v>7</v>
      </c>
      <c r="F13" s="6" t="s">
        <v>8</v>
      </c>
      <c r="G13" s="6" t="s">
        <v>7</v>
      </c>
      <c r="H13" s="6" t="s">
        <v>8</v>
      </c>
      <c r="I13" s="6" t="s">
        <v>7</v>
      </c>
      <c r="J13" s="6" t="s">
        <v>8</v>
      </c>
      <c r="K13" s="29"/>
    </row>
    <row r="14" spans="1:11" ht="15.75" customHeight="1" x14ac:dyDescent="0.3">
      <c r="A14" s="7" t="s">
        <v>15</v>
      </c>
      <c r="B14" s="8" t="s">
        <v>59</v>
      </c>
      <c r="C14" s="9">
        <v>17</v>
      </c>
      <c r="D14" s="9">
        <v>1</v>
      </c>
      <c r="E14" s="9">
        <v>10</v>
      </c>
      <c r="F14" s="9">
        <v>0</v>
      </c>
      <c r="G14" s="9">
        <v>6</v>
      </c>
      <c r="H14" s="9">
        <v>1</v>
      </c>
      <c r="I14" s="9">
        <v>23</v>
      </c>
      <c r="J14" s="9">
        <v>2</v>
      </c>
      <c r="K14" s="29"/>
    </row>
    <row r="15" spans="1:11" ht="15.75" customHeight="1" x14ac:dyDescent="0.3">
      <c r="A15" s="7" t="s">
        <v>17</v>
      </c>
      <c r="B15" s="8" t="s">
        <v>59</v>
      </c>
      <c r="C15" s="9">
        <v>17</v>
      </c>
      <c r="D15" s="9">
        <v>1</v>
      </c>
      <c r="E15" s="9">
        <v>10</v>
      </c>
      <c r="F15" s="9">
        <v>1</v>
      </c>
      <c r="G15" s="9">
        <v>5</v>
      </c>
      <c r="H15" s="9">
        <v>1</v>
      </c>
      <c r="I15" s="9">
        <v>22</v>
      </c>
      <c r="J15" s="9">
        <v>2</v>
      </c>
      <c r="K15" s="29"/>
    </row>
    <row r="16" spans="1:11" ht="15.75" customHeight="1" x14ac:dyDescent="0.3">
      <c r="A16" s="7" t="s">
        <v>19</v>
      </c>
      <c r="B16" s="8" t="s">
        <v>60</v>
      </c>
      <c r="C16" s="9">
        <v>5</v>
      </c>
      <c r="D16" s="9">
        <v>11</v>
      </c>
      <c r="E16" s="9">
        <v>2</v>
      </c>
      <c r="F16" s="9">
        <v>5</v>
      </c>
      <c r="G16" s="9">
        <v>0</v>
      </c>
      <c r="H16" s="9">
        <v>1</v>
      </c>
      <c r="I16" s="9">
        <v>5</v>
      </c>
      <c r="J16" s="9">
        <v>12</v>
      </c>
      <c r="K16" s="29"/>
    </row>
    <row r="17" spans="1:11" ht="15.75" customHeight="1" x14ac:dyDescent="0.3">
      <c r="A17" s="7" t="s">
        <v>20</v>
      </c>
      <c r="B17" s="8" t="s">
        <v>60</v>
      </c>
      <c r="C17" s="9">
        <v>14</v>
      </c>
      <c r="D17" s="9">
        <v>4</v>
      </c>
      <c r="E17" s="9">
        <v>6</v>
      </c>
      <c r="F17" s="9">
        <v>1</v>
      </c>
      <c r="G17" s="9">
        <v>0</v>
      </c>
      <c r="H17" s="9">
        <v>1</v>
      </c>
      <c r="I17" s="9">
        <v>14</v>
      </c>
      <c r="J17" s="9">
        <v>5</v>
      </c>
      <c r="K17" s="29"/>
    </row>
    <row r="18" spans="1:11" ht="15.75" customHeight="1" x14ac:dyDescent="0.3">
      <c r="A18" s="7" t="s">
        <v>21</v>
      </c>
      <c r="B18" s="8" t="s">
        <v>60</v>
      </c>
      <c r="C18" s="9">
        <v>12</v>
      </c>
      <c r="D18" s="9">
        <v>4</v>
      </c>
      <c r="E18" s="9">
        <v>5</v>
      </c>
      <c r="F18" s="9">
        <v>2</v>
      </c>
      <c r="G18" s="9">
        <v>1</v>
      </c>
      <c r="H18" s="9">
        <v>1</v>
      </c>
      <c r="I18" s="9">
        <v>13</v>
      </c>
      <c r="J18" s="9">
        <v>5</v>
      </c>
      <c r="K18" s="29"/>
    </row>
    <row r="19" spans="1:11" ht="15.75" customHeight="1" x14ac:dyDescent="0.3">
      <c r="A19" s="10" t="s">
        <v>12</v>
      </c>
      <c r="B19" s="11"/>
      <c r="C19" s="9">
        <f>SUM(C14:C18)</f>
        <v>65</v>
      </c>
      <c r="D19" s="9">
        <f t="shared" ref="D19:J19" si="1">SUM(D14:D18)</f>
        <v>21</v>
      </c>
      <c r="E19" s="9">
        <f t="shared" si="1"/>
        <v>33</v>
      </c>
      <c r="F19" s="9">
        <f t="shared" si="1"/>
        <v>9</v>
      </c>
      <c r="G19" s="9">
        <f t="shared" si="1"/>
        <v>12</v>
      </c>
      <c r="H19" s="9">
        <f t="shared" si="1"/>
        <v>5</v>
      </c>
      <c r="I19" s="9">
        <f t="shared" si="1"/>
        <v>77</v>
      </c>
      <c r="J19" s="9">
        <f t="shared" si="1"/>
        <v>26</v>
      </c>
      <c r="K19" s="29"/>
    </row>
    <row r="20" spans="1:11" ht="15.75" customHeight="1" x14ac:dyDescent="0.3"/>
    <row r="21" spans="1:11" ht="15.75" customHeight="1" x14ac:dyDescent="0.3"/>
    <row r="22" spans="1:11" ht="15.75" customHeight="1" x14ac:dyDescent="0.3">
      <c r="A22" s="24" t="s">
        <v>1597</v>
      </c>
      <c r="B22" s="25"/>
      <c r="C22" s="25"/>
      <c r="D22" s="25"/>
      <c r="E22" s="25"/>
      <c r="F22" s="25"/>
      <c r="G22" s="25"/>
      <c r="H22" s="25"/>
      <c r="I22" s="25"/>
      <c r="J22" s="26"/>
      <c r="K22" s="27"/>
    </row>
    <row r="23" spans="1:11" ht="15.75" customHeight="1" x14ac:dyDescent="0.3">
      <c r="A23" s="2"/>
      <c r="B23" s="3"/>
      <c r="C23" s="28" t="s">
        <v>1</v>
      </c>
      <c r="D23" s="26"/>
      <c r="E23" s="28" t="s">
        <v>2</v>
      </c>
      <c r="F23" s="26"/>
      <c r="G23" s="28" t="s">
        <v>3</v>
      </c>
      <c r="H23" s="26"/>
      <c r="I23" s="28" t="s">
        <v>4</v>
      </c>
      <c r="J23" s="26"/>
      <c r="K23" s="27"/>
    </row>
    <row r="24" spans="1:11" ht="15.75" customHeight="1" x14ac:dyDescent="0.3">
      <c r="A24" s="4" t="s">
        <v>5</v>
      </c>
      <c r="B24" s="5" t="s">
        <v>6</v>
      </c>
      <c r="C24" s="6" t="s">
        <v>7</v>
      </c>
      <c r="D24" s="6" t="s">
        <v>8</v>
      </c>
      <c r="E24" s="6" t="s">
        <v>7</v>
      </c>
      <c r="F24" s="6" t="s">
        <v>8</v>
      </c>
      <c r="G24" s="6" t="s">
        <v>7</v>
      </c>
      <c r="H24" s="6" t="s">
        <v>8</v>
      </c>
      <c r="I24" s="6" t="s">
        <v>7</v>
      </c>
      <c r="J24" s="6" t="s">
        <v>8</v>
      </c>
      <c r="K24" s="29"/>
    </row>
    <row r="25" spans="1:11" ht="15.75" customHeight="1" x14ac:dyDescent="0.3">
      <c r="A25" s="7" t="s">
        <v>110</v>
      </c>
      <c r="B25" s="8" t="s">
        <v>242</v>
      </c>
      <c r="C25" s="9">
        <v>4</v>
      </c>
      <c r="D25" s="9">
        <v>14</v>
      </c>
      <c r="E25" s="9">
        <v>2</v>
      </c>
      <c r="F25" s="9">
        <v>8</v>
      </c>
      <c r="G25" s="9">
        <v>1</v>
      </c>
      <c r="H25" s="9">
        <v>1</v>
      </c>
      <c r="I25" s="9">
        <v>5</v>
      </c>
      <c r="J25" s="9">
        <v>15</v>
      </c>
      <c r="K25" s="29"/>
    </row>
    <row r="26" spans="1:11" ht="15.75" customHeight="1" x14ac:dyDescent="0.3">
      <c r="A26" s="7" t="s">
        <v>112</v>
      </c>
      <c r="B26" s="8" t="s">
        <v>242</v>
      </c>
      <c r="C26" s="9">
        <v>3</v>
      </c>
      <c r="D26" s="9">
        <v>15</v>
      </c>
      <c r="E26" s="9">
        <v>0</v>
      </c>
      <c r="F26" s="9">
        <v>10</v>
      </c>
      <c r="G26" s="9">
        <v>1</v>
      </c>
      <c r="H26" s="9">
        <v>1</v>
      </c>
      <c r="I26" s="9">
        <v>4</v>
      </c>
      <c r="J26" s="9">
        <v>16</v>
      </c>
      <c r="K26" s="29"/>
    </row>
    <row r="27" spans="1:11" ht="15.75" customHeight="1" x14ac:dyDescent="0.3">
      <c r="A27" s="7" t="s">
        <v>113</v>
      </c>
      <c r="B27" s="8" t="s">
        <v>242</v>
      </c>
      <c r="C27" s="9">
        <v>10</v>
      </c>
      <c r="D27" s="9">
        <v>9</v>
      </c>
      <c r="E27" s="9">
        <v>6</v>
      </c>
      <c r="F27" s="9">
        <v>4</v>
      </c>
      <c r="G27" s="9">
        <v>2</v>
      </c>
      <c r="H27" s="9">
        <v>1</v>
      </c>
      <c r="I27" s="9">
        <v>12</v>
      </c>
      <c r="J27" s="9">
        <v>10</v>
      </c>
      <c r="K27" s="29"/>
    </row>
    <row r="28" spans="1:11" ht="15.75" customHeight="1" x14ac:dyDescent="0.3">
      <c r="A28" s="7" t="s">
        <v>171</v>
      </c>
      <c r="B28" s="8" t="s">
        <v>242</v>
      </c>
      <c r="C28" s="9">
        <v>12</v>
      </c>
      <c r="D28" s="9">
        <v>6</v>
      </c>
      <c r="E28" s="9">
        <v>5</v>
      </c>
      <c r="F28" s="9">
        <v>5</v>
      </c>
      <c r="G28" s="9">
        <v>1</v>
      </c>
      <c r="H28" s="9">
        <v>1</v>
      </c>
      <c r="I28" s="9">
        <v>13</v>
      </c>
      <c r="J28" s="9">
        <v>7</v>
      </c>
      <c r="K28" s="29"/>
    </row>
    <row r="29" spans="1:11" ht="15.75" customHeight="1" x14ac:dyDescent="0.3">
      <c r="A29" s="10" t="s">
        <v>12</v>
      </c>
      <c r="B29" s="11"/>
      <c r="C29" s="9">
        <f t="shared" ref="C29:J29" si="2">SUM(C25:C28)</f>
        <v>29</v>
      </c>
      <c r="D29" s="9">
        <f t="shared" si="2"/>
        <v>44</v>
      </c>
      <c r="E29" s="9">
        <f t="shared" si="2"/>
        <v>13</v>
      </c>
      <c r="F29" s="9">
        <f t="shared" si="2"/>
        <v>27</v>
      </c>
      <c r="G29" s="9">
        <f t="shared" si="2"/>
        <v>5</v>
      </c>
      <c r="H29" s="9">
        <f t="shared" si="2"/>
        <v>4</v>
      </c>
      <c r="I29" s="9">
        <f t="shared" si="2"/>
        <v>34</v>
      </c>
      <c r="J29" s="9">
        <f t="shared" si="2"/>
        <v>48</v>
      </c>
      <c r="K29" s="29"/>
    </row>
    <row r="30" spans="1:11" ht="15.75" customHeight="1" x14ac:dyDescent="0.3"/>
    <row r="31" spans="1:11" ht="15.75" customHeight="1" x14ac:dyDescent="0.3"/>
    <row r="32" spans="1:11" ht="15.75" customHeight="1" x14ac:dyDescent="0.3">
      <c r="A32" s="24" t="s">
        <v>1504</v>
      </c>
      <c r="B32" s="25"/>
      <c r="C32" s="25"/>
      <c r="D32" s="25"/>
      <c r="E32" s="25"/>
      <c r="F32" s="25"/>
      <c r="G32" s="25"/>
      <c r="H32" s="25"/>
      <c r="I32" s="25"/>
      <c r="J32" s="26"/>
      <c r="K32" s="27"/>
    </row>
    <row r="33" spans="1:11" ht="15.75" customHeight="1" x14ac:dyDescent="0.3">
      <c r="A33" s="2"/>
      <c r="B33" s="3"/>
      <c r="C33" s="28" t="s">
        <v>1</v>
      </c>
      <c r="D33" s="26"/>
      <c r="E33" s="28" t="s">
        <v>2</v>
      </c>
      <c r="F33" s="26"/>
      <c r="G33" s="28" t="s">
        <v>3</v>
      </c>
      <c r="H33" s="26"/>
      <c r="I33" s="28" t="s">
        <v>4</v>
      </c>
      <c r="J33" s="26"/>
      <c r="K33" s="27"/>
    </row>
    <row r="34" spans="1:11" ht="15.75" customHeight="1" x14ac:dyDescent="0.3">
      <c r="A34" s="4" t="s">
        <v>5</v>
      </c>
      <c r="B34" s="5" t="s">
        <v>6</v>
      </c>
      <c r="C34" s="6" t="s">
        <v>7</v>
      </c>
      <c r="D34" s="6" t="s">
        <v>8</v>
      </c>
      <c r="E34" s="6" t="s">
        <v>7</v>
      </c>
      <c r="F34" s="6" t="s">
        <v>8</v>
      </c>
      <c r="G34" s="6" t="s">
        <v>7</v>
      </c>
      <c r="H34" s="6" t="s">
        <v>8</v>
      </c>
      <c r="I34" s="6" t="s">
        <v>7</v>
      </c>
      <c r="J34" s="6" t="s">
        <v>8</v>
      </c>
      <c r="K34" s="29"/>
    </row>
    <row r="35" spans="1:11" ht="15.75" customHeight="1" x14ac:dyDescent="0.3">
      <c r="A35" s="7" t="s">
        <v>64</v>
      </c>
      <c r="B35" s="8" t="s">
        <v>1497</v>
      </c>
      <c r="C35" s="9">
        <v>5</v>
      </c>
      <c r="D35" s="9">
        <v>11</v>
      </c>
      <c r="E35" s="9">
        <v>3</v>
      </c>
      <c r="F35" s="9">
        <v>11</v>
      </c>
      <c r="G35" s="9">
        <v>0</v>
      </c>
      <c r="H35" s="9">
        <v>1</v>
      </c>
      <c r="I35" s="9">
        <v>5</v>
      </c>
      <c r="J35" s="9">
        <v>12</v>
      </c>
      <c r="K35" s="29"/>
    </row>
    <row r="36" spans="1:11" ht="15.75" customHeight="1" x14ac:dyDescent="0.3">
      <c r="A36" s="10" t="s">
        <v>12</v>
      </c>
      <c r="B36" s="11"/>
      <c r="C36" s="9">
        <f>SUM(C35)</f>
        <v>5</v>
      </c>
      <c r="D36" s="9">
        <f t="shared" ref="D36:J36" si="3">SUM(D35)</f>
        <v>11</v>
      </c>
      <c r="E36" s="9">
        <f t="shared" si="3"/>
        <v>3</v>
      </c>
      <c r="F36" s="9">
        <f t="shared" si="3"/>
        <v>11</v>
      </c>
      <c r="G36" s="9">
        <f t="shared" si="3"/>
        <v>0</v>
      </c>
      <c r="H36" s="9">
        <f t="shared" si="3"/>
        <v>1</v>
      </c>
      <c r="I36" s="9">
        <f t="shared" si="3"/>
        <v>5</v>
      </c>
      <c r="J36" s="9">
        <f t="shared" si="3"/>
        <v>12</v>
      </c>
      <c r="K36" s="29"/>
    </row>
    <row r="37" spans="1:11" ht="15.75" customHeight="1" x14ac:dyDescent="0.3"/>
    <row r="38" spans="1:11" ht="15.75" customHeight="1" x14ac:dyDescent="0.3"/>
    <row r="39" spans="1:11" ht="15.75" customHeight="1" x14ac:dyDescent="0.3">
      <c r="A39" s="24" t="s">
        <v>1413</v>
      </c>
      <c r="B39" s="25"/>
      <c r="C39" s="25"/>
      <c r="D39" s="25"/>
      <c r="E39" s="25"/>
      <c r="F39" s="25"/>
      <c r="G39" s="25"/>
      <c r="H39" s="25"/>
      <c r="I39" s="25"/>
      <c r="J39" s="26"/>
      <c r="K39" s="27"/>
    </row>
    <row r="40" spans="1:11" ht="15.75" customHeight="1" x14ac:dyDescent="0.3">
      <c r="A40" s="2"/>
      <c r="B40" s="3"/>
      <c r="C40" s="28" t="s">
        <v>1</v>
      </c>
      <c r="D40" s="26"/>
      <c r="E40" s="28" t="s">
        <v>2</v>
      </c>
      <c r="F40" s="26"/>
      <c r="G40" s="28" t="s">
        <v>3</v>
      </c>
      <c r="H40" s="26"/>
      <c r="I40" s="28" t="s">
        <v>4</v>
      </c>
      <c r="J40" s="26"/>
      <c r="K40" s="27"/>
    </row>
    <row r="41" spans="1:11" ht="15.75" customHeight="1" x14ac:dyDescent="0.3">
      <c r="A41" s="4" t="s">
        <v>5</v>
      </c>
      <c r="B41" s="5" t="s">
        <v>6</v>
      </c>
      <c r="C41" s="6" t="s">
        <v>7</v>
      </c>
      <c r="D41" s="6" t="s">
        <v>8</v>
      </c>
      <c r="E41" s="6" t="s">
        <v>7</v>
      </c>
      <c r="F41" s="6" t="s">
        <v>8</v>
      </c>
      <c r="G41" s="6" t="s">
        <v>7</v>
      </c>
      <c r="H41" s="6" t="s">
        <v>8</v>
      </c>
      <c r="I41" s="6" t="s">
        <v>7</v>
      </c>
      <c r="J41" s="6" t="s">
        <v>8</v>
      </c>
      <c r="K41" s="29"/>
    </row>
    <row r="42" spans="1:11" ht="15.75" customHeight="1" x14ac:dyDescent="0.3">
      <c r="A42" s="7" t="s">
        <v>18</v>
      </c>
      <c r="B42" s="8" t="s">
        <v>61</v>
      </c>
      <c r="C42" s="9">
        <v>4</v>
      </c>
      <c r="D42" s="9">
        <v>17</v>
      </c>
      <c r="E42" s="9">
        <v>0</v>
      </c>
      <c r="F42" s="9">
        <v>12</v>
      </c>
      <c r="G42" s="9">
        <v>2</v>
      </c>
      <c r="H42" s="9">
        <v>2</v>
      </c>
      <c r="I42" s="9">
        <v>6</v>
      </c>
      <c r="J42" s="9">
        <v>19</v>
      </c>
      <c r="K42" s="29"/>
    </row>
    <row r="43" spans="1:11" ht="15.75" customHeight="1" x14ac:dyDescent="0.3">
      <c r="A43" s="7" t="s">
        <v>19</v>
      </c>
      <c r="B43" s="8" t="s">
        <v>61</v>
      </c>
      <c r="C43" s="9">
        <v>16</v>
      </c>
      <c r="D43" s="9">
        <v>5</v>
      </c>
      <c r="E43" s="9">
        <v>10</v>
      </c>
      <c r="F43" s="9">
        <v>2</v>
      </c>
      <c r="G43" s="9">
        <v>2</v>
      </c>
      <c r="H43" s="9">
        <v>1</v>
      </c>
      <c r="I43" s="9">
        <v>18</v>
      </c>
      <c r="J43" s="9">
        <v>6</v>
      </c>
      <c r="K43" s="29"/>
    </row>
    <row r="44" spans="1:11" ht="15.75" customHeight="1" x14ac:dyDescent="0.3">
      <c r="A44" s="7" t="s">
        <v>20</v>
      </c>
      <c r="B44" s="8" t="s">
        <v>61</v>
      </c>
      <c r="C44" s="9">
        <v>12</v>
      </c>
      <c r="D44" s="9">
        <v>5</v>
      </c>
      <c r="E44" s="9">
        <v>8</v>
      </c>
      <c r="F44" s="9">
        <v>3</v>
      </c>
      <c r="G44" s="9">
        <v>3</v>
      </c>
      <c r="H44" s="9">
        <v>2</v>
      </c>
      <c r="I44" s="9">
        <v>15</v>
      </c>
      <c r="J44" s="9">
        <v>8</v>
      </c>
      <c r="K44" s="29"/>
    </row>
    <row r="45" spans="1:11" ht="15.75" customHeight="1" x14ac:dyDescent="0.3">
      <c r="A45" s="7" t="s">
        <v>21</v>
      </c>
      <c r="B45" s="8" t="s">
        <v>61</v>
      </c>
      <c r="C45" s="9">
        <v>9</v>
      </c>
      <c r="D45" s="9">
        <v>12</v>
      </c>
      <c r="E45" s="9">
        <v>6</v>
      </c>
      <c r="F45" s="9">
        <v>6</v>
      </c>
      <c r="G45" s="9">
        <v>1</v>
      </c>
      <c r="H45" s="9">
        <v>2</v>
      </c>
      <c r="I45" s="9">
        <v>10</v>
      </c>
      <c r="J45" s="9">
        <v>14</v>
      </c>
      <c r="K45" s="29"/>
    </row>
    <row r="46" spans="1:11" ht="15.75" customHeight="1" x14ac:dyDescent="0.3">
      <c r="A46" s="7" t="s">
        <v>22</v>
      </c>
      <c r="B46" s="8" t="s">
        <v>61</v>
      </c>
      <c r="C46" s="9">
        <v>10</v>
      </c>
      <c r="D46" s="9">
        <v>11</v>
      </c>
      <c r="E46" s="9">
        <v>7</v>
      </c>
      <c r="F46" s="9">
        <v>5</v>
      </c>
      <c r="G46" s="9">
        <v>5</v>
      </c>
      <c r="H46" s="9">
        <v>2</v>
      </c>
      <c r="I46" s="9">
        <v>15</v>
      </c>
      <c r="J46" s="9">
        <v>13</v>
      </c>
      <c r="K46" s="29"/>
    </row>
    <row r="47" spans="1:11" ht="15.75" customHeight="1" x14ac:dyDescent="0.3">
      <c r="A47" s="7" t="s">
        <v>23</v>
      </c>
      <c r="B47" s="8" t="s">
        <v>61</v>
      </c>
      <c r="C47" s="9">
        <v>15</v>
      </c>
      <c r="D47" s="9">
        <v>5</v>
      </c>
      <c r="E47" s="9">
        <v>9</v>
      </c>
      <c r="F47" s="9">
        <v>3</v>
      </c>
      <c r="G47" s="9">
        <v>2</v>
      </c>
      <c r="H47" s="9">
        <v>2</v>
      </c>
      <c r="I47" s="9">
        <v>17</v>
      </c>
      <c r="J47" s="9">
        <v>7</v>
      </c>
      <c r="K47" s="29"/>
    </row>
    <row r="48" spans="1:11" ht="15.75" customHeight="1" x14ac:dyDescent="0.3">
      <c r="A48" s="7" t="s">
        <v>42</v>
      </c>
      <c r="B48" s="8" t="s">
        <v>62</v>
      </c>
      <c r="C48" s="9"/>
      <c r="D48" s="9"/>
      <c r="E48" s="9"/>
      <c r="F48" s="9"/>
      <c r="G48" s="9"/>
      <c r="H48" s="9"/>
      <c r="I48" s="52"/>
      <c r="J48" s="52"/>
      <c r="K48" s="29"/>
    </row>
    <row r="49" spans="1:11" ht="15.75" customHeight="1" x14ac:dyDescent="0.3">
      <c r="A49" s="7" t="s">
        <v>24</v>
      </c>
      <c r="B49" s="8" t="s">
        <v>62</v>
      </c>
      <c r="C49" s="9"/>
      <c r="D49" s="9"/>
      <c r="E49" s="9"/>
      <c r="F49" s="9"/>
      <c r="G49" s="9"/>
      <c r="H49" s="9"/>
      <c r="I49" s="52"/>
      <c r="J49" s="52"/>
      <c r="K49" s="29"/>
    </row>
    <row r="50" spans="1:11" ht="15.75" customHeight="1" x14ac:dyDescent="0.3">
      <c r="A50" s="7" t="s">
        <v>46</v>
      </c>
      <c r="B50" s="8" t="s">
        <v>62</v>
      </c>
      <c r="C50" s="9"/>
      <c r="D50" s="9"/>
      <c r="E50" s="9"/>
      <c r="F50" s="9"/>
      <c r="G50" s="9"/>
      <c r="H50" s="9"/>
      <c r="I50" s="52"/>
      <c r="J50" s="52"/>
      <c r="K50" s="29"/>
    </row>
    <row r="51" spans="1:11" ht="15.75" customHeight="1" x14ac:dyDescent="0.3">
      <c r="A51" s="7" t="s">
        <v>55</v>
      </c>
      <c r="B51" s="8" t="s">
        <v>62</v>
      </c>
      <c r="C51" s="9"/>
      <c r="D51" s="9"/>
      <c r="E51" s="9"/>
      <c r="F51" s="9"/>
      <c r="G51" s="9"/>
      <c r="H51" s="9"/>
      <c r="I51" s="9">
        <v>29</v>
      </c>
      <c r="J51" s="9">
        <v>0</v>
      </c>
      <c r="K51" s="29"/>
    </row>
    <row r="52" spans="1:11" ht="15.75" customHeight="1" x14ac:dyDescent="0.3">
      <c r="A52" s="7" t="s">
        <v>56</v>
      </c>
      <c r="B52" s="8" t="s">
        <v>62</v>
      </c>
      <c r="C52" s="9"/>
      <c r="D52" s="9"/>
      <c r="E52" s="9"/>
      <c r="F52" s="9"/>
      <c r="G52" s="9"/>
      <c r="H52" s="9"/>
      <c r="I52" s="9">
        <v>25</v>
      </c>
      <c r="J52" s="9">
        <v>3</v>
      </c>
      <c r="K52" s="29"/>
    </row>
    <row r="53" spans="1:11" ht="15.75" customHeight="1" x14ac:dyDescent="0.3">
      <c r="A53" s="7" t="s">
        <v>57</v>
      </c>
      <c r="B53" s="8" t="s">
        <v>62</v>
      </c>
      <c r="C53" s="9"/>
      <c r="D53" s="9"/>
      <c r="E53" s="9"/>
      <c r="F53" s="9"/>
      <c r="G53" s="9"/>
      <c r="H53" s="9"/>
      <c r="I53" s="9">
        <v>26</v>
      </c>
      <c r="J53" s="9">
        <v>1</v>
      </c>
      <c r="K53" s="29"/>
    </row>
    <row r="54" spans="1:11" ht="15.75" customHeight="1" x14ac:dyDescent="0.3">
      <c r="A54" s="7" t="s">
        <v>63</v>
      </c>
      <c r="B54" s="8" t="s">
        <v>62</v>
      </c>
      <c r="C54" s="9"/>
      <c r="D54" s="9"/>
      <c r="E54" s="9"/>
      <c r="F54" s="9"/>
      <c r="G54" s="9"/>
      <c r="H54" s="9"/>
      <c r="I54" s="52">
        <f>156-SUM(I51:I53)</f>
        <v>76</v>
      </c>
      <c r="J54" s="52">
        <f>24-SUM(J51:J53)</f>
        <v>20</v>
      </c>
      <c r="K54" s="29"/>
    </row>
    <row r="55" spans="1:11" ht="15.75" customHeight="1" x14ac:dyDescent="0.3">
      <c r="A55" s="7" t="s">
        <v>64</v>
      </c>
      <c r="B55" s="8" t="s">
        <v>65</v>
      </c>
      <c r="C55" s="9">
        <v>13</v>
      </c>
      <c r="D55" s="9">
        <v>5</v>
      </c>
      <c r="E55" s="9">
        <v>7</v>
      </c>
      <c r="F55" s="9">
        <v>3</v>
      </c>
      <c r="G55" s="9">
        <v>0</v>
      </c>
      <c r="H55" s="9">
        <v>1</v>
      </c>
      <c r="I55" s="9">
        <v>13</v>
      </c>
      <c r="J55" s="9">
        <v>6</v>
      </c>
      <c r="K55" s="29"/>
    </row>
    <row r="56" spans="1:11" ht="15.75" customHeight="1" x14ac:dyDescent="0.3">
      <c r="A56" s="7" t="s">
        <v>66</v>
      </c>
      <c r="B56" s="8" t="s">
        <v>65</v>
      </c>
      <c r="C56" s="9">
        <v>16</v>
      </c>
      <c r="D56" s="9">
        <v>2</v>
      </c>
      <c r="E56" s="9">
        <v>13</v>
      </c>
      <c r="F56" s="9">
        <v>1</v>
      </c>
      <c r="G56" s="9">
        <v>8</v>
      </c>
      <c r="H56" s="9">
        <v>1</v>
      </c>
      <c r="I56" s="9">
        <v>24</v>
      </c>
      <c r="J56" s="9">
        <v>3</v>
      </c>
      <c r="K56" s="29"/>
    </row>
    <row r="57" spans="1:11" ht="15.75" customHeight="1" x14ac:dyDescent="0.3">
      <c r="A57" s="7" t="s">
        <v>67</v>
      </c>
      <c r="B57" s="8" t="s">
        <v>65</v>
      </c>
      <c r="C57" s="9">
        <v>10</v>
      </c>
      <c r="D57" s="9">
        <v>8</v>
      </c>
      <c r="E57" s="9">
        <v>8</v>
      </c>
      <c r="F57" s="9">
        <v>6</v>
      </c>
      <c r="G57" s="9">
        <v>1</v>
      </c>
      <c r="H57" s="9">
        <v>1</v>
      </c>
      <c r="I57" s="9">
        <v>11</v>
      </c>
      <c r="J57" s="9">
        <v>9</v>
      </c>
      <c r="K57" s="29"/>
    </row>
    <row r="58" spans="1:11" ht="15.75" customHeight="1" x14ac:dyDescent="0.3">
      <c r="A58" s="7" t="s">
        <v>68</v>
      </c>
      <c r="B58" s="8" t="s">
        <v>65</v>
      </c>
      <c r="C58" s="9">
        <v>11</v>
      </c>
      <c r="D58" s="9">
        <v>7</v>
      </c>
      <c r="E58" s="9">
        <v>9</v>
      </c>
      <c r="F58" s="9">
        <v>5</v>
      </c>
      <c r="G58" s="9">
        <v>3</v>
      </c>
      <c r="H58" s="9">
        <v>1</v>
      </c>
      <c r="I58" s="9">
        <v>14</v>
      </c>
      <c r="J58" s="9">
        <v>8</v>
      </c>
      <c r="K58" s="29"/>
    </row>
    <row r="59" spans="1:11" ht="15.75" customHeight="1" x14ac:dyDescent="0.3">
      <c r="A59" s="7" t="s">
        <v>69</v>
      </c>
      <c r="B59" s="8" t="s">
        <v>65</v>
      </c>
      <c r="C59" s="9">
        <v>8</v>
      </c>
      <c r="D59" s="9">
        <v>10</v>
      </c>
      <c r="E59" s="9">
        <v>5</v>
      </c>
      <c r="F59" s="9">
        <v>9</v>
      </c>
      <c r="G59" s="9">
        <v>3</v>
      </c>
      <c r="H59" s="9">
        <v>1</v>
      </c>
      <c r="I59" s="9">
        <v>11</v>
      </c>
      <c r="J59" s="9">
        <v>11</v>
      </c>
      <c r="K59" s="29"/>
    </row>
    <row r="60" spans="1:11" ht="15.75" customHeight="1" x14ac:dyDescent="0.3">
      <c r="A60" s="7" t="s">
        <v>102</v>
      </c>
      <c r="B60" s="8" t="s">
        <v>65</v>
      </c>
      <c r="C60" s="9">
        <v>13</v>
      </c>
      <c r="D60" s="9">
        <v>5</v>
      </c>
      <c r="E60" s="9">
        <v>9</v>
      </c>
      <c r="F60" s="9">
        <v>5</v>
      </c>
      <c r="G60" s="9">
        <v>3</v>
      </c>
      <c r="H60" s="9">
        <v>1</v>
      </c>
      <c r="I60" s="9">
        <v>16</v>
      </c>
      <c r="J60" s="9">
        <v>6</v>
      </c>
      <c r="K60" s="29"/>
    </row>
    <row r="61" spans="1:11" ht="15.75" customHeight="1" x14ac:dyDescent="0.3">
      <c r="A61" s="7" t="s">
        <v>103</v>
      </c>
      <c r="B61" s="8" t="s">
        <v>65</v>
      </c>
      <c r="C61" s="9">
        <v>12</v>
      </c>
      <c r="D61" s="9">
        <v>6</v>
      </c>
      <c r="E61" s="9">
        <v>10</v>
      </c>
      <c r="F61" s="9">
        <v>4</v>
      </c>
      <c r="G61" s="9">
        <v>4</v>
      </c>
      <c r="H61" s="9">
        <v>1</v>
      </c>
      <c r="I61" s="9">
        <v>16</v>
      </c>
      <c r="J61" s="9">
        <v>7</v>
      </c>
      <c r="K61" s="29"/>
    </row>
    <row r="62" spans="1:11" ht="15.75" customHeight="1" x14ac:dyDescent="0.3">
      <c r="A62" s="7" t="s">
        <v>104</v>
      </c>
      <c r="B62" s="8" t="s">
        <v>65</v>
      </c>
      <c r="C62" s="9">
        <v>14</v>
      </c>
      <c r="D62" s="9">
        <v>4</v>
      </c>
      <c r="E62" s="9">
        <v>11</v>
      </c>
      <c r="F62" s="9">
        <v>3</v>
      </c>
      <c r="G62" s="9">
        <v>5</v>
      </c>
      <c r="H62" s="9">
        <v>1</v>
      </c>
      <c r="I62" s="9">
        <v>19</v>
      </c>
      <c r="J62" s="9">
        <v>5</v>
      </c>
      <c r="K62" s="29"/>
    </row>
    <row r="63" spans="1:11" ht="15.75" customHeight="1" x14ac:dyDescent="0.3">
      <c r="A63" s="7" t="s">
        <v>105</v>
      </c>
      <c r="B63" s="8" t="s">
        <v>820</v>
      </c>
      <c r="C63" s="9">
        <v>4</v>
      </c>
      <c r="D63" s="9">
        <v>14</v>
      </c>
      <c r="E63" s="9"/>
      <c r="F63" s="9"/>
      <c r="G63" s="9">
        <v>0</v>
      </c>
      <c r="H63" s="9">
        <v>1</v>
      </c>
      <c r="I63" s="9">
        <v>4</v>
      </c>
      <c r="J63" s="9">
        <v>15</v>
      </c>
      <c r="K63" s="29"/>
    </row>
    <row r="64" spans="1:11" ht="15.75" customHeight="1" x14ac:dyDescent="0.3">
      <c r="A64" s="7" t="s">
        <v>25</v>
      </c>
      <c r="B64" s="8" t="s">
        <v>1414</v>
      </c>
      <c r="C64" s="9"/>
      <c r="D64" s="9"/>
      <c r="E64" s="9"/>
      <c r="F64" s="9"/>
      <c r="G64" s="9"/>
      <c r="H64" s="9"/>
      <c r="I64" s="9"/>
      <c r="J64" s="9"/>
      <c r="K64" s="29"/>
    </row>
    <row r="65" spans="1:11" ht="15.75" customHeight="1" x14ac:dyDescent="0.3">
      <c r="A65" s="7" t="s">
        <v>27</v>
      </c>
      <c r="B65" s="8" t="s">
        <v>1414</v>
      </c>
      <c r="C65" s="9"/>
      <c r="D65" s="9"/>
      <c r="E65" s="9"/>
      <c r="F65" s="9"/>
      <c r="G65" s="9"/>
      <c r="H65" s="9"/>
      <c r="I65" s="9"/>
      <c r="J65" s="9"/>
      <c r="K65" s="29"/>
    </row>
    <row r="66" spans="1:11" ht="15.75" customHeight="1" x14ac:dyDescent="0.3">
      <c r="A66" s="7" t="s">
        <v>28</v>
      </c>
      <c r="B66" s="8" t="s">
        <v>948</v>
      </c>
      <c r="C66" s="9">
        <v>16</v>
      </c>
      <c r="D66" s="9">
        <v>2</v>
      </c>
      <c r="E66" s="9">
        <v>12</v>
      </c>
      <c r="F66" s="9">
        <v>2</v>
      </c>
      <c r="G66" s="9">
        <v>0</v>
      </c>
      <c r="H66" s="9">
        <v>1</v>
      </c>
      <c r="I66" s="9">
        <v>16</v>
      </c>
      <c r="J66" s="9">
        <v>3</v>
      </c>
      <c r="K66" s="29"/>
    </row>
    <row r="67" spans="1:11" ht="15.75" customHeight="1" x14ac:dyDescent="0.3">
      <c r="A67" s="7" t="s">
        <v>106</v>
      </c>
      <c r="B67" s="8" t="s">
        <v>948</v>
      </c>
      <c r="C67" s="9">
        <v>6</v>
      </c>
      <c r="D67" s="9">
        <v>12</v>
      </c>
      <c r="E67" s="9">
        <v>3</v>
      </c>
      <c r="F67" s="9">
        <v>11</v>
      </c>
      <c r="G67" s="9">
        <v>1</v>
      </c>
      <c r="H67" s="9">
        <v>1</v>
      </c>
      <c r="I67" s="9">
        <v>7</v>
      </c>
      <c r="J67" s="9">
        <v>14</v>
      </c>
      <c r="K67" s="29"/>
    </row>
    <row r="68" spans="1:11" ht="15.75" customHeight="1" x14ac:dyDescent="0.3">
      <c r="A68" s="7" t="s">
        <v>30</v>
      </c>
      <c r="B68" s="8" t="s">
        <v>948</v>
      </c>
      <c r="C68" s="9">
        <v>10</v>
      </c>
      <c r="D68" s="9">
        <v>8</v>
      </c>
      <c r="E68" s="9">
        <v>7</v>
      </c>
      <c r="F68" s="9">
        <v>5</v>
      </c>
      <c r="G68" s="9">
        <v>1</v>
      </c>
      <c r="H68" s="9">
        <v>1</v>
      </c>
      <c r="I68" s="9">
        <v>11</v>
      </c>
      <c r="J68" s="9">
        <v>9</v>
      </c>
      <c r="K68" s="29"/>
    </row>
    <row r="69" spans="1:11" ht="15.75" customHeight="1" x14ac:dyDescent="0.3">
      <c r="A69" s="7" t="s">
        <v>107</v>
      </c>
      <c r="B69" s="8" t="s">
        <v>948</v>
      </c>
      <c r="C69" s="9">
        <v>11</v>
      </c>
      <c r="D69" s="9">
        <v>7</v>
      </c>
      <c r="E69" s="9">
        <v>7</v>
      </c>
      <c r="F69" s="9">
        <v>5</v>
      </c>
      <c r="G69" s="9">
        <v>2</v>
      </c>
      <c r="H69" s="9">
        <v>1</v>
      </c>
      <c r="I69" s="9">
        <v>13</v>
      </c>
      <c r="J69" s="9">
        <v>8</v>
      </c>
      <c r="K69" s="29"/>
    </row>
    <row r="70" spans="1:11" ht="15.75" customHeight="1" x14ac:dyDescent="0.3">
      <c r="A70" s="7" t="s">
        <v>109</v>
      </c>
      <c r="B70" s="8" t="s">
        <v>948</v>
      </c>
      <c r="C70" s="9">
        <v>16</v>
      </c>
      <c r="D70" s="9">
        <v>2</v>
      </c>
      <c r="E70" s="9">
        <v>12</v>
      </c>
      <c r="F70" s="9">
        <v>2</v>
      </c>
      <c r="G70" s="9">
        <v>3</v>
      </c>
      <c r="H70" s="9">
        <v>1</v>
      </c>
      <c r="I70" s="9">
        <v>19</v>
      </c>
      <c r="J70" s="9">
        <v>3</v>
      </c>
      <c r="K70" s="29"/>
    </row>
    <row r="71" spans="1:11" ht="15.75" customHeight="1" x14ac:dyDescent="0.3">
      <c r="A71" s="7" t="s">
        <v>110</v>
      </c>
      <c r="B71" s="8" t="s">
        <v>948</v>
      </c>
      <c r="C71" s="9">
        <v>10</v>
      </c>
      <c r="D71" s="9">
        <v>7</v>
      </c>
      <c r="E71" s="9">
        <v>8</v>
      </c>
      <c r="F71" s="9">
        <v>6</v>
      </c>
      <c r="G71" s="9">
        <v>1</v>
      </c>
      <c r="H71" s="9">
        <v>1</v>
      </c>
      <c r="I71" s="9">
        <v>11</v>
      </c>
      <c r="J71" s="9">
        <v>8</v>
      </c>
      <c r="K71" s="29"/>
    </row>
    <row r="72" spans="1:11" ht="15.75" customHeight="1" x14ac:dyDescent="0.3">
      <c r="A72" s="7" t="s">
        <v>112</v>
      </c>
      <c r="B72" s="8" t="s">
        <v>948</v>
      </c>
      <c r="C72" s="9">
        <v>1</v>
      </c>
      <c r="D72" s="9">
        <v>16</v>
      </c>
      <c r="E72" s="9">
        <v>1</v>
      </c>
      <c r="F72" s="9">
        <v>13</v>
      </c>
      <c r="G72" s="9">
        <v>0</v>
      </c>
      <c r="H72" s="9">
        <v>1</v>
      </c>
      <c r="I72" s="9">
        <v>1</v>
      </c>
      <c r="J72" s="9">
        <v>17</v>
      </c>
      <c r="K72" s="29"/>
    </row>
    <row r="73" spans="1:11" ht="15.75" customHeight="1" x14ac:dyDescent="0.3">
      <c r="A73" s="7" t="s">
        <v>113</v>
      </c>
      <c r="B73" s="8" t="s">
        <v>948</v>
      </c>
      <c r="C73" s="9">
        <v>6</v>
      </c>
      <c r="D73" s="9">
        <v>12</v>
      </c>
      <c r="E73" s="9">
        <v>4</v>
      </c>
      <c r="F73" s="9">
        <v>10</v>
      </c>
      <c r="G73" s="9">
        <v>1</v>
      </c>
      <c r="H73" s="9">
        <v>1</v>
      </c>
      <c r="I73" s="9">
        <v>7</v>
      </c>
      <c r="J73" s="9">
        <v>13</v>
      </c>
      <c r="K73" s="29"/>
    </row>
    <row r="74" spans="1:11" ht="15.75" customHeight="1" x14ac:dyDescent="0.3">
      <c r="A74" s="10" t="s">
        <v>12</v>
      </c>
      <c r="B74" s="11"/>
      <c r="C74" s="9">
        <f t="shared" ref="C74:J74" si="4">SUM(C42:C73)</f>
        <v>243</v>
      </c>
      <c r="D74" s="9">
        <f t="shared" si="4"/>
        <v>182</v>
      </c>
      <c r="E74" s="9">
        <f t="shared" si="4"/>
        <v>166</v>
      </c>
      <c r="F74" s="9">
        <f t="shared" si="4"/>
        <v>121</v>
      </c>
      <c r="G74" s="9">
        <f t="shared" si="4"/>
        <v>51</v>
      </c>
      <c r="H74" s="9">
        <f t="shared" si="4"/>
        <v>28</v>
      </c>
      <c r="I74" s="9">
        <f t="shared" si="4"/>
        <v>450</v>
      </c>
      <c r="J74" s="9">
        <f t="shared" si="4"/>
        <v>236</v>
      </c>
      <c r="K74" s="29"/>
    </row>
    <row r="75" spans="1:11" ht="15.75" customHeight="1" x14ac:dyDescent="0.3">
      <c r="A75" s="1" t="s">
        <v>970</v>
      </c>
      <c r="B75" s="53"/>
      <c r="C75" s="53"/>
      <c r="D75" s="53"/>
      <c r="E75" s="53"/>
      <c r="F75" s="31"/>
      <c r="G75" s="31"/>
      <c r="H75" s="31"/>
    </row>
    <row r="76" spans="1:11" ht="15.75" customHeight="1" x14ac:dyDescent="0.3">
      <c r="A76" s="1" t="s">
        <v>1003</v>
      </c>
    </row>
    <row r="77" spans="1:11" ht="15.75" customHeight="1" x14ac:dyDescent="0.3">
      <c r="A77" s="32"/>
      <c r="B77" s="32"/>
      <c r="C77" s="32"/>
      <c r="D77" s="32"/>
      <c r="E77" s="32"/>
      <c r="F77" s="32"/>
    </row>
    <row r="78" spans="1:11" ht="15.75" customHeight="1" x14ac:dyDescent="0.3">
      <c r="A78" s="24" t="s">
        <v>1465</v>
      </c>
      <c r="B78" s="25"/>
      <c r="C78" s="25"/>
      <c r="D78" s="25"/>
      <c r="E78" s="25"/>
      <c r="F78" s="25"/>
      <c r="G78" s="25"/>
      <c r="H78" s="25"/>
      <c r="I78" s="25"/>
      <c r="J78" s="26"/>
      <c r="K78" s="27"/>
    </row>
    <row r="79" spans="1:11" ht="15.75" customHeight="1" x14ac:dyDescent="0.3">
      <c r="A79" s="2"/>
      <c r="B79" s="3"/>
      <c r="C79" s="28" t="s">
        <v>1</v>
      </c>
      <c r="D79" s="26"/>
      <c r="E79" s="28" t="s">
        <v>2</v>
      </c>
      <c r="F79" s="26"/>
      <c r="G79" s="28" t="s">
        <v>3</v>
      </c>
      <c r="H79" s="26"/>
      <c r="I79" s="28" t="s">
        <v>4</v>
      </c>
      <c r="J79" s="26"/>
      <c r="K79" s="27"/>
    </row>
    <row r="80" spans="1:11" ht="15.75" customHeight="1" x14ac:dyDescent="0.3">
      <c r="A80" s="4" t="s">
        <v>5</v>
      </c>
      <c r="B80" s="5" t="s">
        <v>6</v>
      </c>
      <c r="C80" s="6" t="s">
        <v>7</v>
      </c>
      <c r="D80" s="6" t="s">
        <v>8</v>
      </c>
      <c r="E80" s="6" t="s">
        <v>7</v>
      </c>
      <c r="F80" s="6" t="s">
        <v>8</v>
      </c>
      <c r="G80" s="6" t="s">
        <v>7</v>
      </c>
      <c r="H80" s="6" t="s">
        <v>8</v>
      </c>
      <c r="I80" s="6" t="s">
        <v>7</v>
      </c>
      <c r="J80" s="6" t="s">
        <v>8</v>
      </c>
      <c r="K80" s="29"/>
    </row>
    <row r="81" spans="1:11" ht="15.75" customHeight="1" x14ac:dyDescent="0.3">
      <c r="A81" s="7" t="s">
        <v>86</v>
      </c>
      <c r="B81" s="8" t="s">
        <v>259</v>
      </c>
      <c r="C81" s="9">
        <v>5</v>
      </c>
      <c r="D81" s="9">
        <v>15</v>
      </c>
      <c r="E81" s="9">
        <v>4</v>
      </c>
      <c r="F81" s="9">
        <v>10</v>
      </c>
      <c r="G81" s="9">
        <v>0</v>
      </c>
      <c r="H81" s="9">
        <v>1</v>
      </c>
      <c r="I81" s="9">
        <v>5</v>
      </c>
      <c r="J81" s="9">
        <v>16</v>
      </c>
      <c r="K81" s="29"/>
    </row>
    <row r="82" spans="1:11" ht="15.75" customHeight="1" x14ac:dyDescent="0.3">
      <c r="A82" s="7" t="s">
        <v>71</v>
      </c>
      <c r="B82" s="8" t="s">
        <v>259</v>
      </c>
      <c r="C82" s="9">
        <v>8</v>
      </c>
      <c r="D82" s="9">
        <v>12</v>
      </c>
      <c r="E82" s="9">
        <v>6</v>
      </c>
      <c r="F82" s="9">
        <v>8</v>
      </c>
      <c r="G82" s="9">
        <v>0</v>
      </c>
      <c r="H82" s="9">
        <v>1</v>
      </c>
      <c r="I82" s="9">
        <v>8</v>
      </c>
      <c r="J82" s="9">
        <v>13</v>
      </c>
      <c r="K82" s="29"/>
    </row>
    <row r="83" spans="1:11" ht="15.75" customHeight="1" x14ac:dyDescent="0.3">
      <c r="A83" s="7" t="s">
        <v>87</v>
      </c>
      <c r="B83" s="8" t="s">
        <v>259</v>
      </c>
      <c r="C83" s="9">
        <v>4</v>
      </c>
      <c r="D83" s="9">
        <v>16</v>
      </c>
      <c r="E83" s="9">
        <v>4</v>
      </c>
      <c r="F83" s="9">
        <v>10</v>
      </c>
      <c r="G83" s="9">
        <v>0</v>
      </c>
      <c r="H83" s="9">
        <v>1</v>
      </c>
      <c r="I83" s="9">
        <v>4</v>
      </c>
      <c r="J83" s="9">
        <v>17</v>
      </c>
      <c r="K83" s="29"/>
    </row>
    <row r="84" spans="1:11" ht="15.75" customHeight="1" x14ac:dyDescent="0.3">
      <c r="A84" s="7" t="s">
        <v>88</v>
      </c>
      <c r="B84" s="8" t="s">
        <v>259</v>
      </c>
      <c r="C84" s="9">
        <v>5</v>
      </c>
      <c r="D84" s="9">
        <v>15</v>
      </c>
      <c r="E84" s="9">
        <v>4</v>
      </c>
      <c r="F84" s="9">
        <v>10</v>
      </c>
      <c r="G84" s="9">
        <v>0</v>
      </c>
      <c r="H84" s="9">
        <v>1</v>
      </c>
      <c r="I84" s="9">
        <v>5</v>
      </c>
      <c r="J84" s="9">
        <v>16</v>
      </c>
      <c r="K84" s="29"/>
    </row>
    <row r="85" spans="1:11" ht="15.75" customHeight="1" x14ac:dyDescent="0.3">
      <c r="A85" s="7" t="s">
        <v>89</v>
      </c>
      <c r="B85" s="8" t="s">
        <v>259</v>
      </c>
      <c r="C85" s="9">
        <v>6</v>
      </c>
      <c r="D85" s="9">
        <v>14</v>
      </c>
      <c r="E85" s="9">
        <v>6</v>
      </c>
      <c r="F85" s="9">
        <v>8</v>
      </c>
      <c r="G85" s="9">
        <v>0</v>
      </c>
      <c r="H85" s="9">
        <v>1</v>
      </c>
      <c r="I85" s="9">
        <v>6</v>
      </c>
      <c r="J85" s="9">
        <v>15</v>
      </c>
      <c r="K85" s="29"/>
    </row>
    <row r="86" spans="1:11" ht="15.75" customHeight="1" x14ac:dyDescent="0.3">
      <c r="A86" s="10" t="s">
        <v>12</v>
      </c>
      <c r="B86" s="11"/>
      <c r="C86" s="9">
        <f>SUM(C81:C85)</f>
        <v>28</v>
      </c>
      <c r="D86" s="9">
        <f t="shared" ref="D86:J86" si="5">SUM(D81:D85)</f>
        <v>72</v>
      </c>
      <c r="E86" s="9">
        <f t="shared" si="5"/>
        <v>24</v>
      </c>
      <c r="F86" s="9">
        <f t="shared" si="5"/>
        <v>46</v>
      </c>
      <c r="G86" s="9">
        <f t="shared" si="5"/>
        <v>0</v>
      </c>
      <c r="H86" s="9">
        <f t="shared" si="5"/>
        <v>5</v>
      </c>
      <c r="I86" s="9">
        <f t="shared" si="5"/>
        <v>28</v>
      </c>
      <c r="J86" s="9">
        <f t="shared" si="5"/>
        <v>77</v>
      </c>
      <c r="K86" s="29"/>
    </row>
    <row r="87" spans="1:11" ht="15.75" customHeight="1" x14ac:dyDescent="0.3">
      <c r="A87" s="30"/>
      <c r="B87" s="30"/>
      <c r="C87" s="30"/>
    </row>
    <row r="88" spans="1:11" ht="15.75" customHeight="1" x14ac:dyDescent="0.3"/>
    <row r="89" spans="1:11" ht="15.75" customHeight="1" x14ac:dyDescent="0.3">
      <c r="A89" s="24" t="s">
        <v>1014</v>
      </c>
      <c r="B89" s="25"/>
      <c r="C89" s="25"/>
      <c r="D89" s="25"/>
      <c r="E89" s="25"/>
      <c r="F89" s="25"/>
      <c r="G89" s="25"/>
      <c r="H89" s="25"/>
      <c r="I89" s="25"/>
      <c r="J89" s="26"/>
      <c r="K89" s="27"/>
    </row>
    <row r="90" spans="1:11" ht="15.75" customHeight="1" x14ac:dyDescent="0.3">
      <c r="A90" s="2"/>
      <c r="B90" s="3"/>
      <c r="C90" s="28" t="s">
        <v>1</v>
      </c>
      <c r="D90" s="26"/>
      <c r="E90" s="28" t="s">
        <v>2</v>
      </c>
      <c r="F90" s="26"/>
      <c r="G90" s="28" t="s">
        <v>3</v>
      </c>
      <c r="H90" s="26"/>
      <c r="I90" s="28" t="s">
        <v>4</v>
      </c>
      <c r="J90" s="26"/>
      <c r="K90" s="27"/>
    </row>
    <row r="91" spans="1:11" ht="15.75" customHeight="1" x14ac:dyDescent="0.3">
      <c r="A91" s="4" t="s">
        <v>5</v>
      </c>
      <c r="B91" s="5" t="s">
        <v>6</v>
      </c>
      <c r="C91" s="6" t="s">
        <v>7</v>
      </c>
      <c r="D91" s="6" t="s">
        <v>8</v>
      </c>
      <c r="E91" s="6" t="s">
        <v>7</v>
      </c>
      <c r="F91" s="6" t="s">
        <v>8</v>
      </c>
      <c r="G91" s="6" t="s">
        <v>7</v>
      </c>
      <c r="H91" s="6" t="s">
        <v>8</v>
      </c>
      <c r="I91" s="6" t="s">
        <v>7</v>
      </c>
      <c r="J91" s="6" t="s">
        <v>8</v>
      </c>
      <c r="K91" s="29"/>
    </row>
    <row r="92" spans="1:11" ht="15.75" customHeight="1" x14ac:dyDescent="0.3">
      <c r="A92" s="7" t="s">
        <v>112</v>
      </c>
      <c r="B92" s="8" t="s">
        <v>162</v>
      </c>
      <c r="C92" s="9">
        <v>11</v>
      </c>
      <c r="D92" s="9">
        <v>7</v>
      </c>
      <c r="E92" s="9">
        <v>10</v>
      </c>
      <c r="F92" s="9">
        <v>4</v>
      </c>
      <c r="G92" s="9">
        <v>1</v>
      </c>
      <c r="H92" s="9">
        <v>1</v>
      </c>
      <c r="I92" s="9">
        <v>12</v>
      </c>
      <c r="J92" s="9">
        <v>8</v>
      </c>
      <c r="K92" s="29"/>
    </row>
    <row r="93" spans="1:11" ht="15.75" customHeight="1" x14ac:dyDescent="0.3">
      <c r="A93" s="7" t="s">
        <v>113</v>
      </c>
      <c r="B93" s="8" t="s">
        <v>162</v>
      </c>
      <c r="C93" s="9">
        <v>9</v>
      </c>
      <c r="D93" s="9">
        <v>11</v>
      </c>
      <c r="E93" s="9">
        <v>6</v>
      </c>
      <c r="F93" s="9">
        <v>8</v>
      </c>
      <c r="G93" s="9">
        <v>1</v>
      </c>
      <c r="H93" s="9">
        <v>1</v>
      </c>
      <c r="I93" s="9">
        <v>10</v>
      </c>
      <c r="J93" s="9">
        <v>12</v>
      </c>
      <c r="K93" s="29"/>
    </row>
    <row r="94" spans="1:11" ht="15.75" customHeight="1" x14ac:dyDescent="0.3">
      <c r="A94" s="7" t="s">
        <v>171</v>
      </c>
      <c r="B94" s="8" t="s">
        <v>162</v>
      </c>
      <c r="C94" s="9">
        <v>13</v>
      </c>
      <c r="D94" s="9">
        <v>7</v>
      </c>
      <c r="E94" s="9">
        <v>10</v>
      </c>
      <c r="F94" s="9">
        <v>4</v>
      </c>
      <c r="G94" s="9">
        <v>0</v>
      </c>
      <c r="H94" s="9">
        <v>1</v>
      </c>
      <c r="I94" s="9">
        <v>13</v>
      </c>
      <c r="J94" s="9">
        <v>8</v>
      </c>
      <c r="K94" s="29"/>
    </row>
    <row r="95" spans="1:11" ht="15.75" customHeight="1" x14ac:dyDescent="0.3">
      <c r="A95" s="7" t="s">
        <v>32</v>
      </c>
      <c r="B95" s="8" t="s">
        <v>162</v>
      </c>
      <c r="C95" s="9">
        <v>14</v>
      </c>
      <c r="D95" s="9">
        <v>6</v>
      </c>
      <c r="E95" s="9">
        <v>11</v>
      </c>
      <c r="F95" s="9">
        <v>3</v>
      </c>
      <c r="G95" s="9">
        <v>3</v>
      </c>
      <c r="H95" s="9">
        <v>1</v>
      </c>
      <c r="I95" s="9">
        <v>17</v>
      </c>
      <c r="J95" s="9">
        <v>7</v>
      </c>
      <c r="K95" s="29"/>
    </row>
    <row r="96" spans="1:11" ht="15.75" customHeight="1" x14ac:dyDescent="0.3">
      <c r="A96" s="7" t="s">
        <v>33</v>
      </c>
      <c r="B96" s="8" t="s">
        <v>162</v>
      </c>
      <c r="C96" s="9">
        <v>10</v>
      </c>
      <c r="D96" s="9">
        <v>10</v>
      </c>
      <c r="E96" s="9">
        <v>7</v>
      </c>
      <c r="F96" s="9">
        <v>7</v>
      </c>
      <c r="G96" s="9">
        <v>0</v>
      </c>
      <c r="H96" s="9">
        <v>1</v>
      </c>
      <c r="I96" s="9">
        <v>10</v>
      </c>
      <c r="J96" s="9">
        <v>11</v>
      </c>
      <c r="K96" s="29"/>
    </row>
    <row r="97" spans="1:11" ht="15.75" customHeight="1" x14ac:dyDescent="0.3">
      <c r="A97" s="10" t="s">
        <v>12</v>
      </c>
      <c r="B97" s="11"/>
      <c r="C97" s="9">
        <f>SUM(C92:C96)</f>
        <v>57</v>
      </c>
      <c r="D97" s="9">
        <f t="shared" ref="D97:J97" si="6">SUM(D92:D96)</f>
        <v>41</v>
      </c>
      <c r="E97" s="9">
        <f t="shared" si="6"/>
        <v>44</v>
      </c>
      <c r="F97" s="9">
        <f t="shared" si="6"/>
        <v>26</v>
      </c>
      <c r="G97" s="9">
        <f t="shared" si="6"/>
        <v>5</v>
      </c>
      <c r="H97" s="9">
        <f t="shared" si="6"/>
        <v>5</v>
      </c>
      <c r="I97" s="9">
        <f t="shared" si="6"/>
        <v>62</v>
      </c>
      <c r="J97" s="9">
        <f t="shared" si="6"/>
        <v>46</v>
      </c>
      <c r="K97" s="29"/>
    </row>
    <row r="98" spans="1:11" ht="15.75" customHeight="1" x14ac:dyDescent="0.3">
      <c r="A98" s="30" t="s">
        <v>1062</v>
      </c>
      <c r="B98" s="30"/>
      <c r="C98" s="30"/>
    </row>
    <row r="99" spans="1:11" ht="15.75" customHeight="1" x14ac:dyDescent="0.3"/>
    <row r="100" spans="1:11" ht="15.75" customHeight="1" x14ac:dyDescent="0.3">
      <c r="A100" s="24" t="s">
        <v>937</v>
      </c>
      <c r="B100" s="25"/>
      <c r="C100" s="25"/>
      <c r="D100" s="25"/>
      <c r="E100" s="25"/>
      <c r="F100" s="25"/>
      <c r="G100" s="25"/>
      <c r="H100" s="25"/>
      <c r="I100" s="25"/>
      <c r="J100" s="26"/>
      <c r="K100" s="27"/>
    </row>
    <row r="101" spans="1:11" ht="15.75" customHeight="1" x14ac:dyDescent="0.3">
      <c r="A101" s="2"/>
      <c r="B101" s="3"/>
      <c r="C101" s="28" t="s">
        <v>1</v>
      </c>
      <c r="D101" s="26"/>
      <c r="E101" s="28" t="s">
        <v>2</v>
      </c>
      <c r="F101" s="26"/>
      <c r="G101" s="28" t="s">
        <v>3</v>
      </c>
      <c r="H101" s="26"/>
      <c r="I101" s="28" t="s">
        <v>4</v>
      </c>
      <c r="J101" s="26"/>
      <c r="K101" s="27"/>
    </row>
    <row r="102" spans="1:11" ht="15.75" customHeight="1" x14ac:dyDescent="0.3">
      <c r="A102" s="4" t="s">
        <v>5</v>
      </c>
      <c r="B102" s="5" t="s">
        <v>6</v>
      </c>
      <c r="C102" s="6" t="s">
        <v>7</v>
      </c>
      <c r="D102" s="6" t="s">
        <v>8</v>
      </c>
      <c r="E102" s="6" t="s">
        <v>7</v>
      </c>
      <c r="F102" s="6" t="s">
        <v>8</v>
      </c>
      <c r="G102" s="6" t="s">
        <v>7</v>
      </c>
      <c r="H102" s="6" t="s">
        <v>8</v>
      </c>
      <c r="I102" s="6" t="s">
        <v>7</v>
      </c>
      <c r="J102" s="6" t="s">
        <v>8</v>
      </c>
      <c r="K102" s="29"/>
    </row>
    <row r="103" spans="1:11" ht="15.75" customHeight="1" x14ac:dyDescent="0.3">
      <c r="A103" s="7" t="s">
        <v>82</v>
      </c>
      <c r="B103" s="8" t="s">
        <v>72</v>
      </c>
      <c r="C103" s="9">
        <v>10</v>
      </c>
      <c r="D103" s="9">
        <v>10</v>
      </c>
      <c r="E103" s="9">
        <v>5</v>
      </c>
      <c r="F103" s="9">
        <v>4</v>
      </c>
      <c r="G103" s="9">
        <v>0</v>
      </c>
      <c r="H103" s="9">
        <v>1</v>
      </c>
      <c r="I103" s="9">
        <v>10</v>
      </c>
      <c r="J103" s="9">
        <v>11</v>
      </c>
      <c r="K103" s="29"/>
    </row>
    <row r="104" spans="1:11" ht="15.75" customHeight="1" x14ac:dyDescent="0.3">
      <c r="A104" s="7" t="s">
        <v>83</v>
      </c>
      <c r="B104" s="8" t="s">
        <v>72</v>
      </c>
      <c r="C104" s="9">
        <v>4</v>
      </c>
      <c r="D104" s="9">
        <v>16</v>
      </c>
      <c r="E104" s="9">
        <v>3</v>
      </c>
      <c r="F104" s="9">
        <v>10</v>
      </c>
      <c r="G104" s="9">
        <v>0</v>
      </c>
      <c r="H104" s="9">
        <v>1</v>
      </c>
      <c r="I104" s="9">
        <v>4</v>
      </c>
      <c r="J104" s="9">
        <v>17</v>
      </c>
      <c r="K104" s="29"/>
    </row>
    <row r="105" spans="1:11" ht="15.75" customHeight="1" x14ac:dyDescent="0.3">
      <c r="A105" s="7" t="s">
        <v>84</v>
      </c>
      <c r="B105" s="8" t="s">
        <v>72</v>
      </c>
      <c r="C105" s="9">
        <v>9</v>
      </c>
      <c r="D105" s="9">
        <v>11</v>
      </c>
      <c r="E105" s="9">
        <v>7</v>
      </c>
      <c r="F105" s="9">
        <v>6</v>
      </c>
      <c r="G105" s="9">
        <v>0</v>
      </c>
      <c r="H105" s="9">
        <v>1</v>
      </c>
      <c r="I105" s="9">
        <v>9</v>
      </c>
      <c r="J105" s="9">
        <v>12</v>
      </c>
      <c r="K105" s="29"/>
    </row>
    <row r="106" spans="1:11" ht="15.75" customHeight="1" x14ac:dyDescent="0.3">
      <c r="A106" s="7" t="s">
        <v>85</v>
      </c>
      <c r="B106" s="8" t="s">
        <v>72</v>
      </c>
      <c r="C106" s="9">
        <v>16</v>
      </c>
      <c r="D106" s="9">
        <v>4</v>
      </c>
      <c r="E106" s="9">
        <v>12</v>
      </c>
      <c r="F106" s="9">
        <v>1</v>
      </c>
      <c r="G106" s="9">
        <v>1</v>
      </c>
      <c r="H106" s="9">
        <v>1</v>
      </c>
      <c r="I106" s="9">
        <v>17</v>
      </c>
      <c r="J106" s="9">
        <v>5</v>
      </c>
      <c r="K106" s="29"/>
    </row>
    <row r="107" spans="1:11" ht="15.75" customHeight="1" x14ac:dyDescent="0.3">
      <c r="A107" s="7" t="s">
        <v>86</v>
      </c>
      <c r="B107" s="8" t="s">
        <v>72</v>
      </c>
      <c r="C107" s="9">
        <v>11</v>
      </c>
      <c r="D107" s="9">
        <v>9</v>
      </c>
      <c r="E107" s="9">
        <v>9</v>
      </c>
      <c r="F107" s="9">
        <v>4</v>
      </c>
      <c r="G107" s="9">
        <v>1</v>
      </c>
      <c r="H107" s="9">
        <v>1</v>
      </c>
      <c r="I107" s="9">
        <v>12</v>
      </c>
      <c r="J107" s="9">
        <v>10</v>
      </c>
      <c r="K107" s="29"/>
    </row>
    <row r="108" spans="1:11" ht="15.75" customHeight="1" x14ac:dyDescent="0.3">
      <c r="A108" s="7" t="s">
        <v>71</v>
      </c>
      <c r="B108" s="8" t="s">
        <v>72</v>
      </c>
      <c r="C108" s="9">
        <v>13</v>
      </c>
      <c r="D108" s="9">
        <v>7</v>
      </c>
      <c r="E108" s="9">
        <v>9</v>
      </c>
      <c r="F108" s="9">
        <v>4</v>
      </c>
      <c r="G108" s="9">
        <v>0</v>
      </c>
      <c r="H108" s="9">
        <v>1</v>
      </c>
      <c r="I108" s="9">
        <v>13</v>
      </c>
      <c r="J108" s="9">
        <v>8</v>
      </c>
      <c r="K108" s="29"/>
    </row>
    <row r="109" spans="1:11" ht="15.75" customHeight="1" x14ac:dyDescent="0.3">
      <c r="A109" s="7" t="s">
        <v>87</v>
      </c>
      <c r="B109" s="8" t="s">
        <v>72</v>
      </c>
      <c r="C109" s="9">
        <v>18</v>
      </c>
      <c r="D109" s="9">
        <v>2</v>
      </c>
      <c r="E109" s="9">
        <v>12</v>
      </c>
      <c r="F109" s="9">
        <v>1</v>
      </c>
      <c r="G109" s="9">
        <v>3</v>
      </c>
      <c r="H109" s="9">
        <v>1</v>
      </c>
      <c r="I109" s="9">
        <v>21</v>
      </c>
      <c r="J109" s="9">
        <v>3</v>
      </c>
      <c r="K109" s="29"/>
    </row>
    <row r="110" spans="1:11" ht="15.75" customHeight="1" x14ac:dyDescent="0.3">
      <c r="A110" s="7" t="s">
        <v>88</v>
      </c>
      <c r="B110" s="8" t="s">
        <v>72</v>
      </c>
      <c r="C110" s="9">
        <v>17</v>
      </c>
      <c r="D110" s="9">
        <v>3</v>
      </c>
      <c r="E110" s="9">
        <v>10</v>
      </c>
      <c r="F110" s="9">
        <v>3</v>
      </c>
      <c r="G110" s="9">
        <v>3</v>
      </c>
      <c r="H110" s="9">
        <v>1</v>
      </c>
      <c r="I110" s="9">
        <v>20</v>
      </c>
      <c r="J110" s="9">
        <v>4</v>
      </c>
      <c r="K110" s="29"/>
    </row>
    <row r="111" spans="1:11" ht="15.75" customHeight="1" x14ac:dyDescent="0.3">
      <c r="A111" s="7" t="s">
        <v>89</v>
      </c>
      <c r="B111" s="8" t="s">
        <v>72</v>
      </c>
      <c r="C111" s="9">
        <v>15</v>
      </c>
      <c r="D111" s="9">
        <v>5</v>
      </c>
      <c r="E111" s="9">
        <v>9</v>
      </c>
      <c r="F111" s="9">
        <v>4</v>
      </c>
      <c r="G111" s="9">
        <v>1</v>
      </c>
      <c r="H111" s="9">
        <v>1</v>
      </c>
      <c r="I111" s="9">
        <v>16</v>
      </c>
      <c r="J111" s="9">
        <v>6</v>
      </c>
      <c r="K111" s="29"/>
    </row>
    <row r="112" spans="1:11" ht="15.75" customHeight="1" x14ac:dyDescent="0.3">
      <c r="A112" s="7" t="s">
        <v>90</v>
      </c>
      <c r="B112" s="8"/>
      <c r="C112" s="9"/>
      <c r="D112" s="9"/>
      <c r="E112" s="9"/>
      <c r="F112" s="9"/>
      <c r="G112" s="9"/>
      <c r="H112" s="9"/>
      <c r="I112" s="9"/>
      <c r="J112" s="9"/>
      <c r="K112" s="29"/>
    </row>
    <row r="113" spans="1:11" ht="15.75" customHeight="1" x14ac:dyDescent="0.3">
      <c r="A113" s="7" t="s">
        <v>73</v>
      </c>
      <c r="B113" s="8" t="s">
        <v>74</v>
      </c>
      <c r="C113" s="9">
        <v>10</v>
      </c>
      <c r="D113" s="9">
        <v>10</v>
      </c>
      <c r="E113" s="9">
        <v>7</v>
      </c>
      <c r="F113" s="9">
        <v>6</v>
      </c>
      <c r="G113" s="9">
        <v>1</v>
      </c>
      <c r="H113" s="9">
        <v>1</v>
      </c>
      <c r="I113" s="9">
        <v>11</v>
      </c>
      <c r="J113" s="9">
        <v>11</v>
      </c>
      <c r="K113" s="29"/>
    </row>
    <row r="114" spans="1:11" ht="15.75" customHeight="1" x14ac:dyDescent="0.3">
      <c r="A114" s="7" t="s">
        <v>75</v>
      </c>
      <c r="B114" s="8" t="s">
        <v>74</v>
      </c>
      <c r="C114" s="9">
        <v>12</v>
      </c>
      <c r="D114" s="9">
        <v>7</v>
      </c>
      <c r="E114" s="9">
        <v>8</v>
      </c>
      <c r="F114" s="9">
        <v>5</v>
      </c>
      <c r="G114" s="9">
        <v>0</v>
      </c>
      <c r="H114" s="9">
        <v>1</v>
      </c>
      <c r="I114" s="9">
        <v>12</v>
      </c>
      <c r="J114" s="9">
        <v>8</v>
      </c>
      <c r="K114" s="29"/>
    </row>
    <row r="115" spans="1:11" ht="15.75" customHeight="1" x14ac:dyDescent="0.3">
      <c r="A115" s="7" t="s">
        <v>76</v>
      </c>
      <c r="B115" s="8" t="s">
        <v>74</v>
      </c>
      <c r="C115" s="9">
        <v>19</v>
      </c>
      <c r="D115" s="9">
        <v>1</v>
      </c>
      <c r="E115" s="9">
        <v>12</v>
      </c>
      <c r="F115" s="9">
        <v>1</v>
      </c>
      <c r="G115" s="9">
        <v>1</v>
      </c>
      <c r="H115" s="9">
        <v>1</v>
      </c>
      <c r="I115" s="9">
        <v>20</v>
      </c>
      <c r="J115" s="9">
        <v>2</v>
      </c>
      <c r="K115" s="29"/>
    </row>
    <row r="116" spans="1:11" ht="15.75" customHeight="1" x14ac:dyDescent="0.3">
      <c r="A116" s="7" t="s">
        <v>77</v>
      </c>
      <c r="B116" s="8" t="s">
        <v>74</v>
      </c>
      <c r="C116" s="9">
        <v>18</v>
      </c>
      <c r="D116" s="9">
        <v>2</v>
      </c>
      <c r="E116" s="9">
        <v>11</v>
      </c>
      <c r="F116" s="9">
        <v>2</v>
      </c>
      <c r="G116" s="9">
        <v>5</v>
      </c>
      <c r="H116" s="9">
        <v>1</v>
      </c>
      <c r="I116" s="9">
        <v>23</v>
      </c>
      <c r="J116" s="9">
        <v>3</v>
      </c>
      <c r="K116" s="29"/>
    </row>
    <row r="117" spans="1:11" ht="15.75" customHeight="1" x14ac:dyDescent="0.3">
      <c r="A117" s="7" t="s">
        <v>78</v>
      </c>
      <c r="B117" s="8" t="s">
        <v>74</v>
      </c>
      <c r="C117" s="9">
        <v>15</v>
      </c>
      <c r="D117" s="9">
        <v>5</v>
      </c>
      <c r="E117" s="9">
        <v>11</v>
      </c>
      <c r="F117" s="9">
        <v>2</v>
      </c>
      <c r="G117" s="9">
        <v>1</v>
      </c>
      <c r="H117" s="9">
        <v>1</v>
      </c>
      <c r="I117" s="9">
        <v>16</v>
      </c>
      <c r="J117" s="9">
        <v>6</v>
      </c>
      <c r="K117" s="29"/>
    </row>
    <row r="118" spans="1:11" ht="15.75" customHeight="1" x14ac:dyDescent="0.3">
      <c r="A118" s="7" t="s">
        <v>79</v>
      </c>
      <c r="B118" s="8" t="s">
        <v>74</v>
      </c>
      <c r="C118" s="9">
        <v>15</v>
      </c>
      <c r="D118" s="9">
        <v>4</v>
      </c>
      <c r="E118" s="9">
        <v>13</v>
      </c>
      <c r="F118" s="9">
        <v>0</v>
      </c>
      <c r="G118" s="9">
        <v>2</v>
      </c>
      <c r="H118" s="9">
        <v>1</v>
      </c>
      <c r="I118" s="9">
        <v>17</v>
      </c>
      <c r="J118" s="9">
        <v>5</v>
      </c>
      <c r="K118" s="29"/>
    </row>
    <row r="119" spans="1:11" ht="15.75" customHeight="1" x14ac:dyDescent="0.3">
      <c r="A119" s="7" t="s">
        <v>9</v>
      </c>
      <c r="B119" s="8" t="s">
        <v>74</v>
      </c>
      <c r="C119" s="9">
        <v>10</v>
      </c>
      <c r="D119" s="9">
        <v>10</v>
      </c>
      <c r="E119" s="9">
        <v>8</v>
      </c>
      <c r="F119" s="9">
        <v>5</v>
      </c>
      <c r="G119" s="9">
        <v>1</v>
      </c>
      <c r="H119" s="9">
        <v>1</v>
      </c>
      <c r="I119" s="9">
        <v>11</v>
      </c>
      <c r="J119" s="9">
        <v>11</v>
      </c>
      <c r="K119" s="29"/>
    </row>
    <row r="120" spans="1:11" ht="15.75" customHeight="1" x14ac:dyDescent="0.3">
      <c r="A120" s="7" t="s">
        <v>11</v>
      </c>
      <c r="B120" s="8" t="s">
        <v>74</v>
      </c>
      <c r="C120" s="9">
        <v>8</v>
      </c>
      <c r="D120" s="9">
        <v>12</v>
      </c>
      <c r="E120" s="9">
        <v>7</v>
      </c>
      <c r="F120" s="9">
        <v>6</v>
      </c>
      <c r="G120" s="9">
        <v>1</v>
      </c>
      <c r="H120" s="9">
        <v>1</v>
      </c>
      <c r="I120" s="9">
        <v>9</v>
      </c>
      <c r="J120" s="9">
        <v>13</v>
      </c>
      <c r="K120" s="29"/>
    </row>
    <row r="121" spans="1:11" ht="15.75" customHeight="1" x14ac:dyDescent="0.3">
      <c r="A121" s="10" t="s">
        <v>12</v>
      </c>
      <c r="B121" s="11"/>
      <c r="C121" s="9">
        <f>SUM(C103:C120)</f>
        <v>220</v>
      </c>
      <c r="D121" s="9">
        <f t="shared" ref="D121:J121" si="7">SUM(D103:D120)</f>
        <v>118</v>
      </c>
      <c r="E121" s="9">
        <f t="shared" si="7"/>
        <v>153</v>
      </c>
      <c r="F121" s="9">
        <f t="shared" si="7"/>
        <v>64</v>
      </c>
      <c r="G121" s="9">
        <f t="shared" si="7"/>
        <v>21</v>
      </c>
      <c r="H121" s="9">
        <f t="shared" si="7"/>
        <v>17</v>
      </c>
      <c r="I121" s="9">
        <f t="shared" si="7"/>
        <v>241</v>
      </c>
      <c r="J121" s="9">
        <f t="shared" si="7"/>
        <v>135</v>
      </c>
      <c r="K121" s="29"/>
    </row>
    <row r="122" spans="1:11" ht="15.75" customHeight="1" x14ac:dyDescent="0.3">
      <c r="A122" s="30"/>
      <c r="B122" s="30"/>
      <c r="C122" s="30"/>
    </row>
    <row r="123" spans="1:11" ht="15.75" customHeight="1" x14ac:dyDescent="0.3"/>
    <row r="124" spans="1:11" ht="15.75" customHeight="1" x14ac:dyDescent="0.3">
      <c r="A124" s="24" t="s">
        <v>1926</v>
      </c>
      <c r="B124" s="25"/>
      <c r="C124" s="25"/>
      <c r="D124" s="25"/>
      <c r="E124" s="25"/>
      <c r="F124" s="25"/>
      <c r="G124" s="25"/>
      <c r="H124" s="25"/>
      <c r="I124" s="25"/>
      <c r="J124" s="26"/>
      <c r="K124" s="27"/>
    </row>
    <row r="125" spans="1:11" ht="15.75" customHeight="1" x14ac:dyDescent="0.3">
      <c r="A125" s="2"/>
      <c r="B125" s="3"/>
      <c r="C125" s="28" t="s">
        <v>1</v>
      </c>
      <c r="D125" s="26"/>
      <c r="E125" s="28" t="s">
        <v>2</v>
      </c>
      <c r="F125" s="26"/>
      <c r="G125" s="28" t="s">
        <v>3</v>
      </c>
      <c r="H125" s="26"/>
      <c r="I125" s="28" t="s">
        <v>4</v>
      </c>
      <c r="J125" s="26"/>
      <c r="K125" s="27"/>
    </row>
    <row r="126" spans="1:11" ht="15.75" customHeight="1" x14ac:dyDescent="0.3">
      <c r="A126" s="4" t="s">
        <v>5</v>
      </c>
      <c r="B126" s="5" t="s">
        <v>6</v>
      </c>
      <c r="C126" s="6" t="s">
        <v>7</v>
      </c>
      <c r="D126" s="6" t="s">
        <v>8</v>
      </c>
      <c r="E126" s="6" t="s">
        <v>7</v>
      </c>
      <c r="F126" s="6" t="s">
        <v>8</v>
      </c>
      <c r="G126" s="6" t="s">
        <v>7</v>
      </c>
      <c r="H126" s="6" t="s">
        <v>8</v>
      </c>
      <c r="I126" s="6" t="s">
        <v>7</v>
      </c>
      <c r="J126" s="6" t="s">
        <v>8</v>
      </c>
      <c r="K126" s="29"/>
    </row>
    <row r="127" spans="1:11" ht="15.75" customHeight="1" x14ac:dyDescent="0.3">
      <c r="A127" s="7" t="s">
        <v>36</v>
      </c>
      <c r="B127" s="8" t="s">
        <v>80</v>
      </c>
      <c r="C127" s="9">
        <v>13</v>
      </c>
      <c r="D127" s="9">
        <v>7</v>
      </c>
      <c r="E127" s="9">
        <v>12</v>
      </c>
      <c r="F127" s="9">
        <v>2</v>
      </c>
      <c r="G127" s="9">
        <v>0</v>
      </c>
      <c r="H127" s="9">
        <v>1</v>
      </c>
      <c r="I127" s="9">
        <v>13</v>
      </c>
      <c r="J127" s="9">
        <v>8</v>
      </c>
      <c r="K127" s="29"/>
    </row>
    <row r="128" spans="1:11" ht="15.75" customHeight="1" x14ac:dyDescent="0.3">
      <c r="A128" s="7" t="s">
        <v>37</v>
      </c>
      <c r="B128" s="8" t="s">
        <v>80</v>
      </c>
      <c r="C128" s="9">
        <v>13</v>
      </c>
      <c r="D128" s="9">
        <v>7</v>
      </c>
      <c r="E128" s="9">
        <v>12</v>
      </c>
      <c r="F128" s="9">
        <v>2</v>
      </c>
      <c r="G128" s="9">
        <v>0</v>
      </c>
      <c r="H128" s="9">
        <v>1</v>
      </c>
      <c r="I128" s="9">
        <v>13</v>
      </c>
      <c r="J128" s="9">
        <v>8</v>
      </c>
      <c r="K128" s="29"/>
    </row>
    <row r="129" spans="1:11" ht="15.75" customHeight="1" x14ac:dyDescent="0.3">
      <c r="A129" s="7" t="s">
        <v>38</v>
      </c>
      <c r="B129" s="8" t="s">
        <v>80</v>
      </c>
      <c r="C129" s="9">
        <v>7</v>
      </c>
      <c r="D129" s="9">
        <v>13</v>
      </c>
      <c r="E129" s="9">
        <v>6</v>
      </c>
      <c r="F129" s="9">
        <v>8</v>
      </c>
      <c r="G129" s="9">
        <v>0</v>
      </c>
      <c r="H129" s="9">
        <v>1</v>
      </c>
      <c r="I129" s="9">
        <v>7</v>
      </c>
      <c r="J129" s="9">
        <v>14</v>
      </c>
      <c r="K129" s="29"/>
    </row>
    <row r="130" spans="1:11" ht="15.75" customHeight="1" x14ac:dyDescent="0.3">
      <c r="A130" s="7" t="s">
        <v>81</v>
      </c>
      <c r="B130" s="8" t="s">
        <v>80</v>
      </c>
      <c r="C130" s="9">
        <v>16</v>
      </c>
      <c r="D130" s="9">
        <v>4</v>
      </c>
      <c r="E130" s="9">
        <v>12</v>
      </c>
      <c r="F130" s="9">
        <v>2</v>
      </c>
      <c r="G130" s="9">
        <v>1</v>
      </c>
      <c r="H130" s="9">
        <v>1</v>
      </c>
      <c r="I130" s="9">
        <v>17</v>
      </c>
      <c r="J130" s="9">
        <v>5</v>
      </c>
      <c r="K130" s="29"/>
    </row>
    <row r="131" spans="1:11" ht="15.75" customHeight="1" x14ac:dyDescent="0.3">
      <c r="A131" s="7" t="s">
        <v>82</v>
      </c>
      <c r="B131" s="8" t="s">
        <v>80</v>
      </c>
      <c r="C131" s="9">
        <v>20</v>
      </c>
      <c r="D131" s="9">
        <v>0</v>
      </c>
      <c r="E131" s="9">
        <v>14</v>
      </c>
      <c r="F131" s="9">
        <v>0</v>
      </c>
      <c r="G131" s="9">
        <v>4</v>
      </c>
      <c r="H131" s="9">
        <v>1</v>
      </c>
      <c r="I131" s="9">
        <v>24</v>
      </c>
      <c r="J131" s="9">
        <v>1</v>
      </c>
      <c r="K131" s="29"/>
    </row>
    <row r="132" spans="1:11" ht="15.75" customHeight="1" x14ac:dyDescent="0.3">
      <c r="A132" s="7" t="s">
        <v>83</v>
      </c>
      <c r="B132" s="8" t="s">
        <v>80</v>
      </c>
      <c r="C132" s="9">
        <v>11</v>
      </c>
      <c r="D132" s="9">
        <v>9</v>
      </c>
      <c r="E132" s="9">
        <v>8</v>
      </c>
      <c r="F132" s="9">
        <v>4</v>
      </c>
      <c r="G132" s="9">
        <v>1</v>
      </c>
      <c r="H132" s="9">
        <v>1</v>
      </c>
      <c r="I132" s="9">
        <v>12</v>
      </c>
      <c r="J132" s="9">
        <v>10</v>
      </c>
      <c r="K132" s="29"/>
    </row>
    <row r="133" spans="1:11" ht="15.75" customHeight="1" x14ac:dyDescent="0.3">
      <c r="A133" s="7" t="s">
        <v>84</v>
      </c>
      <c r="B133" s="8" t="s">
        <v>80</v>
      </c>
      <c r="C133" s="9">
        <v>7</v>
      </c>
      <c r="D133" s="9">
        <v>13</v>
      </c>
      <c r="E133" s="9">
        <v>3</v>
      </c>
      <c r="F133" s="9">
        <v>9</v>
      </c>
      <c r="G133" s="9">
        <v>1</v>
      </c>
      <c r="H133" s="9">
        <v>1</v>
      </c>
      <c r="I133" s="9">
        <v>8</v>
      </c>
      <c r="J133" s="9">
        <v>14</v>
      </c>
      <c r="K133" s="29"/>
    </row>
    <row r="134" spans="1:11" ht="15.75" customHeight="1" x14ac:dyDescent="0.3">
      <c r="A134" s="7" t="s">
        <v>85</v>
      </c>
      <c r="B134" s="8" t="s">
        <v>80</v>
      </c>
      <c r="C134" s="9">
        <v>14</v>
      </c>
      <c r="D134" s="9">
        <v>6</v>
      </c>
      <c r="E134" s="9">
        <v>7</v>
      </c>
      <c r="F134" s="9">
        <v>5</v>
      </c>
      <c r="G134" s="9">
        <v>1</v>
      </c>
      <c r="H134" s="9">
        <v>1</v>
      </c>
      <c r="I134" s="9">
        <v>15</v>
      </c>
      <c r="J134" s="9">
        <v>7</v>
      </c>
      <c r="K134" s="29"/>
    </row>
    <row r="135" spans="1:11" ht="15.75" customHeight="1" x14ac:dyDescent="0.3">
      <c r="A135" s="7" t="s">
        <v>86</v>
      </c>
      <c r="B135" s="8" t="s">
        <v>80</v>
      </c>
      <c r="C135" s="9">
        <v>18</v>
      </c>
      <c r="D135" s="9">
        <v>2</v>
      </c>
      <c r="E135" s="9">
        <v>10</v>
      </c>
      <c r="F135" s="9">
        <v>2</v>
      </c>
      <c r="G135" s="9">
        <v>3</v>
      </c>
      <c r="H135" s="9">
        <v>1</v>
      </c>
      <c r="I135" s="9">
        <v>21</v>
      </c>
      <c r="J135" s="9">
        <v>3</v>
      </c>
      <c r="K135" s="29"/>
    </row>
    <row r="136" spans="1:11" ht="15.75" customHeight="1" x14ac:dyDescent="0.3">
      <c r="A136" s="7" t="s">
        <v>71</v>
      </c>
      <c r="B136" s="8" t="s">
        <v>80</v>
      </c>
      <c r="C136" s="9">
        <v>16</v>
      </c>
      <c r="D136" s="9">
        <v>4</v>
      </c>
      <c r="E136" s="9">
        <v>9</v>
      </c>
      <c r="F136" s="9">
        <v>3</v>
      </c>
      <c r="G136" s="9">
        <v>5</v>
      </c>
      <c r="H136" s="9">
        <v>1</v>
      </c>
      <c r="I136" s="9">
        <v>21</v>
      </c>
      <c r="J136" s="9">
        <v>5</v>
      </c>
      <c r="K136" s="29"/>
    </row>
    <row r="137" spans="1:11" ht="15.75" customHeight="1" x14ac:dyDescent="0.3">
      <c r="A137" s="7" t="s">
        <v>87</v>
      </c>
      <c r="B137" s="8" t="s">
        <v>80</v>
      </c>
      <c r="C137" s="9">
        <v>15</v>
      </c>
      <c r="D137" s="9">
        <v>5</v>
      </c>
      <c r="E137" s="9">
        <v>10</v>
      </c>
      <c r="F137" s="9">
        <v>2</v>
      </c>
      <c r="G137" s="9">
        <v>0</v>
      </c>
      <c r="H137" s="9">
        <v>1</v>
      </c>
      <c r="I137" s="9">
        <v>15</v>
      </c>
      <c r="J137" s="9">
        <v>6</v>
      </c>
      <c r="K137" s="29"/>
    </row>
    <row r="138" spans="1:11" ht="15.75" customHeight="1" x14ac:dyDescent="0.3">
      <c r="A138" s="7" t="s">
        <v>88</v>
      </c>
      <c r="B138" s="8" t="s">
        <v>80</v>
      </c>
      <c r="C138" s="9">
        <v>19</v>
      </c>
      <c r="D138" s="9">
        <v>1</v>
      </c>
      <c r="E138" s="9">
        <v>12</v>
      </c>
      <c r="F138" s="9">
        <v>0</v>
      </c>
      <c r="G138" s="9">
        <v>4</v>
      </c>
      <c r="H138" s="9">
        <v>1</v>
      </c>
      <c r="I138" s="9">
        <v>23</v>
      </c>
      <c r="J138" s="9">
        <v>2</v>
      </c>
      <c r="K138" s="29"/>
    </row>
    <row r="139" spans="1:11" ht="15.75" customHeight="1" x14ac:dyDescent="0.3">
      <c r="A139" s="7" t="s">
        <v>89</v>
      </c>
      <c r="B139" s="8" t="s">
        <v>80</v>
      </c>
      <c r="C139" s="9">
        <v>19</v>
      </c>
      <c r="D139" s="9">
        <v>1</v>
      </c>
      <c r="E139" s="9">
        <v>12</v>
      </c>
      <c r="F139" s="9">
        <v>0</v>
      </c>
      <c r="G139" s="9">
        <v>3</v>
      </c>
      <c r="H139" s="9">
        <v>1</v>
      </c>
      <c r="I139" s="9">
        <v>22</v>
      </c>
      <c r="J139" s="9">
        <v>2</v>
      </c>
      <c r="K139" s="29"/>
    </row>
    <row r="140" spans="1:11" ht="15.75" customHeight="1" x14ac:dyDescent="0.3">
      <c r="A140" s="7" t="s">
        <v>90</v>
      </c>
      <c r="B140" s="8" t="s">
        <v>80</v>
      </c>
      <c r="C140" s="9">
        <v>12</v>
      </c>
      <c r="D140" s="9">
        <v>8</v>
      </c>
      <c r="E140" s="9">
        <v>7</v>
      </c>
      <c r="F140" s="9">
        <v>7</v>
      </c>
      <c r="G140" s="9">
        <v>1</v>
      </c>
      <c r="H140" s="9">
        <v>1</v>
      </c>
      <c r="I140" s="9">
        <v>13</v>
      </c>
      <c r="J140" s="9">
        <v>9</v>
      </c>
      <c r="K140" s="29"/>
    </row>
    <row r="141" spans="1:11" ht="15.75" customHeight="1" x14ac:dyDescent="0.3">
      <c r="A141" s="7" t="s">
        <v>73</v>
      </c>
      <c r="B141" s="8" t="s">
        <v>80</v>
      </c>
      <c r="C141" s="9">
        <v>17</v>
      </c>
      <c r="D141" s="9">
        <v>3</v>
      </c>
      <c r="E141" s="9">
        <v>11</v>
      </c>
      <c r="F141" s="9">
        <v>1</v>
      </c>
      <c r="G141" s="9">
        <v>3</v>
      </c>
      <c r="H141" s="9">
        <v>1</v>
      </c>
      <c r="I141" s="9">
        <v>20</v>
      </c>
      <c r="J141" s="9">
        <v>4</v>
      </c>
      <c r="K141" s="29"/>
    </row>
    <row r="142" spans="1:11" ht="15.75" customHeight="1" x14ac:dyDescent="0.3">
      <c r="A142" s="7" t="s">
        <v>75</v>
      </c>
      <c r="B142" s="8" t="s">
        <v>80</v>
      </c>
      <c r="C142" s="9">
        <v>19</v>
      </c>
      <c r="D142" s="9">
        <v>1</v>
      </c>
      <c r="E142" s="9">
        <v>12</v>
      </c>
      <c r="F142" s="9">
        <v>0</v>
      </c>
      <c r="G142" s="9">
        <v>2</v>
      </c>
      <c r="H142" s="9">
        <v>1</v>
      </c>
      <c r="I142" s="9">
        <v>21</v>
      </c>
      <c r="J142" s="9">
        <v>2</v>
      </c>
      <c r="K142" s="29"/>
    </row>
    <row r="143" spans="1:11" ht="15.75" customHeight="1" x14ac:dyDescent="0.3">
      <c r="A143" s="7" t="s">
        <v>76</v>
      </c>
      <c r="B143" s="8" t="s">
        <v>80</v>
      </c>
      <c r="C143" s="9">
        <v>14</v>
      </c>
      <c r="D143" s="9">
        <v>6</v>
      </c>
      <c r="E143" s="9">
        <v>10</v>
      </c>
      <c r="F143" s="9">
        <v>2</v>
      </c>
      <c r="G143" s="9">
        <v>0</v>
      </c>
      <c r="H143" s="9">
        <v>1</v>
      </c>
      <c r="I143" s="9">
        <v>14</v>
      </c>
      <c r="J143" s="9">
        <v>7</v>
      </c>
      <c r="K143" s="29"/>
    </row>
    <row r="144" spans="1:11" ht="15.75" customHeight="1" x14ac:dyDescent="0.3">
      <c r="A144" s="7" t="s">
        <v>77</v>
      </c>
      <c r="B144" s="8" t="s">
        <v>80</v>
      </c>
      <c r="C144" s="9">
        <v>16</v>
      </c>
      <c r="D144" s="9">
        <v>4</v>
      </c>
      <c r="E144" s="9">
        <v>12</v>
      </c>
      <c r="F144" s="9">
        <v>2</v>
      </c>
      <c r="G144" s="9">
        <v>0</v>
      </c>
      <c r="H144" s="9">
        <v>1</v>
      </c>
      <c r="I144" s="9">
        <v>16</v>
      </c>
      <c r="J144" s="9">
        <v>5</v>
      </c>
      <c r="K144" s="29"/>
    </row>
    <row r="145" spans="1:11" ht="15.75" customHeight="1" x14ac:dyDescent="0.3">
      <c r="A145" s="7" t="s">
        <v>78</v>
      </c>
      <c r="B145" s="8" t="s">
        <v>80</v>
      </c>
      <c r="C145" s="9">
        <v>15</v>
      </c>
      <c r="D145" s="9">
        <v>5</v>
      </c>
      <c r="E145" s="9">
        <v>12</v>
      </c>
      <c r="F145" s="9">
        <v>2</v>
      </c>
      <c r="G145" s="9">
        <v>1</v>
      </c>
      <c r="H145" s="9">
        <v>1</v>
      </c>
      <c r="I145" s="9">
        <v>16</v>
      </c>
      <c r="J145" s="9">
        <v>6</v>
      </c>
      <c r="K145" s="29"/>
    </row>
    <row r="146" spans="1:11" ht="15.75" customHeight="1" x14ac:dyDescent="0.3">
      <c r="A146" s="7" t="s">
        <v>79</v>
      </c>
      <c r="B146" s="8" t="s">
        <v>80</v>
      </c>
      <c r="C146" s="9">
        <v>10</v>
      </c>
      <c r="D146" s="9">
        <v>10</v>
      </c>
      <c r="E146" s="9">
        <v>8</v>
      </c>
      <c r="F146" s="9">
        <v>6</v>
      </c>
      <c r="G146" s="9">
        <v>0</v>
      </c>
      <c r="H146" s="9">
        <v>1</v>
      </c>
      <c r="I146" s="9">
        <v>10</v>
      </c>
      <c r="J146" s="9">
        <v>11</v>
      </c>
      <c r="K146" s="29"/>
    </row>
    <row r="147" spans="1:11" ht="15.75" customHeight="1" x14ac:dyDescent="0.3">
      <c r="A147" s="7" t="s">
        <v>9</v>
      </c>
      <c r="B147" s="8" t="s">
        <v>80</v>
      </c>
      <c r="C147" s="9">
        <v>15</v>
      </c>
      <c r="D147" s="9">
        <v>5</v>
      </c>
      <c r="E147" s="9">
        <v>13</v>
      </c>
      <c r="F147" s="9">
        <v>1</v>
      </c>
      <c r="G147" s="9">
        <v>1</v>
      </c>
      <c r="H147" s="9">
        <v>1</v>
      </c>
      <c r="I147" s="9">
        <v>16</v>
      </c>
      <c r="J147" s="9">
        <v>6</v>
      </c>
      <c r="K147" s="29"/>
    </row>
    <row r="148" spans="1:11" ht="15.75" customHeight="1" x14ac:dyDescent="0.3">
      <c r="A148" s="7" t="s">
        <v>11</v>
      </c>
      <c r="B148" s="8" t="s">
        <v>80</v>
      </c>
      <c r="C148" s="9">
        <v>17</v>
      </c>
      <c r="D148" s="9">
        <v>3</v>
      </c>
      <c r="E148" s="9">
        <v>14</v>
      </c>
      <c r="F148" s="9">
        <v>0</v>
      </c>
      <c r="G148" s="9">
        <v>0</v>
      </c>
      <c r="H148" s="9">
        <v>1</v>
      </c>
      <c r="I148" s="9">
        <v>17</v>
      </c>
      <c r="J148" s="9">
        <v>4</v>
      </c>
      <c r="K148" s="29"/>
    </row>
    <row r="149" spans="1:11" ht="15.75" customHeight="1" x14ac:dyDescent="0.3">
      <c r="A149" s="7" t="s">
        <v>630</v>
      </c>
      <c r="B149" s="8" t="s">
        <v>80</v>
      </c>
      <c r="C149" s="9">
        <v>18</v>
      </c>
      <c r="D149" s="9">
        <v>2</v>
      </c>
      <c r="E149" s="9">
        <v>13</v>
      </c>
      <c r="F149" s="9">
        <v>1</v>
      </c>
      <c r="G149" s="9">
        <v>2</v>
      </c>
      <c r="H149" s="9">
        <v>1</v>
      </c>
      <c r="I149" s="9">
        <v>20</v>
      </c>
      <c r="J149" s="9">
        <v>3</v>
      </c>
      <c r="K149" s="29"/>
    </row>
    <row r="150" spans="1:11" ht="15.75" customHeight="1" x14ac:dyDescent="0.3">
      <c r="A150" s="7" t="s">
        <v>686</v>
      </c>
      <c r="B150" s="8" t="s">
        <v>80</v>
      </c>
      <c r="C150" s="9">
        <v>10</v>
      </c>
      <c r="D150" s="9">
        <v>10</v>
      </c>
      <c r="E150" s="9">
        <v>8</v>
      </c>
      <c r="F150" s="9">
        <v>6</v>
      </c>
      <c r="G150" s="9">
        <v>1</v>
      </c>
      <c r="H150" s="9">
        <v>1</v>
      </c>
      <c r="I150" s="9">
        <v>11</v>
      </c>
      <c r="J150" s="9">
        <v>11</v>
      </c>
      <c r="K150" s="29"/>
    </row>
    <row r="151" spans="1:11" ht="15.75" customHeight="1" x14ac:dyDescent="0.3">
      <c r="A151" s="7" t="s">
        <v>729</v>
      </c>
      <c r="B151" s="8" t="s">
        <v>80</v>
      </c>
      <c r="C151" s="9">
        <v>14</v>
      </c>
      <c r="D151" s="9">
        <v>6</v>
      </c>
      <c r="E151" s="9">
        <v>13</v>
      </c>
      <c r="F151" s="9">
        <v>1</v>
      </c>
      <c r="G151" s="9">
        <v>2</v>
      </c>
      <c r="H151" s="9">
        <v>1</v>
      </c>
      <c r="I151" s="9">
        <v>16</v>
      </c>
      <c r="J151" s="9">
        <v>7</v>
      </c>
      <c r="K151" s="29"/>
    </row>
    <row r="152" spans="1:11" ht="15.75" customHeight="1" x14ac:dyDescent="0.3">
      <c r="A152" s="7" t="s">
        <v>984</v>
      </c>
      <c r="B152" s="8" t="s">
        <v>80</v>
      </c>
      <c r="C152" s="9">
        <v>13</v>
      </c>
      <c r="D152" s="9">
        <v>7</v>
      </c>
      <c r="E152" s="9">
        <v>12</v>
      </c>
      <c r="F152" s="9">
        <v>2</v>
      </c>
      <c r="G152" s="9">
        <v>3</v>
      </c>
      <c r="H152" s="9">
        <v>1</v>
      </c>
      <c r="I152" s="9">
        <v>16</v>
      </c>
      <c r="J152" s="9">
        <v>8</v>
      </c>
      <c r="K152" s="29"/>
    </row>
    <row r="153" spans="1:11" ht="15.75" customHeight="1" x14ac:dyDescent="0.3">
      <c r="A153" s="7" t="s">
        <v>1189</v>
      </c>
      <c r="B153" s="8" t="s">
        <v>80</v>
      </c>
      <c r="C153" s="9">
        <v>13</v>
      </c>
      <c r="D153" s="9">
        <v>7</v>
      </c>
      <c r="E153" s="9">
        <v>9</v>
      </c>
      <c r="F153" s="9">
        <v>4</v>
      </c>
      <c r="G153" s="9">
        <v>1</v>
      </c>
      <c r="H153" s="9">
        <v>1</v>
      </c>
      <c r="I153" s="9">
        <v>14</v>
      </c>
      <c r="J153" s="9">
        <v>8</v>
      </c>
      <c r="K153" s="29"/>
    </row>
    <row r="154" spans="1:11" ht="15.75" customHeight="1" x14ac:dyDescent="0.3">
      <c r="A154" s="7" t="s">
        <v>1267</v>
      </c>
      <c r="B154" s="8" t="s">
        <v>80</v>
      </c>
      <c r="C154" s="9">
        <v>18</v>
      </c>
      <c r="D154" s="9">
        <v>4</v>
      </c>
      <c r="E154" s="9">
        <v>13</v>
      </c>
      <c r="F154" s="9">
        <v>0</v>
      </c>
      <c r="G154" s="9">
        <v>2</v>
      </c>
      <c r="H154" s="9">
        <v>1</v>
      </c>
      <c r="I154" s="9">
        <v>20</v>
      </c>
      <c r="J154" s="9">
        <v>5</v>
      </c>
      <c r="K154" s="29"/>
    </row>
    <row r="155" spans="1:11" ht="15.75" customHeight="1" x14ac:dyDescent="0.3">
      <c r="A155" s="7" t="s">
        <v>1374</v>
      </c>
      <c r="B155" s="8" t="s">
        <v>80</v>
      </c>
      <c r="C155" s="9">
        <v>21</v>
      </c>
      <c r="D155" s="9">
        <v>1</v>
      </c>
      <c r="E155" s="9">
        <v>11</v>
      </c>
      <c r="F155" s="9">
        <v>1</v>
      </c>
      <c r="G155" s="9">
        <v>0</v>
      </c>
      <c r="H155" s="9">
        <v>1</v>
      </c>
      <c r="I155" s="9">
        <v>21</v>
      </c>
      <c r="J155" s="9">
        <v>2</v>
      </c>
      <c r="K155" s="29"/>
    </row>
    <row r="156" spans="1:11" ht="15.75" customHeight="1" x14ac:dyDescent="0.3">
      <c r="A156" s="7" t="s">
        <v>1475</v>
      </c>
      <c r="B156" s="8" t="s">
        <v>80</v>
      </c>
      <c r="C156" s="9">
        <v>21</v>
      </c>
      <c r="D156" s="9">
        <v>1</v>
      </c>
      <c r="E156" s="9">
        <v>12</v>
      </c>
      <c r="F156" s="9">
        <v>0</v>
      </c>
      <c r="G156" s="9">
        <v>3</v>
      </c>
      <c r="H156" s="9">
        <v>1</v>
      </c>
      <c r="I156" s="9">
        <v>24</v>
      </c>
      <c r="J156" s="9">
        <v>2</v>
      </c>
      <c r="K156" s="29"/>
    </row>
    <row r="157" spans="1:11" ht="15.75" customHeight="1" x14ac:dyDescent="0.3">
      <c r="A157" s="7" t="s">
        <v>1614</v>
      </c>
      <c r="B157" s="8" t="s">
        <v>80</v>
      </c>
      <c r="C157" s="9">
        <v>19</v>
      </c>
      <c r="D157" s="9">
        <v>3</v>
      </c>
      <c r="E157" s="9">
        <v>11</v>
      </c>
      <c r="F157" s="9">
        <v>1</v>
      </c>
      <c r="G157" s="9">
        <v>1</v>
      </c>
      <c r="H157" s="9">
        <v>1</v>
      </c>
      <c r="I157" s="9">
        <v>20</v>
      </c>
      <c r="J157" s="9">
        <v>4</v>
      </c>
      <c r="K157" s="29"/>
    </row>
    <row r="158" spans="1:11" ht="15.75" customHeight="1" x14ac:dyDescent="0.3">
      <c r="A158" s="7" t="s">
        <v>1852</v>
      </c>
      <c r="B158" s="8" t="s">
        <v>80</v>
      </c>
      <c r="C158" s="9">
        <v>17</v>
      </c>
      <c r="D158" s="9">
        <v>5</v>
      </c>
      <c r="E158" s="9">
        <v>9</v>
      </c>
      <c r="F158" s="9">
        <v>3</v>
      </c>
      <c r="G158" s="9">
        <v>2</v>
      </c>
      <c r="H158" s="9">
        <v>1</v>
      </c>
      <c r="I158" s="9">
        <v>19</v>
      </c>
      <c r="J158" s="9">
        <v>6</v>
      </c>
      <c r="K158" s="29"/>
    </row>
    <row r="159" spans="1:11" ht="15.75" customHeight="1" x14ac:dyDescent="0.3">
      <c r="A159" s="7" t="s">
        <v>1883</v>
      </c>
      <c r="B159" s="8" t="s">
        <v>80</v>
      </c>
      <c r="C159" s="9">
        <v>13</v>
      </c>
      <c r="D159" s="9">
        <v>9</v>
      </c>
      <c r="E159" s="9">
        <v>10</v>
      </c>
      <c r="F159" s="9">
        <v>4</v>
      </c>
      <c r="G159" s="9">
        <v>0</v>
      </c>
      <c r="H159" s="9">
        <v>1</v>
      </c>
      <c r="I159" s="9">
        <v>13</v>
      </c>
      <c r="J159" s="9">
        <v>10</v>
      </c>
      <c r="K159" s="29"/>
    </row>
    <row r="160" spans="1:11" ht="15.75" customHeight="1" x14ac:dyDescent="0.3">
      <c r="A160" s="7" t="s">
        <v>1947</v>
      </c>
      <c r="B160" s="8" t="s">
        <v>80</v>
      </c>
      <c r="C160" s="9">
        <v>14</v>
      </c>
      <c r="D160" s="9">
        <v>8</v>
      </c>
      <c r="E160" s="9">
        <v>10</v>
      </c>
      <c r="F160" s="9">
        <v>4</v>
      </c>
      <c r="G160" s="9">
        <v>2</v>
      </c>
      <c r="H160" s="9">
        <v>1</v>
      </c>
      <c r="I160" s="9">
        <v>16</v>
      </c>
      <c r="J160" s="9">
        <v>9</v>
      </c>
      <c r="K160" s="29"/>
    </row>
    <row r="161" spans="1:11" ht="15.75" customHeight="1" x14ac:dyDescent="0.3">
      <c r="A161" s="7" t="s">
        <v>1965</v>
      </c>
      <c r="B161" s="8" t="s">
        <v>80</v>
      </c>
      <c r="C161" s="9">
        <v>16</v>
      </c>
      <c r="D161" s="9">
        <v>6</v>
      </c>
      <c r="E161" s="9">
        <v>10</v>
      </c>
      <c r="F161" s="9">
        <v>2</v>
      </c>
      <c r="G161" s="9">
        <v>1</v>
      </c>
      <c r="H161" s="9">
        <v>1</v>
      </c>
      <c r="I161" s="9">
        <v>17</v>
      </c>
      <c r="J161" s="9">
        <v>7</v>
      </c>
      <c r="K161" s="29"/>
    </row>
    <row r="162" spans="1:11" ht="15.75" customHeight="1" x14ac:dyDescent="0.3">
      <c r="A162" s="7" t="s">
        <v>2031</v>
      </c>
      <c r="B162" s="8" t="s">
        <v>80</v>
      </c>
      <c r="C162" s="9">
        <v>15</v>
      </c>
      <c r="D162" s="9">
        <v>5</v>
      </c>
      <c r="E162" s="9">
        <v>9</v>
      </c>
      <c r="F162" s="9">
        <v>3</v>
      </c>
      <c r="G162" s="9">
        <v>2</v>
      </c>
      <c r="H162" s="9">
        <v>1</v>
      </c>
      <c r="I162" s="9">
        <v>17</v>
      </c>
      <c r="J162" s="9">
        <v>6</v>
      </c>
      <c r="K162" s="29"/>
    </row>
    <row r="163" spans="1:11" ht="15.75" customHeight="1" x14ac:dyDescent="0.3">
      <c r="A163" s="10" t="s">
        <v>12</v>
      </c>
      <c r="B163" s="11"/>
      <c r="C163" s="9">
        <f t="shared" ref="C163:J163" si="8">SUM(C127:C162)</f>
        <v>545</v>
      </c>
      <c r="D163" s="9">
        <f t="shared" si="8"/>
        <v>191</v>
      </c>
      <c r="E163" s="9">
        <f t="shared" si="8"/>
        <v>376</v>
      </c>
      <c r="F163" s="9">
        <f t="shared" si="8"/>
        <v>92</v>
      </c>
      <c r="G163" s="9">
        <f t="shared" si="8"/>
        <v>53</v>
      </c>
      <c r="H163" s="9">
        <f t="shared" si="8"/>
        <v>36</v>
      </c>
      <c r="I163" s="9">
        <f t="shared" si="8"/>
        <v>598</v>
      </c>
      <c r="J163" s="9">
        <f t="shared" si="8"/>
        <v>227</v>
      </c>
      <c r="K163" s="29"/>
    </row>
    <row r="164" spans="1:11" ht="15.75" customHeight="1" x14ac:dyDescent="0.3"/>
    <row r="165" spans="1:11" ht="15.75" customHeight="1" x14ac:dyDescent="0.3"/>
    <row r="166" spans="1:11" ht="15.75" customHeight="1" x14ac:dyDescent="0.3">
      <c r="A166" s="24" t="s">
        <v>1800</v>
      </c>
      <c r="B166" s="25"/>
      <c r="C166" s="25"/>
      <c r="D166" s="25"/>
      <c r="E166" s="25"/>
      <c r="F166" s="25"/>
      <c r="G166" s="25"/>
      <c r="H166" s="25"/>
      <c r="I166" s="25"/>
      <c r="J166" s="26"/>
      <c r="K166" s="27"/>
    </row>
    <row r="167" spans="1:11" ht="15.75" customHeight="1" x14ac:dyDescent="0.3">
      <c r="A167" s="2"/>
      <c r="B167" s="3"/>
      <c r="C167" s="28" t="s">
        <v>1</v>
      </c>
      <c r="D167" s="26"/>
      <c r="E167" s="28" t="s">
        <v>2</v>
      </c>
      <c r="F167" s="26"/>
      <c r="G167" s="28" t="s">
        <v>3</v>
      </c>
      <c r="H167" s="26"/>
      <c r="I167" s="28" t="s">
        <v>4</v>
      </c>
      <c r="J167" s="26"/>
      <c r="K167" s="27"/>
    </row>
    <row r="168" spans="1:11" ht="15.75" customHeight="1" x14ac:dyDescent="0.3">
      <c r="A168" s="4" t="s">
        <v>5</v>
      </c>
      <c r="B168" s="5" t="s">
        <v>6</v>
      </c>
      <c r="C168" s="6" t="s">
        <v>7</v>
      </c>
      <c r="D168" s="6" t="s">
        <v>8</v>
      </c>
      <c r="E168" s="6" t="s">
        <v>7</v>
      </c>
      <c r="F168" s="6" t="s">
        <v>8</v>
      </c>
      <c r="G168" s="6" t="s">
        <v>7</v>
      </c>
      <c r="H168" s="6" t="s">
        <v>8</v>
      </c>
      <c r="I168" s="6" t="s">
        <v>7</v>
      </c>
      <c r="J168" s="6" t="s">
        <v>8</v>
      </c>
      <c r="K168" s="29"/>
    </row>
    <row r="169" spans="1:11" ht="15.75" customHeight="1" x14ac:dyDescent="0.3">
      <c r="A169" s="7" t="s">
        <v>28</v>
      </c>
      <c r="B169" s="8" t="s">
        <v>488</v>
      </c>
      <c r="C169" s="9">
        <v>9</v>
      </c>
      <c r="D169" s="9">
        <v>9</v>
      </c>
      <c r="E169" s="9">
        <v>4</v>
      </c>
      <c r="F169" s="9">
        <v>3</v>
      </c>
      <c r="G169" s="9">
        <v>0</v>
      </c>
      <c r="H169" s="9">
        <v>1</v>
      </c>
      <c r="I169" s="9">
        <v>9</v>
      </c>
      <c r="J169" s="9">
        <v>10</v>
      </c>
      <c r="K169" s="29"/>
    </row>
    <row r="170" spans="1:11" ht="15.75" customHeight="1" x14ac:dyDescent="0.3">
      <c r="A170" s="7" t="s">
        <v>106</v>
      </c>
      <c r="B170" s="8" t="s">
        <v>488</v>
      </c>
      <c r="C170" s="9">
        <v>13</v>
      </c>
      <c r="D170" s="9">
        <v>5</v>
      </c>
      <c r="E170" s="9">
        <v>5</v>
      </c>
      <c r="F170" s="9">
        <v>2</v>
      </c>
      <c r="G170" s="9">
        <v>0</v>
      </c>
      <c r="H170" s="9">
        <v>1</v>
      </c>
      <c r="I170" s="9">
        <v>13</v>
      </c>
      <c r="J170" s="9">
        <v>6</v>
      </c>
      <c r="K170" s="29"/>
    </row>
    <row r="171" spans="1:11" ht="15.75" customHeight="1" x14ac:dyDescent="0.3">
      <c r="A171" s="7" t="s">
        <v>30</v>
      </c>
      <c r="B171" s="8" t="s">
        <v>488</v>
      </c>
      <c r="C171" s="9">
        <v>5</v>
      </c>
      <c r="D171" s="9">
        <v>13</v>
      </c>
      <c r="E171" s="9">
        <v>4</v>
      </c>
      <c r="F171" s="9">
        <v>10</v>
      </c>
      <c r="G171" s="9">
        <v>0</v>
      </c>
      <c r="H171" s="9">
        <v>1</v>
      </c>
      <c r="I171" s="9">
        <v>5</v>
      </c>
      <c r="J171" s="9">
        <v>14</v>
      </c>
      <c r="K171" s="29"/>
    </row>
    <row r="172" spans="1:11" ht="15.75" customHeight="1" x14ac:dyDescent="0.3">
      <c r="A172" s="7" t="s">
        <v>107</v>
      </c>
      <c r="B172" s="8" t="s">
        <v>488</v>
      </c>
      <c r="C172" s="9">
        <v>0</v>
      </c>
      <c r="D172" s="9">
        <v>18</v>
      </c>
      <c r="E172" s="9">
        <v>0</v>
      </c>
      <c r="F172" s="9">
        <v>14</v>
      </c>
      <c r="G172" s="9">
        <v>0</v>
      </c>
      <c r="H172" s="9">
        <v>1</v>
      </c>
      <c r="I172" s="9">
        <v>0</v>
      </c>
      <c r="J172" s="9">
        <v>19</v>
      </c>
      <c r="K172" s="29"/>
    </row>
    <row r="173" spans="1:11" ht="15.75" customHeight="1" x14ac:dyDescent="0.3">
      <c r="A173" s="10" t="s">
        <v>12</v>
      </c>
      <c r="B173" s="11"/>
      <c r="C173" s="9">
        <f>SUM(C169:C172)</f>
        <v>27</v>
      </c>
      <c r="D173" s="9">
        <f t="shared" ref="D173:J173" si="9">SUM(D169:D172)</f>
        <v>45</v>
      </c>
      <c r="E173" s="9">
        <f t="shared" si="9"/>
        <v>13</v>
      </c>
      <c r="F173" s="9">
        <f t="shared" si="9"/>
        <v>29</v>
      </c>
      <c r="G173" s="9">
        <f t="shared" si="9"/>
        <v>0</v>
      </c>
      <c r="H173" s="9">
        <f t="shared" si="9"/>
        <v>4</v>
      </c>
      <c r="I173" s="9">
        <f t="shared" si="9"/>
        <v>27</v>
      </c>
      <c r="J173" s="9">
        <f t="shared" si="9"/>
        <v>49</v>
      </c>
      <c r="K173" s="29"/>
    </row>
    <row r="174" spans="1:11" ht="15.75" customHeight="1" x14ac:dyDescent="0.3"/>
    <row r="175" spans="1:11" ht="15.75" customHeight="1" x14ac:dyDescent="0.3"/>
    <row r="176" spans="1:11" ht="15.75" customHeight="1" x14ac:dyDescent="0.3">
      <c r="A176" s="24" t="s">
        <v>938</v>
      </c>
      <c r="B176" s="25"/>
      <c r="C176" s="25"/>
      <c r="D176" s="25"/>
      <c r="E176" s="25"/>
      <c r="F176" s="25"/>
      <c r="G176" s="25"/>
      <c r="H176" s="25"/>
      <c r="I176" s="25"/>
      <c r="J176" s="26"/>
      <c r="K176" s="27"/>
    </row>
    <row r="177" spans="1:11" ht="15.75" customHeight="1" x14ac:dyDescent="0.3">
      <c r="A177" s="2"/>
      <c r="B177" s="3"/>
      <c r="C177" s="28" t="s">
        <v>1</v>
      </c>
      <c r="D177" s="26"/>
      <c r="E177" s="28" t="s">
        <v>2</v>
      </c>
      <c r="F177" s="26"/>
      <c r="G177" s="28" t="s">
        <v>3</v>
      </c>
      <c r="H177" s="26"/>
      <c r="I177" s="28" t="s">
        <v>4</v>
      </c>
      <c r="J177" s="26"/>
      <c r="K177" s="27"/>
    </row>
    <row r="178" spans="1:11" ht="15.75" customHeight="1" x14ac:dyDescent="0.3">
      <c r="A178" s="4" t="s">
        <v>5</v>
      </c>
      <c r="B178" s="5" t="s">
        <v>6</v>
      </c>
      <c r="C178" s="6" t="s">
        <v>7</v>
      </c>
      <c r="D178" s="6" t="s">
        <v>8</v>
      </c>
      <c r="E178" s="6" t="s">
        <v>7</v>
      </c>
      <c r="F178" s="6" t="s">
        <v>8</v>
      </c>
      <c r="G178" s="6" t="s">
        <v>7</v>
      </c>
      <c r="H178" s="6" t="s">
        <v>8</v>
      </c>
      <c r="I178" s="6" t="s">
        <v>7</v>
      </c>
      <c r="J178" s="6" t="s">
        <v>8</v>
      </c>
      <c r="K178" s="29"/>
    </row>
    <row r="179" spans="1:11" ht="15.75" customHeight="1" x14ac:dyDescent="0.3">
      <c r="A179" s="7" t="s">
        <v>89</v>
      </c>
      <c r="B179" s="8" t="s">
        <v>52</v>
      </c>
      <c r="C179" s="9">
        <v>9</v>
      </c>
      <c r="D179" s="9">
        <v>11</v>
      </c>
      <c r="E179" s="9">
        <v>3</v>
      </c>
      <c r="F179" s="9">
        <v>7</v>
      </c>
      <c r="G179" s="9">
        <v>1</v>
      </c>
      <c r="H179" s="9">
        <v>1</v>
      </c>
      <c r="I179" s="9">
        <v>10</v>
      </c>
      <c r="J179" s="9">
        <v>12</v>
      </c>
      <c r="K179" s="29"/>
    </row>
    <row r="180" spans="1:11" ht="15.75" customHeight="1" x14ac:dyDescent="0.3">
      <c r="A180" s="7" t="s">
        <v>90</v>
      </c>
      <c r="B180" s="8" t="s">
        <v>52</v>
      </c>
      <c r="C180" s="9">
        <v>13</v>
      </c>
      <c r="D180" s="9">
        <v>7</v>
      </c>
      <c r="E180" s="9">
        <v>7</v>
      </c>
      <c r="F180" s="9">
        <v>3</v>
      </c>
      <c r="G180" s="9">
        <v>2</v>
      </c>
      <c r="H180" s="9">
        <v>1</v>
      </c>
      <c r="I180" s="9">
        <v>15</v>
      </c>
      <c r="J180" s="9">
        <v>8</v>
      </c>
      <c r="K180" s="29"/>
    </row>
    <row r="181" spans="1:11" ht="15.75" customHeight="1" x14ac:dyDescent="0.3">
      <c r="A181" s="7" t="s">
        <v>73</v>
      </c>
      <c r="B181" s="8" t="s">
        <v>52</v>
      </c>
      <c r="C181" s="9">
        <v>6</v>
      </c>
      <c r="D181" s="9">
        <v>14</v>
      </c>
      <c r="E181" s="9">
        <v>4</v>
      </c>
      <c r="F181" s="9">
        <v>6</v>
      </c>
      <c r="G181" s="9">
        <v>1</v>
      </c>
      <c r="H181" s="9">
        <v>1</v>
      </c>
      <c r="I181" s="9">
        <v>7</v>
      </c>
      <c r="J181" s="9">
        <v>15</v>
      </c>
      <c r="K181" s="29"/>
    </row>
    <row r="182" spans="1:11" ht="15.75" customHeight="1" x14ac:dyDescent="0.3">
      <c r="A182" s="10" t="s">
        <v>12</v>
      </c>
      <c r="B182" s="11"/>
      <c r="C182" s="9">
        <f>SUM(C179:C181)</f>
        <v>28</v>
      </c>
      <c r="D182" s="9">
        <f t="shared" ref="D182:J182" si="10">SUM(D179:D181)</f>
        <v>32</v>
      </c>
      <c r="E182" s="9">
        <f t="shared" si="10"/>
        <v>14</v>
      </c>
      <c r="F182" s="9">
        <f t="shared" si="10"/>
        <v>16</v>
      </c>
      <c r="G182" s="9">
        <f t="shared" si="10"/>
        <v>4</v>
      </c>
      <c r="H182" s="9">
        <f t="shared" si="10"/>
        <v>3</v>
      </c>
      <c r="I182" s="9">
        <f t="shared" si="10"/>
        <v>32</v>
      </c>
      <c r="J182" s="9">
        <f t="shared" si="10"/>
        <v>35</v>
      </c>
      <c r="K182" s="29"/>
    </row>
    <row r="183" spans="1:11" ht="15.75" customHeight="1" x14ac:dyDescent="0.3"/>
    <row r="184" spans="1:11" ht="15.75" customHeight="1" x14ac:dyDescent="0.3"/>
    <row r="185" spans="1:11" ht="15.75" customHeight="1" x14ac:dyDescent="0.3">
      <c r="A185" s="24" t="s">
        <v>1820</v>
      </c>
      <c r="B185" s="25"/>
      <c r="C185" s="25"/>
      <c r="D185" s="25"/>
      <c r="E185" s="25"/>
      <c r="F185" s="25"/>
      <c r="G185" s="25"/>
      <c r="H185" s="25"/>
      <c r="I185" s="25"/>
      <c r="J185" s="26"/>
      <c r="K185" s="27"/>
    </row>
    <row r="186" spans="1:11" ht="15.75" customHeight="1" x14ac:dyDescent="0.3">
      <c r="A186" s="2"/>
      <c r="B186" s="3"/>
      <c r="C186" s="28" t="s">
        <v>1</v>
      </c>
      <c r="D186" s="26"/>
      <c r="E186" s="28" t="s">
        <v>2</v>
      </c>
      <c r="F186" s="26"/>
      <c r="G186" s="28" t="s">
        <v>3</v>
      </c>
      <c r="H186" s="26"/>
      <c r="I186" s="28" t="s">
        <v>4</v>
      </c>
      <c r="J186" s="26"/>
      <c r="K186" s="27"/>
    </row>
    <row r="187" spans="1:11" ht="15.75" customHeight="1" x14ac:dyDescent="0.3">
      <c r="A187" s="4" t="s">
        <v>5</v>
      </c>
      <c r="B187" s="5" t="s">
        <v>6</v>
      </c>
      <c r="C187" s="6" t="s">
        <v>7</v>
      </c>
      <c r="D187" s="6" t="s">
        <v>8</v>
      </c>
      <c r="E187" s="6" t="s">
        <v>7</v>
      </c>
      <c r="F187" s="6" t="s">
        <v>8</v>
      </c>
      <c r="G187" s="6" t="s">
        <v>7</v>
      </c>
      <c r="H187" s="6" t="s">
        <v>8</v>
      </c>
      <c r="I187" s="6" t="s">
        <v>7</v>
      </c>
      <c r="J187" s="6" t="s">
        <v>8</v>
      </c>
      <c r="K187" s="29"/>
    </row>
    <row r="188" spans="1:11" ht="15.75" customHeight="1" x14ac:dyDescent="0.3">
      <c r="A188" s="7" t="s">
        <v>176</v>
      </c>
      <c r="B188" s="8" t="s">
        <v>271</v>
      </c>
      <c r="C188" s="9"/>
      <c r="D188" s="9"/>
      <c r="E188" s="9"/>
      <c r="F188" s="9"/>
      <c r="G188" s="9"/>
      <c r="H188" s="9"/>
      <c r="I188" s="9">
        <v>6</v>
      </c>
      <c r="J188" s="9">
        <v>13</v>
      </c>
      <c r="K188" s="29"/>
    </row>
    <row r="189" spans="1:11" ht="15.75" customHeight="1" x14ac:dyDescent="0.3">
      <c r="A189" s="10" t="s">
        <v>12</v>
      </c>
      <c r="B189" s="11"/>
      <c r="C189" s="9">
        <f t="shared" ref="C189:J189" si="11">SUM(C188:C188)</f>
        <v>0</v>
      </c>
      <c r="D189" s="9">
        <f t="shared" si="11"/>
        <v>0</v>
      </c>
      <c r="E189" s="9">
        <f t="shared" si="11"/>
        <v>0</v>
      </c>
      <c r="F189" s="9">
        <f t="shared" si="11"/>
        <v>0</v>
      </c>
      <c r="G189" s="9">
        <f t="shared" si="11"/>
        <v>0</v>
      </c>
      <c r="H189" s="9">
        <f t="shared" si="11"/>
        <v>0</v>
      </c>
      <c r="I189" s="9">
        <f t="shared" si="11"/>
        <v>6</v>
      </c>
      <c r="J189" s="9">
        <f t="shared" si="11"/>
        <v>13</v>
      </c>
      <c r="K189" s="29"/>
    </row>
    <row r="190" spans="1:11" ht="15.75" customHeight="1" x14ac:dyDescent="0.3"/>
    <row r="191" spans="1:11" ht="15.75" customHeight="1" x14ac:dyDescent="0.3"/>
    <row r="192" spans="1:11" ht="15.75" customHeight="1" x14ac:dyDescent="0.3">
      <c r="A192" s="24" t="s">
        <v>1705</v>
      </c>
      <c r="B192" s="25"/>
      <c r="C192" s="25"/>
      <c r="D192" s="25"/>
      <c r="E192" s="25"/>
      <c r="F192" s="25"/>
      <c r="G192" s="25"/>
      <c r="H192" s="25"/>
      <c r="I192" s="25"/>
      <c r="J192" s="26"/>
      <c r="K192" s="27"/>
    </row>
    <row r="193" spans="1:11" ht="15.75" customHeight="1" x14ac:dyDescent="0.3">
      <c r="A193" s="2"/>
      <c r="B193" s="3"/>
      <c r="C193" s="28" t="s">
        <v>1</v>
      </c>
      <c r="D193" s="26"/>
      <c r="E193" s="28" t="s">
        <v>2</v>
      </c>
      <c r="F193" s="26"/>
      <c r="G193" s="28" t="s">
        <v>3</v>
      </c>
      <c r="H193" s="26"/>
      <c r="I193" s="28" t="s">
        <v>4</v>
      </c>
      <c r="J193" s="26"/>
      <c r="K193" s="27"/>
    </row>
    <row r="194" spans="1:11" ht="15.75" customHeight="1" x14ac:dyDescent="0.3">
      <c r="A194" s="4" t="s">
        <v>5</v>
      </c>
      <c r="B194" s="5" t="s">
        <v>6</v>
      </c>
      <c r="C194" s="6" t="s">
        <v>7</v>
      </c>
      <c r="D194" s="6" t="s">
        <v>8</v>
      </c>
      <c r="E194" s="6" t="s">
        <v>7</v>
      </c>
      <c r="F194" s="6" t="s">
        <v>8</v>
      </c>
      <c r="G194" s="6" t="s">
        <v>7</v>
      </c>
      <c r="H194" s="6" t="s">
        <v>8</v>
      </c>
      <c r="I194" s="6" t="s">
        <v>7</v>
      </c>
      <c r="J194" s="6" t="s">
        <v>8</v>
      </c>
      <c r="K194" s="29"/>
    </row>
    <row r="195" spans="1:11" ht="15.75" customHeight="1" x14ac:dyDescent="0.3">
      <c r="A195" s="7" t="s">
        <v>282</v>
      </c>
      <c r="B195" s="8" t="s">
        <v>93</v>
      </c>
      <c r="C195" s="9">
        <v>4</v>
      </c>
      <c r="D195" s="9">
        <v>6</v>
      </c>
      <c r="E195" s="9">
        <v>3</v>
      </c>
      <c r="F195" s="9">
        <v>2</v>
      </c>
      <c r="G195" s="9">
        <v>1</v>
      </c>
      <c r="H195" s="9">
        <v>1</v>
      </c>
      <c r="I195" s="9">
        <v>5</v>
      </c>
      <c r="J195" s="9">
        <v>7</v>
      </c>
      <c r="K195" s="29"/>
    </row>
    <row r="196" spans="1:11" ht="15.75" customHeight="1" x14ac:dyDescent="0.3">
      <c r="A196" s="7" t="s">
        <v>283</v>
      </c>
      <c r="B196" s="8" t="s">
        <v>93</v>
      </c>
      <c r="C196" s="9">
        <v>9</v>
      </c>
      <c r="D196" s="9">
        <v>11</v>
      </c>
      <c r="E196" s="9">
        <v>3</v>
      </c>
      <c r="F196" s="9">
        <v>2</v>
      </c>
      <c r="G196" s="9">
        <v>0</v>
      </c>
      <c r="H196" s="9">
        <v>1</v>
      </c>
      <c r="I196" s="9">
        <v>9</v>
      </c>
      <c r="J196" s="9">
        <v>12</v>
      </c>
      <c r="K196" s="29"/>
    </row>
    <row r="197" spans="1:11" ht="15.75" customHeight="1" x14ac:dyDescent="0.3">
      <c r="A197" s="10" t="s">
        <v>12</v>
      </c>
      <c r="B197" s="11"/>
      <c r="C197" s="9">
        <f t="shared" ref="C197:J197" si="12">SUM(C195:C196)</f>
        <v>13</v>
      </c>
      <c r="D197" s="9">
        <f t="shared" si="12"/>
        <v>17</v>
      </c>
      <c r="E197" s="9">
        <f t="shared" si="12"/>
        <v>6</v>
      </c>
      <c r="F197" s="9">
        <f t="shared" si="12"/>
        <v>4</v>
      </c>
      <c r="G197" s="9">
        <f t="shared" si="12"/>
        <v>1</v>
      </c>
      <c r="H197" s="9">
        <f t="shared" si="12"/>
        <v>2</v>
      </c>
      <c r="I197" s="9">
        <f t="shared" si="12"/>
        <v>14</v>
      </c>
      <c r="J197" s="9">
        <f t="shared" si="12"/>
        <v>19</v>
      </c>
      <c r="K197" s="29"/>
    </row>
    <row r="198" spans="1:11" ht="15.75" customHeight="1" x14ac:dyDescent="0.3"/>
    <row r="199" spans="1:11" ht="15.75" customHeight="1" x14ac:dyDescent="0.3"/>
    <row r="200" spans="1:11" ht="15.75" customHeight="1" x14ac:dyDescent="0.3">
      <c r="A200" s="24" t="s">
        <v>1276</v>
      </c>
      <c r="B200" s="25"/>
      <c r="C200" s="25"/>
      <c r="D200" s="25"/>
      <c r="E200" s="25"/>
      <c r="F200" s="25"/>
      <c r="G200" s="25"/>
      <c r="H200" s="25"/>
      <c r="I200" s="25"/>
      <c r="J200" s="26"/>
      <c r="K200" s="27"/>
    </row>
    <row r="201" spans="1:11" ht="15.75" customHeight="1" x14ac:dyDescent="0.3">
      <c r="A201" s="2"/>
      <c r="B201" s="3"/>
      <c r="C201" s="28" t="s">
        <v>1</v>
      </c>
      <c r="D201" s="26"/>
      <c r="E201" s="28" t="s">
        <v>2</v>
      </c>
      <c r="F201" s="26"/>
      <c r="G201" s="28" t="s">
        <v>3</v>
      </c>
      <c r="H201" s="26"/>
      <c r="I201" s="28" t="s">
        <v>4</v>
      </c>
      <c r="J201" s="26"/>
      <c r="K201" s="27"/>
    </row>
    <row r="202" spans="1:11" ht="15.75" customHeight="1" x14ac:dyDescent="0.3">
      <c r="A202" s="4" t="s">
        <v>5</v>
      </c>
      <c r="B202" s="5" t="s">
        <v>6</v>
      </c>
      <c r="C202" s="6" t="s">
        <v>7</v>
      </c>
      <c r="D202" s="6" t="s">
        <v>8</v>
      </c>
      <c r="E202" s="6" t="s">
        <v>7</v>
      </c>
      <c r="F202" s="6" t="s">
        <v>8</v>
      </c>
      <c r="G202" s="6" t="s">
        <v>7</v>
      </c>
      <c r="H202" s="6" t="s">
        <v>8</v>
      </c>
      <c r="I202" s="6" t="s">
        <v>7</v>
      </c>
      <c r="J202" s="6" t="s">
        <v>8</v>
      </c>
      <c r="K202" s="29"/>
    </row>
    <row r="203" spans="1:11" ht="15.75" customHeight="1" x14ac:dyDescent="0.3">
      <c r="A203" s="7" t="s">
        <v>27</v>
      </c>
      <c r="B203" s="8" t="s">
        <v>136</v>
      </c>
      <c r="C203" s="9">
        <v>11</v>
      </c>
      <c r="D203" s="9">
        <v>9</v>
      </c>
      <c r="E203" s="9">
        <v>0</v>
      </c>
      <c r="F203" s="9">
        <v>0</v>
      </c>
      <c r="G203" s="9">
        <v>4</v>
      </c>
      <c r="H203" s="9">
        <v>1</v>
      </c>
      <c r="I203" s="9">
        <v>15</v>
      </c>
      <c r="J203" s="9">
        <v>10</v>
      </c>
      <c r="K203" s="29"/>
    </row>
    <row r="204" spans="1:11" ht="15.75" customHeight="1" x14ac:dyDescent="0.3">
      <c r="A204" s="7" t="s">
        <v>28</v>
      </c>
      <c r="B204" s="8" t="s">
        <v>136</v>
      </c>
      <c r="C204" s="9">
        <v>16</v>
      </c>
      <c r="D204" s="9">
        <v>4</v>
      </c>
      <c r="E204" s="9">
        <v>0</v>
      </c>
      <c r="F204" s="9">
        <v>0</v>
      </c>
      <c r="G204" s="9">
        <v>7</v>
      </c>
      <c r="H204" s="9">
        <v>1</v>
      </c>
      <c r="I204" s="9">
        <v>23</v>
      </c>
      <c r="J204" s="9">
        <v>5</v>
      </c>
      <c r="K204" s="29"/>
    </row>
    <row r="205" spans="1:11" ht="15.75" customHeight="1" x14ac:dyDescent="0.3">
      <c r="A205" s="7" t="s">
        <v>106</v>
      </c>
      <c r="B205" s="8" t="s">
        <v>136</v>
      </c>
      <c r="C205" s="9">
        <v>19</v>
      </c>
      <c r="D205" s="9">
        <v>1</v>
      </c>
      <c r="E205" s="9">
        <v>0</v>
      </c>
      <c r="F205" s="9">
        <v>0</v>
      </c>
      <c r="G205" s="9">
        <v>3</v>
      </c>
      <c r="H205" s="9">
        <v>1</v>
      </c>
      <c r="I205" s="9">
        <v>22</v>
      </c>
      <c r="J205" s="9">
        <v>2</v>
      </c>
      <c r="K205" s="29"/>
    </row>
    <row r="206" spans="1:11" ht="15.75" customHeight="1" x14ac:dyDescent="0.3">
      <c r="A206" s="7" t="s">
        <v>30</v>
      </c>
      <c r="B206" s="8" t="s">
        <v>136</v>
      </c>
      <c r="C206" s="9">
        <v>18</v>
      </c>
      <c r="D206" s="9">
        <v>2</v>
      </c>
      <c r="E206" s="9">
        <v>0</v>
      </c>
      <c r="F206" s="9">
        <v>0</v>
      </c>
      <c r="G206" s="9">
        <v>6</v>
      </c>
      <c r="H206" s="9">
        <v>1</v>
      </c>
      <c r="I206" s="9">
        <v>24</v>
      </c>
      <c r="J206" s="9">
        <v>3</v>
      </c>
      <c r="K206" s="29"/>
    </row>
    <row r="207" spans="1:11" ht="15.75" customHeight="1" x14ac:dyDescent="0.3">
      <c r="A207" s="7" t="s">
        <v>107</v>
      </c>
      <c r="B207" s="8" t="s">
        <v>136</v>
      </c>
      <c r="C207" s="9">
        <v>11</v>
      </c>
      <c r="D207" s="9">
        <v>9</v>
      </c>
      <c r="E207" s="9">
        <v>0</v>
      </c>
      <c r="F207" s="9">
        <v>0</v>
      </c>
      <c r="G207" s="9">
        <v>2</v>
      </c>
      <c r="H207" s="9">
        <v>1</v>
      </c>
      <c r="I207" s="9">
        <v>13</v>
      </c>
      <c r="J207" s="9">
        <v>10</v>
      </c>
      <c r="K207" s="29"/>
    </row>
    <row r="208" spans="1:11" ht="15.75" customHeight="1" x14ac:dyDescent="0.3">
      <c r="A208" s="7" t="s">
        <v>109</v>
      </c>
      <c r="B208" s="8" t="s">
        <v>210</v>
      </c>
      <c r="C208" s="9">
        <v>15</v>
      </c>
      <c r="D208" s="9">
        <v>3</v>
      </c>
      <c r="E208" s="9">
        <v>12</v>
      </c>
      <c r="F208" s="9">
        <v>2</v>
      </c>
      <c r="G208" s="9">
        <v>4</v>
      </c>
      <c r="H208" s="9">
        <v>1</v>
      </c>
      <c r="I208" s="9">
        <v>19</v>
      </c>
      <c r="J208" s="9">
        <v>4</v>
      </c>
      <c r="K208" s="29"/>
    </row>
    <row r="209" spans="1:11" ht="15.75" customHeight="1" x14ac:dyDescent="0.3">
      <c r="A209" s="7" t="s">
        <v>110</v>
      </c>
      <c r="B209" s="8" t="s">
        <v>245</v>
      </c>
      <c r="C209" s="9">
        <v>9</v>
      </c>
      <c r="D209" s="9">
        <v>9</v>
      </c>
      <c r="E209" s="9">
        <v>7</v>
      </c>
      <c r="F209" s="9">
        <v>5</v>
      </c>
      <c r="G209" s="9">
        <v>0</v>
      </c>
      <c r="H209" s="9">
        <v>1</v>
      </c>
      <c r="I209" s="9">
        <v>9</v>
      </c>
      <c r="J209" s="9">
        <v>10</v>
      </c>
      <c r="K209" s="29"/>
    </row>
    <row r="210" spans="1:11" ht="15.75" customHeight="1" x14ac:dyDescent="0.3">
      <c r="A210" s="7" t="s">
        <v>112</v>
      </c>
      <c r="B210" s="8" t="s">
        <v>245</v>
      </c>
      <c r="C210" s="9">
        <v>15</v>
      </c>
      <c r="D210" s="9">
        <v>3</v>
      </c>
      <c r="E210" s="9">
        <v>10</v>
      </c>
      <c r="F210" s="9">
        <v>2</v>
      </c>
      <c r="G210" s="9">
        <v>2</v>
      </c>
      <c r="H210" s="9">
        <v>1</v>
      </c>
      <c r="I210" s="9">
        <v>17</v>
      </c>
      <c r="J210" s="9">
        <v>4</v>
      </c>
      <c r="K210" s="29"/>
    </row>
    <row r="211" spans="1:11" ht="15.75" customHeight="1" x14ac:dyDescent="0.3">
      <c r="A211" s="7" t="s">
        <v>113</v>
      </c>
      <c r="B211" s="8" t="s">
        <v>245</v>
      </c>
      <c r="C211" s="9">
        <v>19</v>
      </c>
      <c r="D211" s="9">
        <v>1</v>
      </c>
      <c r="E211" s="9">
        <v>12</v>
      </c>
      <c r="F211" s="9">
        <v>0</v>
      </c>
      <c r="G211" s="9">
        <v>2</v>
      </c>
      <c r="H211" s="9">
        <v>1</v>
      </c>
      <c r="I211" s="9">
        <v>21</v>
      </c>
      <c r="J211" s="9">
        <v>2</v>
      </c>
      <c r="K211" s="29"/>
    </row>
    <row r="212" spans="1:11" ht="15.75" customHeight="1" x14ac:dyDescent="0.3">
      <c r="A212" s="7" t="s">
        <v>171</v>
      </c>
      <c r="B212" s="8" t="s">
        <v>245</v>
      </c>
      <c r="C212" s="9">
        <v>16</v>
      </c>
      <c r="D212" s="9">
        <v>4</v>
      </c>
      <c r="E212" s="9">
        <v>10</v>
      </c>
      <c r="F212" s="9">
        <v>2</v>
      </c>
      <c r="G212" s="9">
        <v>0</v>
      </c>
      <c r="H212" s="9">
        <v>1</v>
      </c>
      <c r="I212" s="9">
        <v>16</v>
      </c>
      <c r="J212" s="9">
        <v>5</v>
      </c>
      <c r="K212" s="29"/>
    </row>
    <row r="213" spans="1:11" ht="15.75" customHeight="1" x14ac:dyDescent="0.3">
      <c r="A213" s="7" t="s">
        <v>32</v>
      </c>
      <c r="B213" s="8" t="s">
        <v>245</v>
      </c>
      <c r="C213" s="9">
        <v>10</v>
      </c>
      <c r="D213" s="9">
        <v>10</v>
      </c>
      <c r="E213" s="9">
        <v>6</v>
      </c>
      <c r="F213" s="9">
        <v>4</v>
      </c>
      <c r="G213" s="9">
        <v>0</v>
      </c>
      <c r="H213" s="9">
        <v>1</v>
      </c>
      <c r="I213" s="9">
        <v>10</v>
      </c>
      <c r="J213" s="9">
        <v>11</v>
      </c>
      <c r="K213" s="29"/>
    </row>
    <row r="214" spans="1:11" ht="15.75" customHeight="1" x14ac:dyDescent="0.3">
      <c r="A214" s="7" t="s">
        <v>33</v>
      </c>
      <c r="B214" s="8" t="s">
        <v>245</v>
      </c>
      <c r="C214" s="9">
        <v>15</v>
      </c>
      <c r="D214" s="9">
        <v>5</v>
      </c>
      <c r="E214" s="9">
        <v>9</v>
      </c>
      <c r="F214" s="9">
        <v>1</v>
      </c>
      <c r="G214" s="9">
        <v>0</v>
      </c>
      <c r="H214" s="9">
        <v>1</v>
      </c>
      <c r="I214" s="9">
        <v>15</v>
      </c>
      <c r="J214" s="9">
        <v>6</v>
      </c>
      <c r="K214" s="29"/>
    </row>
    <row r="215" spans="1:11" ht="15.75" customHeight="1" x14ac:dyDescent="0.3">
      <c r="A215" s="7" t="s">
        <v>34</v>
      </c>
      <c r="B215" s="8" t="s">
        <v>245</v>
      </c>
      <c r="C215" s="9">
        <v>11</v>
      </c>
      <c r="D215" s="9">
        <v>9</v>
      </c>
      <c r="E215" s="9">
        <v>3</v>
      </c>
      <c r="F215" s="9">
        <v>5</v>
      </c>
      <c r="G215" s="9">
        <v>0</v>
      </c>
      <c r="H215" s="9">
        <v>1</v>
      </c>
      <c r="I215" s="9">
        <v>11</v>
      </c>
      <c r="J215" s="9">
        <v>10</v>
      </c>
      <c r="K215" s="29"/>
    </row>
    <row r="216" spans="1:11" ht="15.75" customHeight="1" x14ac:dyDescent="0.3">
      <c r="A216" s="7" t="s">
        <v>35</v>
      </c>
      <c r="B216" s="8" t="s">
        <v>245</v>
      </c>
      <c r="C216" s="9">
        <v>13</v>
      </c>
      <c r="D216" s="9">
        <v>7</v>
      </c>
      <c r="E216" s="9">
        <v>6</v>
      </c>
      <c r="F216" s="9">
        <v>2</v>
      </c>
      <c r="G216" s="9">
        <v>0</v>
      </c>
      <c r="H216" s="9">
        <v>1</v>
      </c>
      <c r="I216" s="9">
        <v>13</v>
      </c>
      <c r="J216" s="9">
        <v>8</v>
      </c>
      <c r="K216" s="29"/>
    </row>
    <row r="217" spans="1:11" ht="15.75" customHeight="1" x14ac:dyDescent="0.3">
      <c r="A217" s="7" t="s">
        <v>36</v>
      </c>
      <c r="B217" s="8" t="s">
        <v>245</v>
      </c>
      <c r="C217" s="9">
        <v>15</v>
      </c>
      <c r="D217" s="9">
        <v>5</v>
      </c>
      <c r="E217" s="9">
        <v>6</v>
      </c>
      <c r="F217" s="9">
        <v>2</v>
      </c>
      <c r="G217" s="9">
        <v>2</v>
      </c>
      <c r="H217" s="9">
        <v>1</v>
      </c>
      <c r="I217" s="9">
        <v>17</v>
      </c>
      <c r="J217" s="9">
        <v>6</v>
      </c>
      <c r="K217" s="29"/>
    </row>
    <row r="218" spans="1:11" ht="15.75" customHeight="1" x14ac:dyDescent="0.3">
      <c r="A218" s="7" t="s">
        <v>37</v>
      </c>
      <c r="B218" s="8" t="s">
        <v>245</v>
      </c>
      <c r="C218" s="9">
        <v>11</v>
      </c>
      <c r="D218" s="9">
        <v>9</v>
      </c>
      <c r="E218" s="9">
        <v>4</v>
      </c>
      <c r="F218" s="9">
        <v>4</v>
      </c>
      <c r="G218" s="9">
        <v>1</v>
      </c>
      <c r="H218" s="9">
        <v>1</v>
      </c>
      <c r="I218" s="9">
        <v>12</v>
      </c>
      <c r="J218" s="9">
        <v>10</v>
      </c>
      <c r="K218" s="29"/>
    </row>
    <row r="219" spans="1:11" ht="15.75" customHeight="1" x14ac:dyDescent="0.3">
      <c r="A219" s="10" t="s">
        <v>12</v>
      </c>
      <c r="B219" s="11"/>
      <c r="C219" s="9">
        <f>SUM(C203:C218)</f>
        <v>224</v>
      </c>
      <c r="D219" s="9">
        <f t="shared" ref="D219:J219" si="13">SUM(D203:D218)</f>
        <v>90</v>
      </c>
      <c r="E219" s="9">
        <f t="shared" si="13"/>
        <v>85</v>
      </c>
      <c r="F219" s="9">
        <f t="shared" si="13"/>
        <v>29</v>
      </c>
      <c r="G219" s="9">
        <f t="shared" si="13"/>
        <v>33</v>
      </c>
      <c r="H219" s="9">
        <f t="shared" si="13"/>
        <v>16</v>
      </c>
      <c r="I219" s="9">
        <f t="shared" si="13"/>
        <v>257</v>
      </c>
      <c r="J219" s="9">
        <f t="shared" si="13"/>
        <v>106</v>
      </c>
      <c r="K219" s="29"/>
    </row>
    <row r="220" spans="1:11" ht="15.75" customHeight="1" x14ac:dyDescent="0.3">
      <c r="A220" s="1" t="s">
        <v>1277</v>
      </c>
    </row>
    <row r="221" spans="1:11" ht="15.75" customHeight="1" x14ac:dyDescent="0.3"/>
    <row r="222" spans="1:11" ht="15.75" customHeight="1" x14ac:dyDescent="0.3">
      <c r="A222" s="24" t="s">
        <v>2058</v>
      </c>
      <c r="B222" s="25"/>
      <c r="C222" s="25"/>
      <c r="D222" s="25"/>
      <c r="E222" s="25"/>
      <c r="F222" s="25"/>
      <c r="G222" s="25"/>
      <c r="H222" s="25"/>
      <c r="I222" s="25"/>
      <c r="J222" s="26"/>
      <c r="K222" s="27"/>
    </row>
    <row r="223" spans="1:11" ht="15.75" customHeight="1" x14ac:dyDescent="0.3">
      <c r="A223" s="2"/>
      <c r="B223" s="3"/>
      <c r="C223" s="28" t="s">
        <v>1</v>
      </c>
      <c r="D223" s="26"/>
      <c r="E223" s="28" t="s">
        <v>2</v>
      </c>
      <c r="F223" s="26"/>
      <c r="G223" s="28" t="s">
        <v>3</v>
      </c>
      <c r="H223" s="26"/>
      <c r="I223" s="28" t="s">
        <v>4</v>
      </c>
      <c r="J223" s="26"/>
      <c r="K223" s="27"/>
    </row>
    <row r="224" spans="1:11" ht="15.75" customHeight="1" x14ac:dyDescent="0.3">
      <c r="A224" s="4" t="s">
        <v>5</v>
      </c>
      <c r="B224" s="5" t="s">
        <v>6</v>
      </c>
      <c r="C224" s="6" t="s">
        <v>7</v>
      </c>
      <c r="D224" s="6" t="s">
        <v>8</v>
      </c>
      <c r="E224" s="6" t="s">
        <v>7</v>
      </c>
      <c r="F224" s="6" t="s">
        <v>8</v>
      </c>
      <c r="G224" s="6" t="s">
        <v>7</v>
      </c>
      <c r="H224" s="6" t="s">
        <v>8</v>
      </c>
      <c r="I224" s="6" t="s">
        <v>7</v>
      </c>
      <c r="J224" s="6" t="s">
        <v>8</v>
      </c>
      <c r="K224" s="29"/>
    </row>
    <row r="225" spans="1:11" ht="15.75" customHeight="1" x14ac:dyDescent="0.3">
      <c r="A225" s="7" t="s">
        <v>155</v>
      </c>
      <c r="B225" s="8" t="s">
        <v>91</v>
      </c>
      <c r="C225" s="9">
        <v>11</v>
      </c>
      <c r="D225" s="9">
        <v>4</v>
      </c>
      <c r="E225" s="9">
        <v>5</v>
      </c>
      <c r="F225" s="9">
        <v>3</v>
      </c>
      <c r="G225" s="9">
        <v>3</v>
      </c>
      <c r="H225" s="9">
        <v>1</v>
      </c>
      <c r="I225" s="9">
        <v>14</v>
      </c>
      <c r="J225" s="9">
        <v>5</v>
      </c>
      <c r="K225" s="29"/>
    </row>
    <row r="226" spans="1:11" ht="15.75" customHeight="1" x14ac:dyDescent="0.3">
      <c r="A226" s="7" t="s">
        <v>15</v>
      </c>
      <c r="B226" s="8" t="s">
        <v>91</v>
      </c>
      <c r="C226" s="9">
        <v>5</v>
      </c>
      <c r="D226" s="9">
        <v>11</v>
      </c>
      <c r="E226" s="9">
        <v>5</v>
      </c>
      <c r="F226" s="9">
        <v>9</v>
      </c>
      <c r="G226" s="9">
        <v>0</v>
      </c>
      <c r="H226" s="9">
        <v>1</v>
      </c>
      <c r="I226" s="9">
        <v>5</v>
      </c>
      <c r="J226" s="9">
        <v>12</v>
      </c>
      <c r="K226" s="29"/>
    </row>
    <row r="227" spans="1:11" ht="15.75" customHeight="1" x14ac:dyDescent="0.3">
      <c r="A227" s="10" t="s">
        <v>12</v>
      </c>
      <c r="B227" s="11"/>
      <c r="C227" s="9">
        <f>SUM(C225:C226)</f>
        <v>16</v>
      </c>
      <c r="D227" s="9">
        <f t="shared" ref="D227:J227" si="14">SUM(D225:D226)</f>
        <v>15</v>
      </c>
      <c r="E227" s="9">
        <f t="shared" si="14"/>
        <v>10</v>
      </c>
      <c r="F227" s="9">
        <f t="shared" si="14"/>
        <v>12</v>
      </c>
      <c r="G227" s="9">
        <f t="shared" si="14"/>
        <v>3</v>
      </c>
      <c r="H227" s="9">
        <f t="shared" si="14"/>
        <v>2</v>
      </c>
      <c r="I227" s="9">
        <f t="shared" si="14"/>
        <v>19</v>
      </c>
      <c r="J227" s="9">
        <f t="shared" si="14"/>
        <v>17</v>
      </c>
      <c r="K227" s="29"/>
    </row>
    <row r="228" spans="1:11" ht="15.75" customHeight="1" x14ac:dyDescent="0.3"/>
    <row r="229" spans="1:11" ht="15.75" customHeight="1" x14ac:dyDescent="0.3"/>
    <row r="230" spans="1:11" ht="15.75" customHeight="1" x14ac:dyDescent="0.3">
      <c r="A230" s="24" t="s">
        <v>1521</v>
      </c>
      <c r="B230" s="25"/>
      <c r="C230" s="25"/>
      <c r="D230" s="25"/>
      <c r="E230" s="25"/>
      <c r="F230" s="25"/>
      <c r="G230" s="25"/>
      <c r="H230" s="25"/>
      <c r="I230" s="25"/>
      <c r="J230" s="26"/>
      <c r="K230" s="27"/>
    </row>
    <row r="231" spans="1:11" ht="15.75" customHeight="1" x14ac:dyDescent="0.3">
      <c r="A231" s="2"/>
      <c r="B231" s="3"/>
      <c r="C231" s="28" t="s">
        <v>1</v>
      </c>
      <c r="D231" s="26"/>
      <c r="E231" s="28" t="s">
        <v>2</v>
      </c>
      <c r="F231" s="26"/>
      <c r="G231" s="28" t="s">
        <v>3</v>
      </c>
      <c r="H231" s="26"/>
      <c r="I231" s="28" t="s">
        <v>4</v>
      </c>
      <c r="J231" s="26"/>
      <c r="K231" s="27"/>
    </row>
    <row r="232" spans="1:11" ht="15.75" customHeight="1" x14ac:dyDescent="0.3">
      <c r="A232" s="4" t="s">
        <v>5</v>
      </c>
      <c r="B232" s="5" t="s">
        <v>6</v>
      </c>
      <c r="C232" s="6" t="s">
        <v>7</v>
      </c>
      <c r="D232" s="6" t="s">
        <v>8</v>
      </c>
      <c r="E232" s="6" t="s">
        <v>7</v>
      </c>
      <c r="F232" s="6" t="s">
        <v>8</v>
      </c>
      <c r="G232" s="6" t="s">
        <v>7</v>
      </c>
      <c r="H232" s="6" t="s">
        <v>8</v>
      </c>
      <c r="I232" s="6" t="s">
        <v>7</v>
      </c>
      <c r="J232" s="6" t="s">
        <v>8</v>
      </c>
      <c r="K232" s="29"/>
    </row>
    <row r="233" spans="1:11" ht="15.75" customHeight="1" x14ac:dyDescent="0.3">
      <c r="A233" s="7" t="s">
        <v>18</v>
      </c>
      <c r="B233" s="8" t="s">
        <v>47</v>
      </c>
      <c r="C233" s="9">
        <v>4</v>
      </c>
      <c r="D233" s="9">
        <v>7</v>
      </c>
      <c r="E233" s="9">
        <v>4</v>
      </c>
      <c r="F233" s="9">
        <v>6</v>
      </c>
      <c r="G233" s="9">
        <v>0</v>
      </c>
      <c r="H233" s="9">
        <v>2</v>
      </c>
      <c r="I233" s="9">
        <v>4</v>
      </c>
      <c r="J233" s="9">
        <v>9</v>
      </c>
      <c r="K233" s="29"/>
    </row>
    <row r="234" spans="1:11" ht="15.75" customHeight="1" x14ac:dyDescent="0.3">
      <c r="A234" s="10" t="s">
        <v>12</v>
      </c>
      <c r="B234" s="11"/>
      <c r="C234" s="9">
        <f>SUM(C233)</f>
        <v>4</v>
      </c>
      <c r="D234" s="9">
        <f t="shared" ref="D234:J234" si="15">SUM(D233)</f>
        <v>7</v>
      </c>
      <c r="E234" s="9">
        <f t="shared" si="15"/>
        <v>4</v>
      </c>
      <c r="F234" s="9">
        <f t="shared" si="15"/>
        <v>6</v>
      </c>
      <c r="G234" s="9">
        <f t="shared" si="15"/>
        <v>0</v>
      </c>
      <c r="H234" s="9">
        <f t="shared" si="15"/>
        <v>2</v>
      </c>
      <c r="I234" s="9">
        <f t="shared" si="15"/>
        <v>4</v>
      </c>
      <c r="J234" s="9">
        <f t="shared" si="15"/>
        <v>9</v>
      </c>
      <c r="K234" s="29"/>
    </row>
    <row r="235" spans="1:11" ht="15.75" customHeight="1" x14ac:dyDescent="0.3"/>
    <row r="236" spans="1:11" ht="15.75" customHeight="1" x14ac:dyDescent="0.3"/>
    <row r="237" spans="1:11" ht="15.75" customHeight="1" x14ac:dyDescent="0.3">
      <c r="A237" s="24" t="s">
        <v>92</v>
      </c>
      <c r="B237" s="25"/>
      <c r="C237" s="25"/>
      <c r="D237" s="25"/>
      <c r="E237" s="25"/>
      <c r="F237" s="25"/>
      <c r="G237" s="25"/>
      <c r="H237" s="25"/>
      <c r="I237" s="25"/>
      <c r="J237" s="26"/>
      <c r="K237" s="27"/>
    </row>
    <row r="238" spans="1:11" ht="15.75" customHeight="1" x14ac:dyDescent="0.3">
      <c r="A238" s="2"/>
      <c r="B238" s="3"/>
      <c r="C238" s="28" t="s">
        <v>1</v>
      </c>
      <c r="D238" s="26"/>
      <c r="E238" s="28" t="s">
        <v>2</v>
      </c>
      <c r="F238" s="26"/>
      <c r="G238" s="28" t="s">
        <v>3</v>
      </c>
      <c r="H238" s="26"/>
      <c r="I238" s="28" t="s">
        <v>4</v>
      </c>
      <c r="J238" s="26"/>
      <c r="K238" s="27"/>
    </row>
    <row r="239" spans="1:11" ht="15.75" customHeight="1" x14ac:dyDescent="0.3">
      <c r="A239" s="4" t="s">
        <v>5</v>
      </c>
      <c r="B239" s="5" t="s">
        <v>6</v>
      </c>
      <c r="C239" s="6" t="s">
        <v>7</v>
      </c>
      <c r="D239" s="6" t="s">
        <v>8</v>
      </c>
      <c r="E239" s="6" t="s">
        <v>7</v>
      </c>
      <c r="F239" s="6" t="s">
        <v>8</v>
      </c>
      <c r="G239" s="6" t="s">
        <v>7</v>
      </c>
      <c r="H239" s="6" t="s">
        <v>8</v>
      </c>
      <c r="I239" s="6" t="s">
        <v>7</v>
      </c>
      <c r="J239" s="6" t="s">
        <v>8</v>
      </c>
      <c r="K239" s="29"/>
    </row>
    <row r="240" spans="1:11" ht="15.75" customHeight="1" x14ac:dyDescent="0.3">
      <c r="A240" s="7" t="s">
        <v>86</v>
      </c>
      <c r="B240" s="8" t="s">
        <v>268</v>
      </c>
      <c r="C240" s="9">
        <v>1</v>
      </c>
      <c r="D240" s="9">
        <v>19</v>
      </c>
      <c r="E240" s="9">
        <v>1</v>
      </c>
      <c r="F240" s="9">
        <v>13</v>
      </c>
      <c r="G240" s="9">
        <v>0</v>
      </c>
      <c r="H240" s="9">
        <v>1</v>
      </c>
      <c r="I240" s="9">
        <v>1</v>
      </c>
      <c r="J240" s="9">
        <v>20</v>
      </c>
      <c r="K240" s="29"/>
    </row>
    <row r="241" spans="1:11" ht="15.75" customHeight="1" x14ac:dyDescent="0.3">
      <c r="A241" s="7" t="s">
        <v>71</v>
      </c>
      <c r="B241" s="8" t="s">
        <v>268</v>
      </c>
      <c r="C241" s="9">
        <v>4</v>
      </c>
      <c r="D241" s="9">
        <v>16</v>
      </c>
      <c r="E241" s="9">
        <v>2</v>
      </c>
      <c r="F241" s="9">
        <v>12</v>
      </c>
      <c r="G241" s="9">
        <v>0</v>
      </c>
      <c r="H241" s="9">
        <v>1</v>
      </c>
      <c r="I241" s="9">
        <v>4</v>
      </c>
      <c r="J241" s="9">
        <v>17</v>
      </c>
      <c r="K241" s="29"/>
    </row>
    <row r="242" spans="1:11" ht="15.75" customHeight="1" x14ac:dyDescent="0.3">
      <c r="A242" s="7" t="s">
        <v>87</v>
      </c>
      <c r="B242" s="8" t="s">
        <v>268</v>
      </c>
      <c r="C242" s="9">
        <v>3</v>
      </c>
      <c r="D242" s="9">
        <v>17</v>
      </c>
      <c r="E242" s="9">
        <v>2</v>
      </c>
      <c r="F242" s="9">
        <v>12</v>
      </c>
      <c r="G242" s="9">
        <v>0</v>
      </c>
      <c r="H242" s="9">
        <v>1</v>
      </c>
      <c r="I242" s="9">
        <v>3</v>
      </c>
      <c r="J242" s="9">
        <v>18</v>
      </c>
      <c r="K242" s="29"/>
    </row>
    <row r="243" spans="1:11" ht="15.75" customHeight="1" x14ac:dyDescent="0.3">
      <c r="A243" s="7" t="s">
        <v>88</v>
      </c>
      <c r="B243" s="8" t="s">
        <v>93</v>
      </c>
      <c r="C243" s="9">
        <v>8</v>
      </c>
      <c r="D243" s="9">
        <v>12</v>
      </c>
      <c r="E243" s="9">
        <v>5</v>
      </c>
      <c r="F243" s="9">
        <v>9</v>
      </c>
      <c r="G243" s="9">
        <v>1</v>
      </c>
      <c r="H243" s="9">
        <v>1</v>
      </c>
      <c r="I243" s="9">
        <v>9</v>
      </c>
      <c r="J243" s="9">
        <v>13</v>
      </c>
      <c r="K243" s="29"/>
    </row>
    <row r="244" spans="1:11" ht="15.75" customHeight="1" x14ac:dyDescent="0.3">
      <c r="A244" s="7" t="s">
        <v>89</v>
      </c>
      <c r="B244" s="8" t="s">
        <v>93</v>
      </c>
      <c r="C244" s="9">
        <v>5</v>
      </c>
      <c r="D244" s="9">
        <v>15</v>
      </c>
      <c r="E244" s="9">
        <v>3</v>
      </c>
      <c r="F244" s="9">
        <v>11</v>
      </c>
      <c r="G244" s="9">
        <v>0</v>
      </c>
      <c r="H244" s="9">
        <v>1</v>
      </c>
      <c r="I244" s="9">
        <v>5</v>
      </c>
      <c r="J244" s="9">
        <v>16</v>
      </c>
      <c r="K244" s="29"/>
    </row>
    <row r="245" spans="1:11" ht="15.75" customHeight="1" x14ac:dyDescent="0.3">
      <c r="A245" s="7" t="s">
        <v>90</v>
      </c>
      <c r="B245" s="8" t="s">
        <v>93</v>
      </c>
      <c r="C245" s="9">
        <v>3</v>
      </c>
      <c r="D245" s="9">
        <v>17</v>
      </c>
      <c r="E245" s="9">
        <v>0</v>
      </c>
      <c r="F245" s="9">
        <v>14</v>
      </c>
      <c r="G245" s="9">
        <v>0</v>
      </c>
      <c r="H245" s="9">
        <v>1</v>
      </c>
      <c r="I245" s="9">
        <v>3</v>
      </c>
      <c r="J245" s="9">
        <v>18</v>
      </c>
      <c r="K245" s="29"/>
    </row>
    <row r="246" spans="1:11" ht="15.75" customHeight="1" x14ac:dyDescent="0.3">
      <c r="A246" s="10" t="s">
        <v>12</v>
      </c>
      <c r="B246" s="11"/>
      <c r="C246" s="9">
        <f>SUM(C240:C245)</f>
        <v>24</v>
      </c>
      <c r="D246" s="9">
        <f t="shared" ref="D246:J246" si="16">SUM(D240:D245)</f>
        <v>96</v>
      </c>
      <c r="E246" s="9">
        <f t="shared" si="16"/>
        <v>13</v>
      </c>
      <c r="F246" s="9">
        <f t="shared" si="16"/>
        <v>71</v>
      </c>
      <c r="G246" s="9">
        <f t="shared" si="16"/>
        <v>1</v>
      </c>
      <c r="H246" s="9">
        <f t="shared" si="16"/>
        <v>6</v>
      </c>
      <c r="I246" s="9">
        <f t="shared" si="16"/>
        <v>25</v>
      </c>
      <c r="J246" s="9">
        <f t="shared" si="16"/>
        <v>102</v>
      </c>
      <c r="K246" s="29"/>
    </row>
    <row r="247" spans="1:11" ht="15.75" customHeight="1" x14ac:dyDescent="0.3">
      <c r="A247" s="30"/>
      <c r="B247" s="30"/>
      <c r="C247" s="30"/>
      <c r="D247" s="30"/>
      <c r="E247" s="30"/>
    </row>
    <row r="248" spans="1:11" ht="15.75" customHeight="1" x14ac:dyDescent="0.3"/>
    <row r="249" spans="1:11" ht="15.75" customHeight="1" x14ac:dyDescent="0.3">
      <c r="A249" s="24" t="s">
        <v>1529</v>
      </c>
      <c r="B249" s="25"/>
      <c r="C249" s="25"/>
      <c r="D249" s="25"/>
      <c r="E249" s="25"/>
      <c r="F249" s="25"/>
      <c r="G249" s="25"/>
      <c r="H249" s="25"/>
      <c r="I249" s="25"/>
      <c r="J249" s="26"/>
      <c r="K249" s="27"/>
    </row>
    <row r="250" spans="1:11" ht="15.75" customHeight="1" x14ac:dyDescent="0.3">
      <c r="A250" s="2"/>
      <c r="B250" s="3"/>
      <c r="C250" s="28" t="s">
        <v>1</v>
      </c>
      <c r="D250" s="26"/>
      <c r="E250" s="28" t="s">
        <v>2</v>
      </c>
      <c r="F250" s="26"/>
      <c r="G250" s="28" t="s">
        <v>3</v>
      </c>
      <c r="H250" s="26"/>
      <c r="I250" s="28" t="s">
        <v>4</v>
      </c>
      <c r="J250" s="26"/>
      <c r="K250" s="27"/>
    </row>
    <row r="251" spans="1:11" ht="15.75" customHeight="1" x14ac:dyDescent="0.3">
      <c r="A251" s="4" t="s">
        <v>5</v>
      </c>
      <c r="B251" s="5" t="s">
        <v>6</v>
      </c>
      <c r="C251" s="6" t="s">
        <v>7</v>
      </c>
      <c r="D251" s="6" t="s">
        <v>8</v>
      </c>
      <c r="E251" s="6" t="s">
        <v>7</v>
      </c>
      <c r="F251" s="6" t="s">
        <v>8</v>
      </c>
      <c r="G251" s="6" t="s">
        <v>7</v>
      </c>
      <c r="H251" s="6" t="s">
        <v>8</v>
      </c>
      <c r="I251" s="6" t="s">
        <v>7</v>
      </c>
      <c r="J251" s="6" t="s">
        <v>8</v>
      </c>
      <c r="K251" s="29"/>
    </row>
    <row r="252" spans="1:11" ht="15.75" customHeight="1" x14ac:dyDescent="0.3">
      <c r="A252" s="7" t="s">
        <v>279</v>
      </c>
      <c r="B252" s="8" t="s">
        <v>74</v>
      </c>
      <c r="C252" s="9">
        <v>5</v>
      </c>
      <c r="D252" s="9">
        <v>3</v>
      </c>
      <c r="E252" s="9">
        <v>3</v>
      </c>
      <c r="F252" s="9">
        <v>2</v>
      </c>
      <c r="G252" s="9">
        <v>0</v>
      </c>
      <c r="H252" s="9">
        <v>0</v>
      </c>
      <c r="I252" s="9">
        <v>5</v>
      </c>
      <c r="J252" s="9">
        <v>3</v>
      </c>
      <c r="K252" s="46"/>
    </row>
    <row r="253" spans="1:11" ht="15.75" customHeight="1" x14ac:dyDescent="0.3">
      <c r="A253" s="7" t="s">
        <v>280</v>
      </c>
      <c r="B253" s="8" t="s">
        <v>74</v>
      </c>
      <c r="C253" s="9">
        <v>6</v>
      </c>
      <c r="D253" s="9">
        <v>3</v>
      </c>
      <c r="E253" s="9">
        <v>5</v>
      </c>
      <c r="F253" s="9">
        <v>3</v>
      </c>
      <c r="G253" s="9">
        <v>0</v>
      </c>
      <c r="H253" s="9">
        <v>1</v>
      </c>
      <c r="I253" s="9">
        <v>6</v>
      </c>
      <c r="J253" s="9">
        <v>4</v>
      </c>
      <c r="K253" s="29"/>
    </row>
    <row r="254" spans="1:11" ht="15.75" customHeight="1" x14ac:dyDescent="0.3">
      <c r="A254" s="7" t="s">
        <v>467</v>
      </c>
      <c r="B254" s="8" t="s">
        <v>74</v>
      </c>
      <c r="C254" s="9">
        <v>5</v>
      </c>
      <c r="D254" s="9">
        <v>6</v>
      </c>
      <c r="E254" s="9">
        <v>4</v>
      </c>
      <c r="F254" s="9">
        <v>6</v>
      </c>
      <c r="G254" s="9">
        <v>0</v>
      </c>
      <c r="H254" s="9">
        <v>0</v>
      </c>
      <c r="I254" s="9">
        <v>5</v>
      </c>
      <c r="J254" s="9">
        <v>6</v>
      </c>
      <c r="K254" s="29"/>
    </row>
    <row r="255" spans="1:11" ht="15.75" customHeight="1" x14ac:dyDescent="0.3">
      <c r="A255" s="7" t="s">
        <v>282</v>
      </c>
      <c r="B255" s="8" t="s">
        <v>74</v>
      </c>
      <c r="C255" s="9">
        <v>9</v>
      </c>
      <c r="D255" s="9">
        <v>2</v>
      </c>
      <c r="E255" s="9">
        <v>9</v>
      </c>
      <c r="F255" s="9">
        <v>2</v>
      </c>
      <c r="G255" s="9">
        <v>5</v>
      </c>
      <c r="H255" s="9">
        <v>1</v>
      </c>
      <c r="I255" s="9">
        <v>14</v>
      </c>
      <c r="J255" s="9">
        <v>3</v>
      </c>
      <c r="K255" s="29"/>
    </row>
    <row r="256" spans="1:11" ht="15.75" customHeight="1" x14ac:dyDescent="0.3">
      <c r="A256" s="7" t="s">
        <v>283</v>
      </c>
      <c r="B256" s="8" t="s">
        <v>74</v>
      </c>
      <c r="C256" s="9">
        <v>9</v>
      </c>
      <c r="D256" s="9">
        <v>2</v>
      </c>
      <c r="E256" s="9">
        <v>8</v>
      </c>
      <c r="F256" s="9">
        <v>2</v>
      </c>
      <c r="G256" s="9">
        <v>3</v>
      </c>
      <c r="H256" s="9">
        <v>2</v>
      </c>
      <c r="I256" s="9">
        <v>12</v>
      </c>
      <c r="J256" s="9">
        <v>4</v>
      </c>
      <c r="K256" s="29"/>
    </row>
    <row r="257" spans="1:11" ht="15.75" customHeight="1" x14ac:dyDescent="0.3">
      <c r="A257" s="7" t="s">
        <v>157</v>
      </c>
      <c r="B257" s="8" t="s">
        <v>74</v>
      </c>
      <c r="C257" s="9">
        <v>7</v>
      </c>
      <c r="D257" s="9">
        <v>5</v>
      </c>
      <c r="E257" s="9">
        <v>6</v>
      </c>
      <c r="F257" s="9">
        <v>4</v>
      </c>
      <c r="G257" s="9">
        <v>4</v>
      </c>
      <c r="H257" s="9">
        <v>2</v>
      </c>
      <c r="I257" s="9">
        <v>11</v>
      </c>
      <c r="J257" s="9">
        <v>7</v>
      </c>
      <c r="K257" s="29"/>
    </row>
    <row r="258" spans="1:11" ht="15.75" customHeight="1" x14ac:dyDescent="0.3">
      <c r="A258" s="7" t="s">
        <v>159</v>
      </c>
      <c r="B258" s="8" t="s">
        <v>74</v>
      </c>
      <c r="C258" s="9">
        <v>7</v>
      </c>
      <c r="D258" s="9">
        <v>5</v>
      </c>
      <c r="E258" s="9">
        <v>6</v>
      </c>
      <c r="F258" s="9">
        <v>4</v>
      </c>
      <c r="G258" s="9">
        <v>2</v>
      </c>
      <c r="H258" s="9">
        <v>2</v>
      </c>
      <c r="I258" s="9">
        <v>9</v>
      </c>
      <c r="J258" s="9">
        <v>7</v>
      </c>
      <c r="K258" s="29"/>
    </row>
    <row r="259" spans="1:11" ht="15.75" customHeight="1" x14ac:dyDescent="0.3">
      <c r="A259" s="10" t="s">
        <v>12</v>
      </c>
      <c r="B259" s="11"/>
      <c r="C259" s="9">
        <f t="shared" ref="C259:J259" si="17">SUM(C252:C258)</f>
        <v>48</v>
      </c>
      <c r="D259" s="9">
        <f t="shared" si="17"/>
        <v>26</v>
      </c>
      <c r="E259" s="9">
        <f t="shared" si="17"/>
        <v>41</v>
      </c>
      <c r="F259" s="9">
        <f t="shared" si="17"/>
        <v>23</v>
      </c>
      <c r="G259" s="9">
        <f t="shared" si="17"/>
        <v>14</v>
      </c>
      <c r="H259" s="9">
        <f t="shared" si="17"/>
        <v>8</v>
      </c>
      <c r="I259" s="9">
        <f t="shared" si="17"/>
        <v>62</v>
      </c>
      <c r="J259" s="9">
        <f t="shared" si="17"/>
        <v>34</v>
      </c>
      <c r="K259" s="29"/>
    </row>
    <row r="260" spans="1:11" ht="15.75" customHeight="1" x14ac:dyDescent="0.3">
      <c r="A260" s="30"/>
      <c r="B260" s="30"/>
      <c r="C260" s="30"/>
      <c r="D260" s="30"/>
      <c r="E260" s="30"/>
    </row>
    <row r="261" spans="1:11" ht="15.75" customHeight="1" x14ac:dyDescent="0.3"/>
    <row r="262" spans="1:11" ht="15.75" customHeight="1" x14ac:dyDescent="0.3">
      <c r="A262" s="24" t="s">
        <v>919</v>
      </c>
      <c r="B262" s="25"/>
      <c r="C262" s="25"/>
      <c r="D262" s="25"/>
      <c r="E262" s="25"/>
      <c r="F262" s="25"/>
      <c r="G262" s="25"/>
      <c r="H262" s="25"/>
      <c r="I262" s="25"/>
      <c r="J262" s="26"/>
      <c r="K262" s="27"/>
    </row>
    <row r="263" spans="1:11" ht="15.75" customHeight="1" x14ac:dyDescent="0.3">
      <c r="A263" s="2"/>
      <c r="B263" s="3"/>
      <c r="C263" s="28" t="s">
        <v>1</v>
      </c>
      <c r="D263" s="26"/>
      <c r="E263" s="28" t="s">
        <v>2</v>
      </c>
      <c r="F263" s="26"/>
      <c r="G263" s="28" t="s">
        <v>3</v>
      </c>
      <c r="H263" s="26"/>
      <c r="I263" s="28" t="s">
        <v>4</v>
      </c>
      <c r="J263" s="26"/>
      <c r="K263" s="27"/>
    </row>
    <row r="264" spans="1:11" ht="15.75" customHeight="1" x14ac:dyDescent="0.3">
      <c r="A264" s="4" t="s">
        <v>5</v>
      </c>
      <c r="B264" s="5" t="s">
        <v>6</v>
      </c>
      <c r="C264" s="6" t="s">
        <v>7</v>
      </c>
      <c r="D264" s="6" t="s">
        <v>8</v>
      </c>
      <c r="E264" s="6" t="s">
        <v>7</v>
      </c>
      <c r="F264" s="6" t="s">
        <v>8</v>
      </c>
      <c r="G264" s="6" t="s">
        <v>7</v>
      </c>
      <c r="H264" s="6" t="s">
        <v>8</v>
      </c>
      <c r="I264" s="6" t="s">
        <v>7</v>
      </c>
      <c r="J264" s="6" t="s">
        <v>8</v>
      </c>
      <c r="K264" s="29"/>
    </row>
    <row r="265" spans="1:11" ht="15.75" customHeight="1" x14ac:dyDescent="0.3">
      <c r="A265" s="7" t="s">
        <v>64</v>
      </c>
      <c r="B265" s="8" t="s">
        <v>210</v>
      </c>
      <c r="C265" s="9">
        <v>1</v>
      </c>
      <c r="D265" s="9">
        <v>16</v>
      </c>
      <c r="E265" s="9">
        <v>0</v>
      </c>
      <c r="F265" s="9">
        <v>13</v>
      </c>
      <c r="G265" s="9">
        <v>0</v>
      </c>
      <c r="H265" s="9">
        <v>1</v>
      </c>
      <c r="I265" s="9">
        <v>1</v>
      </c>
      <c r="J265" s="9">
        <v>17</v>
      </c>
      <c r="K265" s="46" t="s">
        <v>915</v>
      </c>
    </row>
    <row r="266" spans="1:11" ht="15.75" customHeight="1" x14ac:dyDescent="0.3">
      <c r="A266" s="7" t="s">
        <v>66</v>
      </c>
      <c r="B266" s="8" t="s">
        <v>210</v>
      </c>
      <c r="C266" s="9">
        <v>12</v>
      </c>
      <c r="D266" s="9">
        <v>8</v>
      </c>
      <c r="E266" s="9">
        <v>5</v>
      </c>
      <c r="F266" s="9">
        <v>3</v>
      </c>
      <c r="G266" s="9">
        <v>0</v>
      </c>
      <c r="H266" s="9">
        <v>1</v>
      </c>
      <c r="I266" s="9">
        <v>12</v>
      </c>
      <c r="J266" s="9">
        <v>9</v>
      </c>
      <c r="K266" s="29"/>
    </row>
    <row r="267" spans="1:11" ht="15.75" customHeight="1" x14ac:dyDescent="0.3">
      <c r="A267" s="7" t="s">
        <v>67</v>
      </c>
      <c r="B267" s="8" t="s">
        <v>210</v>
      </c>
      <c r="C267" s="9">
        <v>19</v>
      </c>
      <c r="D267" s="9">
        <v>1</v>
      </c>
      <c r="E267" s="9">
        <v>9</v>
      </c>
      <c r="F267" s="9">
        <v>0</v>
      </c>
      <c r="G267" s="9">
        <v>6</v>
      </c>
      <c r="H267" s="9">
        <v>1</v>
      </c>
      <c r="I267" s="9">
        <v>25</v>
      </c>
      <c r="J267" s="9">
        <v>2</v>
      </c>
      <c r="K267" s="29"/>
    </row>
    <row r="268" spans="1:11" ht="15.75" customHeight="1" x14ac:dyDescent="0.3">
      <c r="A268" s="7" t="s">
        <v>68</v>
      </c>
      <c r="B268" s="8" t="s">
        <v>210</v>
      </c>
      <c r="C268" s="9">
        <v>17</v>
      </c>
      <c r="D268" s="9">
        <v>1</v>
      </c>
      <c r="E268" s="9">
        <v>9</v>
      </c>
      <c r="F268" s="9">
        <v>0</v>
      </c>
      <c r="G268" s="9">
        <v>0</v>
      </c>
      <c r="H268" s="9">
        <v>1</v>
      </c>
      <c r="I268" s="9">
        <v>17</v>
      </c>
      <c r="J268" s="9">
        <v>2</v>
      </c>
      <c r="K268" s="29"/>
    </row>
    <row r="269" spans="1:11" ht="15.75" customHeight="1" x14ac:dyDescent="0.3">
      <c r="A269" s="7" t="s">
        <v>69</v>
      </c>
      <c r="B269" s="8" t="s">
        <v>210</v>
      </c>
      <c r="C269" s="9">
        <v>13</v>
      </c>
      <c r="D269" s="9">
        <v>5</v>
      </c>
      <c r="E269" s="9">
        <v>8</v>
      </c>
      <c r="F269" s="9">
        <v>1</v>
      </c>
      <c r="G269" s="9">
        <v>2</v>
      </c>
      <c r="H269" s="9">
        <v>1</v>
      </c>
      <c r="I269" s="9">
        <v>15</v>
      </c>
      <c r="J269" s="9">
        <v>6</v>
      </c>
      <c r="K269" s="29"/>
    </row>
    <row r="270" spans="1:11" ht="15.75" customHeight="1" x14ac:dyDescent="0.3">
      <c r="A270" s="7" t="s">
        <v>102</v>
      </c>
      <c r="B270" s="8" t="s">
        <v>210</v>
      </c>
      <c r="C270" s="9">
        <v>12</v>
      </c>
      <c r="D270" s="9">
        <v>6</v>
      </c>
      <c r="E270" s="9">
        <v>7</v>
      </c>
      <c r="F270" s="9">
        <v>2</v>
      </c>
      <c r="G270" s="9">
        <v>1</v>
      </c>
      <c r="H270" s="9">
        <v>1</v>
      </c>
      <c r="I270" s="9">
        <v>13</v>
      </c>
      <c r="J270" s="9">
        <v>7</v>
      </c>
      <c r="K270" s="29"/>
    </row>
    <row r="271" spans="1:11" ht="15.75" customHeight="1" x14ac:dyDescent="0.3">
      <c r="A271" s="7" t="s">
        <v>103</v>
      </c>
      <c r="B271" s="8" t="s">
        <v>210</v>
      </c>
      <c r="C271" s="9">
        <v>4</v>
      </c>
      <c r="D271" s="9">
        <v>14</v>
      </c>
      <c r="E271" s="9">
        <v>3</v>
      </c>
      <c r="F271" s="9">
        <v>4</v>
      </c>
      <c r="G271" s="9">
        <v>0</v>
      </c>
      <c r="H271" s="9">
        <v>1</v>
      </c>
      <c r="I271" s="9">
        <v>4</v>
      </c>
      <c r="J271" s="9">
        <v>15</v>
      </c>
      <c r="K271" s="29"/>
    </row>
    <row r="272" spans="1:11" ht="15.75" customHeight="1" x14ac:dyDescent="0.3">
      <c r="A272" s="7" t="s">
        <v>104</v>
      </c>
      <c r="B272" s="8" t="s">
        <v>210</v>
      </c>
      <c r="C272" s="9">
        <v>9</v>
      </c>
      <c r="D272" s="9">
        <v>9</v>
      </c>
      <c r="E272" s="9">
        <v>8</v>
      </c>
      <c r="F272" s="9">
        <v>6</v>
      </c>
      <c r="G272" s="9">
        <v>0</v>
      </c>
      <c r="H272" s="9">
        <v>1</v>
      </c>
      <c r="I272" s="9">
        <v>9</v>
      </c>
      <c r="J272" s="9">
        <v>10</v>
      </c>
      <c r="K272" s="29"/>
    </row>
    <row r="273" spans="1:11" ht="15.75" customHeight="1" x14ac:dyDescent="0.3">
      <c r="A273" s="7" t="s">
        <v>105</v>
      </c>
      <c r="B273" s="8" t="s">
        <v>210</v>
      </c>
      <c r="C273" s="9">
        <v>14</v>
      </c>
      <c r="D273" s="9">
        <v>4</v>
      </c>
      <c r="E273" s="9">
        <v>12</v>
      </c>
      <c r="F273" s="9">
        <v>2</v>
      </c>
      <c r="G273" s="9">
        <v>3</v>
      </c>
      <c r="H273" s="9">
        <v>1</v>
      </c>
      <c r="I273" s="9">
        <v>17</v>
      </c>
      <c r="J273" s="9">
        <v>5</v>
      </c>
      <c r="K273" s="29"/>
    </row>
    <row r="274" spans="1:11" ht="15.75" customHeight="1" x14ac:dyDescent="0.3">
      <c r="A274" s="7" t="s">
        <v>25</v>
      </c>
      <c r="B274" s="8" t="s">
        <v>210</v>
      </c>
      <c r="C274" s="9">
        <v>16</v>
      </c>
      <c r="D274" s="9">
        <v>2</v>
      </c>
      <c r="E274" s="9">
        <v>13</v>
      </c>
      <c r="F274" s="9">
        <v>1</v>
      </c>
      <c r="G274" s="9">
        <v>4</v>
      </c>
      <c r="H274" s="9">
        <v>1</v>
      </c>
      <c r="I274" s="9">
        <v>20</v>
      </c>
      <c r="J274" s="9">
        <v>3</v>
      </c>
      <c r="K274" s="29"/>
    </row>
    <row r="275" spans="1:11" ht="15.75" customHeight="1" x14ac:dyDescent="0.3">
      <c r="A275" s="7" t="s">
        <v>27</v>
      </c>
      <c r="B275" s="8" t="s">
        <v>210</v>
      </c>
      <c r="C275" s="9">
        <v>18</v>
      </c>
      <c r="D275" s="9">
        <v>0</v>
      </c>
      <c r="E275" s="9">
        <v>14</v>
      </c>
      <c r="F275" s="9">
        <v>0</v>
      </c>
      <c r="G275" s="9">
        <v>7</v>
      </c>
      <c r="H275" s="9">
        <v>1</v>
      </c>
      <c r="I275" s="9">
        <v>25</v>
      </c>
      <c r="J275" s="9">
        <v>1</v>
      </c>
      <c r="K275" s="29"/>
    </row>
    <row r="276" spans="1:11" ht="15.75" customHeight="1" x14ac:dyDescent="0.3">
      <c r="A276" s="10" t="s">
        <v>12</v>
      </c>
      <c r="B276" s="11"/>
      <c r="C276" s="9">
        <f>SUM(C265:C275)</f>
        <v>135</v>
      </c>
      <c r="D276" s="9">
        <f t="shared" ref="D276:J276" si="18">SUM(D265:D275)</f>
        <v>66</v>
      </c>
      <c r="E276" s="9">
        <f t="shared" si="18"/>
        <v>88</v>
      </c>
      <c r="F276" s="9">
        <f t="shared" si="18"/>
        <v>32</v>
      </c>
      <c r="G276" s="9">
        <f t="shared" si="18"/>
        <v>23</v>
      </c>
      <c r="H276" s="9">
        <f t="shared" si="18"/>
        <v>11</v>
      </c>
      <c r="I276" s="9">
        <f t="shared" si="18"/>
        <v>158</v>
      </c>
      <c r="J276" s="9">
        <f t="shared" si="18"/>
        <v>77</v>
      </c>
      <c r="K276" s="29"/>
    </row>
    <row r="277" spans="1:11" ht="15.75" customHeight="1" x14ac:dyDescent="0.3">
      <c r="A277" s="30" t="s">
        <v>1140</v>
      </c>
      <c r="B277" s="30"/>
      <c r="C277" s="30"/>
      <c r="D277" s="30"/>
      <c r="E277" s="30"/>
    </row>
    <row r="278" spans="1:11" ht="15.75" customHeight="1" x14ac:dyDescent="0.3"/>
    <row r="279" spans="1:11" ht="15.75" customHeight="1" x14ac:dyDescent="0.3">
      <c r="A279" s="24" t="s">
        <v>2035</v>
      </c>
      <c r="B279" s="25"/>
      <c r="C279" s="25"/>
      <c r="D279" s="25"/>
      <c r="E279" s="25"/>
      <c r="F279" s="25"/>
      <c r="G279" s="25"/>
      <c r="H279" s="25"/>
      <c r="I279" s="25"/>
      <c r="J279" s="26"/>
      <c r="K279" s="27"/>
    </row>
    <row r="280" spans="1:11" ht="15.75" customHeight="1" x14ac:dyDescent="0.3">
      <c r="A280" s="2"/>
      <c r="B280" s="3"/>
      <c r="C280" s="28" t="s">
        <v>1</v>
      </c>
      <c r="D280" s="26"/>
      <c r="E280" s="28" t="s">
        <v>2</v>
      </c>
      <c r="F280" s="26"/>
      <c r="G280" s="28" t="s">
        <v>3</v>
      </c>
      <c r="H280" s="26"/>
      <c r="I280" s="28" t="s">
        <v>4</v>
      </c>
      <c r="J280" s="26"/>
      <c r="K280" s="27"/>
    </row>
    <row r="281" spans="1:11" ht="15.75" customHeight="1" x14ac:dyDescent="0.3">
      <c r="A281" s="4" t="s">
        <v>5</v>
      </c>
      <c r="B281" s="5" t="s">
        <v>6</v>
      </c>
      <c r="C281" s="6" t="s">
        <v>7</v>
      </c>
      <c r="D281" s="6" t="s">
        <v>8</v>
      </c>
      <c r="E281" s="6" t="s">
        <v>7</v>
      </c>
      <c r="F281" s="6" t="s">
        <v>8</v>
      </c>
      <c r="G281" s="6" t="s">
        <v>7</v>
      </c>
      <c r="H281" s="6" t="s">
        <v>8</v>
      </c>
      <c r="I281" s="6" t="s">
        <v>7</v>
      </c>
      <c r="J281" s="6" t="s">
        <v>8</v>
      </c>
      <c r="K281" s="29"/>
    </row>
    <row r="282" spans="1:11" ht="15.75" customHeight="1" x14ac:dyDescent="0.3">
      <c r="A282" s="7" t="s">
        <v>2031</v>
      </c>
      <c r="B282" s="8" t="s">
        <v>136</v>
      </c>
      <c r="C282" s="9">
        <v>2</v>
      </c>
      <c r="D282" s="9">
        <v>20</v>
      </c>
      <c r="E282" s="9">
        <v>0</v>
      </c>
      <c r="F282" s="9">
        <v>10</v>
      </c>
      <c r="G282" s="9">
        <v>0</v>
      </c>
      <c r="H282" s="9">
        <v>1</v>
      </c>
      <c r="I282" s="9">
        <v>2</v>
      </c>
      <c r="J282" s="9">
        <v>21</v>
      </c>
      <c r="K282" s="29"/>
    </row>
    <row r="283" spans="1:11" ht="15.75" customHeight="1" x14ac:dyDescent="0.3">
      <c r="A283" s="7" t="s">
        <v>2043</v>
      </c>
      <c r="B283" s="8" t="s">
        <v>136</v>
      </c>
      <c r="C283" s="9">
        <v>3</v>
      </c>
      <c r="D283" s="9">
        <v>17</v>
      </c>
      <c r="E283" s="9">
        <v>0</v>
      </c>
      <c r="F283" s="9">
        <v>10</v>
      </c>
      <c r="G283" s="9">
        <v>0</v>
      </c>
      <c r="H283" s="9">
        <v>1</v>
      </c>
      <c r="I283" s="9">
        <v>3</v>
      </c>
      <c r="J283" s="9">
        <v>18</v>
      </c>
      <c r="K283" s="29"/>
    </row>
    <row r="284" spans="1:11" ht="15.75" customHeight="1" x14ac:dyDescent="0.3">
      <c r="A284" s="7" t="s">
        <v>2066</v>
      </c>
      <c r="B284" s="8" t="s">
        <v>136</v>
      </c>
      <c r="C284" s="9">
        <v>2</v>
      </c>
      <c r="D284" s="9">
        <v>20</v>
      </c>
      <c r="E284" s="9">
        <v>0</v>
      </c>
      <c r="F284" s="9">
        <v>10</v>
      </c>
      <c r="G284" s="9">
        <v>0</v>
      </c>
      <c r="H284" s="9">
        <v>1</v>
      </c>
      <c r="I284" s="9">
        <v>2</v>
      </c>
      <c r="J284" s="9">
        <v>21</v>
      </c>
      <c r="K284" s="29"/>
    </row>
    <row r="285" spans="1:11" ht="15.75" customHeight="1" x14ac:dyDescent="0.3">
      <c r="A285" s="7" t="s">
        <v>2081</v>
      </c>
      <c r="B285" s="8" t="s">
        <v>136</v>
      </c>
      <c r="C285" s="9">
        <v>0</v>
      </c>
      <c r="D285" s="9">
        <v>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2</v>
      </c>
      <c r="K285" s="29"/>
    </row>
    <row r="286" spans="1:11" ht="15.75" customHeight="1" x14ac:dyDescent="0.3">
      <c r="A286" s="10" t="s">
        <v>12</v>
      </c>
      <c r="B286" s="11"/>
      <c r="C286" s="9">
        <f>SUM(C282:C285)</f>
        <v>7</v>
      </c>
      <c r="D286" s="9">
        <f t="shared" ref="D286:J286" si="19">SUM(D282:D285)</f>
        <v>59</v>
      </c>
      <c r="E286" s="9">
        <f t="shared" si="19"/>
        <v>0</v>
      </c>
      <c r="F286" s="9">
        <f t="shared" si="19"/>
        <v>30</v>
      </c>
      <c r="G286" s="9">
        <f t="shared" si="19"/>
        <v>0</v>
      </c>
      <c r="H286" s="9">
        <f t="shared" si="19"/>
        <v>3</v>
      </c>
      <c r="I286" s="9">
        <f t="shared" si="19"/>
        <v>7</v>
      </c>
      <c r="J286" s="9">
        <f t="shared" si="19"/>
        <v>62</v>
      </c>
      <c r="K286" s="29"/>
    </row>
    <row r="287" spans="1:11" ht="15.75" customHeight="1" x14ac:dyDescent="0.3">
      <c r="A287" s="30"/>
      <c r="B287" s="30"/>
      <c r="C287" s="30"/>
      <c r="D287" s="30"/>
      <c r="E287" s="30"/>
    </row>
    <row r="288" spans="1:11" ht="15.75" customHeight="1" x14ac:dyDescent="0.3"/>
    <row r="289" spans="1:11" ht="15.75" customHeight="1" x14ac:dyDescent="0.3">
      <c r="A289" s="24" t="s">
        <v>740</v>
      </c>
      <c r="B289" s="25"/>
      <c r="C289" s="25"/>
      <c r="D289" s="25"/>
      <c r="E289" s="25"/>
      <c r="F289" s="25"/>
      <c r="G289" s="25"/>
      <c r="H289" s="25"/>
      <c r="I289" s="25"/>
      <c r="J289" s="26"/>
      <c r="K289" s="27"/>
    </row>
    <row r="290" spans="1:11" ht="15.75" customHeight="1" x14ac:dyDescent="0.3">
      <c r="A290" s="2"/>
      <c r="B290" s="3"/>
      <c r="C290" s="28" t="s">
        <v>1</v>
      </c>
      <c r="D290" s="26"/>
      <c r="E290" s="28" t="s">
        <v>2</v>
      </c>
      <c r="F290" s="26"/>
      <c r="G290" s="28" t="s">
        <v>3</v>
      </c>
      <c r="H290" s="26"/>
      <c r="I290" s="28" t="s">
        <v>4</v>
      </c>
      <c r="J290" s="26"/>
      <c r="K290" s="27"/>
    </row>
    <row r="291" spans="1:11" ht="15.75" customHeight="1" x14ac:dyDescent="0.3">
      <c r="A291" s="4" t="s">
        <v>5</v>
      </c>
      <c r="B291" s="5" t="s">
        <v>6</v>
      </c>
      <c r="C291" s="6" t="s">
        <v>7</v>
      </c>
      <c r="D291" s="6" t="s">
        <v>8</v>
      </c>
      <c r="E291" s="6" t="s">
        <v>7</v>
      </c>
      <c r="F291" s="6" t="s">
        <v>8</v>
      </c>
      <c r="G291" s="6" t="s">
        <v>7</v>
      </c>
      <c r="H291" s="6" t="s">
        <v>8</v>
      </c>
      <c r="I291" s="6" t="s">
        <v>7</v>
      </c>
      <c r="J291" s="6" t="s">
        <v>8</v>
      </c>
      <c r="K291" s="29"/>
    </row>
    <row r="292" spans="1:11" ht="15.75" customHeight="1" x14ac:dyDescent="0.3">
      <c r="A292" s="7" t="s">
        <v>89</v>
      </c>
      <c r="B292" s="8" t="s">
        <v>195</v>
      </c>
      <c r="C292" s="9">
        <v>6</v>
      </c>
      <c r="D292" s="9">
        <v>14</v>
      </c>
      <c r="E292" s="9">
        <v>4</v>
      </c>
      <c r="F292" s="9">
        <v>9</v>
      </c>
      <c r="G292" s="9">
        <v>0</v>
      </c>
      <c r="H292" s="9">
        <v>1</v>
      </c>
      <c r="I292" s="9">
        <v>6</v>
      </c>
      <c r="J292" s="9">
        <v>15</v>
      </c>
      <c r="K292" s="29"/>
    </row>
    <row r="293" spans="1:11" ht="15.75" customHeight="1" x14ac:dyDescent="0.3">
      <c r="A293" s="7" t="s">
        <v>90</v>
      </c>
      <c r="B293" s="8" t="s">
        <v>195</v>
      </c>
      <c r="C293" s="9">
        <v>3</v>
      </c>
      <c r="D293" s="9">
        <v>17</v>
      </c>
      <c r="E293" s="9">
        <v>2</v>
      </c>
      <c r="F293" s="9">
        <v>11</v>
      </c>
      <c r="G293" s="9">
        <v>0</v>
      </c>
      <c r="H293" s="9">
        <v>1</v>
      </c>
      <c r="I293" s="9">
        <v>3</v>
      </c>
      <c r="J293" s="9">
        <v>18</v>
      </c>
      <c r="K293" s="29"/>
    </row>
    <row r="294" spans="1:11" ht="15.75" customHeight="1" x14ac:dyDescent="0.3">
      <c r="A294" s="7" t="s">
        <v>73</v>
      </c>
      <c r="B294" s="8" t="s">
        <v>195</v>
      </c>
      <c r="C294" s="9">
        <v>5</v>
      </c>
      <c r="D294" s="9">
        <v>15</v>
      </c>
      <c r="E294" s="9">
        <v>4</v>
      </c>
      <c r="F294" s="9">
        <v>9</v>
      </c>
      <c r="G294" s="9">
        <v>0</v>
      </c>
      <c r="H294" s="9">
        <v>1</v>
      </c>
      <c r="I294" s="9">
        <v>5</v>
      </c>
      <c r="J294" s="9">
        <v>16</v>
      </c>
      <c r="K294" s="29"/>
    </row>
    <row r="295" spans="1:11" ht="15.75" customHeight="1" x14ac:dyDescent="0.3">
      <c r="A295" s="7" t="s">
        <v>75</v>
      </c>
      <c r="B295" s="8" t="s">
        <v>195</v>
      </c>
      <c r="C295" s="9">
        <v>11</v>
      </c>
      <c r="D295" s="9">
        <v>9</v>
      </c>
      <c r="E295" s="9">
        <v>7</v>
      </c>
      <c r="F295" s="9">
        <v>6</v>
      </c>
      <c r="G295" s="9">
        <v>1</v>
      </c>
      <c r="H295" s="9">
        <v>1</v>
      </c>
      <c r="I295" s="9">
        <v>12</v>
      </c>
      <c r="J295" s="9">
        <v>10</v>
      </c>
      <c r="K295" s="29"/>
    </row>
    <row r="296" spans="1:11" ht="15.75" customHeight="1" x14ac:dyDescent="0.3">
      <c r="A296" s="10" t="s">
        <v>12</v>
      </c>
      <c r="B296" s="11"/>
      <c r="C296" s="9">
        <f>SUM(C292:C295)</f>
        <v>25</v>
      </c>
      <c r="D296" s="9">
        <f t="shared" ref="D296:J296" si="20">SUM(D292:D295)</f>
        <v>55</v>
      </c>
      <c r="E296" s="9">
        <f t="shared" si="20"/>
        <v>17</v>
      </c>
      <c r="F296" s="9">
        <f t="shared" si="20"/>
        <v>35</v>
      </c>
      <c r="G296" s="9">
        <f t="shared" si="20"/>
        <v>1</v>
      </c>
      <c r="H296" s="9">
        <f t="shared" si="20"/>
        <v>4</v>
      </c>
      <c r="I296" s="9">
        <f t="shared" si="20"/>
        <v>26</v>
      </c>
      <c r="J296" s="9">
        <f t="shared" si="20"/>
        <v>59</v>
      </c>
      <c r="K296" s="29"/>
    </row>
    <row r="297" spans="1:11" ht="15.75" customHeight="1" x14ac:dyDescent="0.3">
      <c r="A297" s="30"/>
      <c r="B297" s="30"/>
      <c r="C297" s="30"/>
      <c r="D297" s="30"/>
      <c r="E297" s="30"/>
    </row>
    <row r="298" spans="1:11" ht="15.75" customHeight="1" x14ac:dyDescent="0.3"/>
    <row r="299" spans="1:11" ht="15.75" customHeight="1" x14ac:dyDescent="0.3">
      <c r="A299" s="24" t="s">
        <v>1369</v>
      </c>
      <c r="B299" s="25"/>
      <c r="C299" s="25"/>
      <c r="D299" s="25"/>
      <c r="E299" s="25"/>
      <c r="F299" s="25"/>
      <c r="G299" s="25"/>
      <c r="H299" s="25"/>
      <c r="I299" s="25"/>
      <c r="J299" s="26"/>
      <c r="K299" s="27"/>
    </row>
    <row r="300" spans="1:11" ht="15.75" customHeight="1" x14ac:dyDescent="0.3">
      <c r="A300" s="2"/>
      <c r="B300" s="3"/>
      <c r="C300" s="28" t="s">
        <v>1</v>
      </c>
      <c r="D300" s="26"/>
      <c r="E300" s="28" t="s">
        <v>2</v>
      </c>
      <c r="F300" s="26"/>
      <c r="G300" s="28" t="s">
        <v>3</v>
      </c>
      <c r="H300" s="26"/>
      <c r="I300" s="28" t="s">
        <v>4</v>
      </c>
      <c r="J300" s="26"/>
      <c r="K300" s="27"/>
    </row>
    <row r="301" spans="1:11" ht="15.75" customHeight="1" x14ac:dyDescent="0.3">
      <c r="A301" s="4" t="s">
        <v>5</v>
      </c>
      <c r="B301" s="5" t="s">
        <v>6</v>
      </c>
      <c r="C301" s="6" t="s">
        <v>7</v>
      </c>
      <c r="D301" s="6" t="s">
        <v>8</v>
      </c>
      <c r="E301" s="6" t="s">
        <v>7</v>
      </c>
      <c r="F301" s="6" t="s">
        <v>8</v>
      </c>
      <c r="G301" s="6" t="s">
        <v>7</v>
      </c>
      <c r="H301" s="6" t="s">
        <v>8</v>
      </c>
      <c r="I301" s="6" t="s">
        <v>7</v>
      </c>
      <c r="J301" s="6" t="s">
        <v>8</v>
      </c>
      <c r="K301" s="29"/>
    </row>
    <row r="302" spans="1:11" ht="15.75" customHeight="1" x14ac:dyDescent="0.3">
      <c r="A302" s="7" t="s">
        <v>82</v>
      </c>
      <c r="B302" s="8" t="s">
        <v>245</v>
      </c>
      <c r="C302" s="9">
        <v>8</v>
      </c>
      <c r="D302" s="9">
        <v>12</v>
      </c>
      <c r="E302" s="9">
        <v>3</v>
      </c>
      <c r="F302" s="9">
        <v>5</v>
      </c>
      <c r="G302" s="9">
        <v>0</v>
      </c>
      <c r="H302" s="9">
        <v>1</v>
      </c>
      <c r="I302" s="9">
        <v>8</v>
      </c>
      <c r="J302" s="9">
        <v>13</v>
      </c>
      <c r="K302" s="29"/>
    </row>
    <row r="303" spans="1:11" ht="15.75" customHeight="1" x14ac:dyDescent="0.3">
      <c r="A303" s="7" t="s">
        <v>83</v>
      </c>
      <c r="B303" s="8" t="s">
        <v>245</v>
      </c>
      <c r="C303" s="9">
        <v>12</v>
      </c>
      <c r="D303" s="9">
        <v>8</v>
      </c>
      <c r="E303" s="9">
        <v>5</v>
      </c>
      <c r="F303" s="9">
        <v>3</v>
      </c>
      <c r="G303" s="9">
        <v>0</v>
      </c>
      <c r="H303" s="9">
        <v>1</v>
      </c>
      <c r="I303" s="9">
        <v>12</v>
      </c>
      <c r="J303" s="9">
        <v>9</v>
      </c>
      <c r="K303" s="29"/>
    </row>
    <row r="304" spans="1:11" ht="15.75" customHeight="1" x14ac:dyDescent="0.3">
      <c r="A304" s="7" t="s">
        <v>84</v>
      </c>
      <c r="B304" s="8" t="s">
        <v>245</v>
      </c>
      <c r="C304" s="9">
        <v>12</v>
      </c>
      <c r="D304" s="9">
        <v>8</v>
      </c>
      <c r="E304" s="9">
        <v>4</v>
      </c>
      <c r="F304" s="9">
        <v>4</v>
      </c>
      <c r="G304" s="9">
        <v>1</v>
      </c>
      <c r="H304" s="9">
        <v>1</v>
      </c>
      <c r="I304" s="9">
        <v>13</v>
      </c>
      <c r="J304" s="9">
        <v>9</v>
      </c>
      <c r="K304" s="29"/>
    </row>
    <row r="305" spans="1:11" ht="15.75" customHeight="1" x14ac:dyDescent="0.3">
      <c r="A305" s="7" t="s">
        <v>85</v>
      </c>
      <c r="B305" s="8" t="s">
        <v>245</v>
      </c>
      <c r="C305" s="9">
        <v>11</v>
      </c>
      <c r="D305" s="9">
        <v>9</v>
      </c>
      <c r="E305" s="9">
        <v>4</v>
      </c>
      <c r="F305" s="9">
        <v>4</v>
      </c>
      <c r="G305" s="9">
        <v>0</v>
      </c>
      <c r="H305" s="9">
        <v>1</v>
      </c>
      <c r="I305" s="9">
        <v>11</v>
      </c>
      <c r="J305" s="9">
        <v>10</v>
      </c>
      <c r="K305" s="29"/>
    </row>
    <row r="306" spans="1:11" ht="15.75" customHeight="1" x14ac:dyDescent="0.3">
      <c r="A306" s="7" t="s">
        <v>86</v>
      </c>
      <c r="B306" s="8" t="s">
        <v>245</v>
      </c>
      <c r="C306" s="9">
        <v>8</v>
      </c>
      <c r="D306" s="9">
        <v>12</v>
      </c>
      <c r="E306" s="9">
        <v>3</v>
      </c>
      <c r="F306" s="9">
        <v>5</v>
      </c>
      <c r="G306" s="9">
        <v>0</v>
      </c>
      <c r="H306" s="9">
        <v>1</v>
      </c>
      <c r="I306" s="9">
        <v>8</v>
      </c>
      <c r="J306" s="9">
        <v>13</v>
      </c>
      <c r="K306" s="29"/>
    </row>
    <row r="307" spans="1:11" ht="15.75" customHeight="1" x14ac:dyDescent="0.3">
      <c r="A307" s="7" t="s">
        <v>71</v>
      </c>
      <c r="B307" s="8" t="s">
        <v>245</v>
      </c>
      <c r="C307" s="9">
        <v>9</v>
      </c>
      <c r="D307" s="9">
        <v>11</v>
      </c>
      <c r="E307" s="9">
        <v>2</v>
      </c>
      <c r="F307" s="9">
        <v>6</v>
      </c>
      <c r="G307" s="9">
        <v>0</v>
      </c>
      <c r="H307" s="9">
        <v>1</v>
      </c>
      <c r="I307" s="9">
        <v>9</v>
      </c>
      <c r="J307" s="9">
        <v>12</v>
      </c>
      <c r="K307" s="29"/>
    </row>
    <row r="308" spans="1:11" ht="15.75" customHeight="1" x14ac:dyDescent="0.3">
      <c r="A308" s="7" t="s">
        <v>87</v>
      </c>
      <c r="B308" s="8" t="s">
        <v>245</v>
      </c>
      <c r="C308" s="9">
        <v>12</v>
      </c>
      <c r="D308" s="9">
        <v>8</v>
      </c>
      <c r="E308" s="9">
        <v>5</v>
      </c>
      <c r="F308" s="9">
        <v>3</v>
      </c>
      <c r="G308" s="9">
        <v>2</v>
      </c>
      <c r="H308" s="9">
        <v>1</v>
      </c>
      <c r="I308" s="9">
        <v>14</v>
      </c>
      <c r="J308" s="9">
        <v>9</v>
      </c>
      <c r="K308" s="29"/>
    </row>
    <row r="309" spans="1:11" ht="15.75" customHeight="1" x14ac:dyDescent="0.3">
      <c r="A309" s="7" t="s">
        <v>88</v>
      </c>
      <c r="B309" s="8" t="s">
        <v>245</v>
      </c>
      <c r="C309" s="9">
        <v>11</v>
      </c>
      <c r="D309" s="9">
        <v>9</v>
      </c>
      <c r="E309" s="9">
        <v>4</v>
      </c>
      <c r="F309" s="9">
        <v>4</v>
      </c>
      <c r="G309" s="9">
        <v>0</v>
      </c>
      <c r="H309" s="9">
        <v>1</v>
      </c>
      <c r="I309" s="9">
        <v>11</v>
      </c>
      <c r="J309" s="9">
        <v>10</v>
      </c>
      <c r="K309" s="29"/>
    </row>
    <row r="310" spans="1:11" ht="15.75" customHeight="1" x14ac:dyDescent="0.3">
      <c r="A310" s="7" t="s">
        <v>89</v>
      </c>
      <c r="B310" s="8" t="s">
        <v>245</v>
      </c>
      <c r="C310" s="9">
        <v>15</v>
      </c>
      <c r="D310" s="9">
        <v>5</v>
      </c>
      <c r="E310" s="9">
        <v>7</v>
      </c>
      <c r="F310" s="9">
        <v>1</v>
      </c>
      <c r="G310" s="9">
        <v>1</v>
      </c>
      <c r="H310" s="9">
        <v>1</v>
      </c>
      <c r="I310" s="9">
        <v>16</v>
      </c>
      <c r="J310" s="9">
        <v>6</v>
      </c>
      <c r="K310" s="29"/>
    </row>
    <row r="311" spans="1:11" ht="15.75" customHeight="1" x14ac:dyDescent="0.3">
      <c r="A311" s="7" t="s">
        <v>90</v>
      </c>
      <c r="B311" s="8" t="s">
        <v>245</v>
      </c>
      <c r="C311" s="9">
        <v>9</v>
      </c>
      <c r="D311" s="9">
        <v>11</v>
      </c>
      <c r="E311" s="9">
        <v>3</v>
      </c>
      <c r="F311" s="9">
        <v>5</v>
      </c>
      <c r="G311" s="9">
        <v>0</v>
      </c>
      <c r="H311" s="9">
        <v>1</v>
      </c>
      <c r="I311" s="9">
        <v>9</v>
      </c>
      <c r="J311" s="9">
        <v>12</v>
      </c>
      <c r="K311" s="29"/>
    </row>
    <row r="312" spans="1:11" ht="15.75" customHeight="1" x14ac:dyDescent="0.3">
      <c r="A312" s="10" t="s">
        <v>12</v>
      </c>
      <c r="B312" s="11"/>
      <c r="C312" s="9">
        <f t="shared" ref="C312:J312" si="21">SUM(C302:C311)</f>
        <v>107</v>
      </c>
      <c r="D312" s="9">
        <f t="shared" si="21"/>
        <v>93</v>
      </c>
      <c r="E312" s="9">
        <f t="shared" si="21"/>
        <v>40</v>
      </c>
      <c r="F312" s="9">
        <f t="shared" si="21"/>
        <v>40</v>
      </c>
      <c r="G312" s="9">
        <f t="shared" si="21"/>
        <v>4</v>
      </c>
      <c r="H312" s="9">
        <f t="shared" si="21"/>
        <v>10</v>
      </c>
      <c r="I312" s="9">
        <f t="shared" si="21"/>
        <v>111</v>
      </c>
      <c r="J312" s="9">
        <f t="shared" si="21"/>
        <v>103</v>
      </c>
      <c r="K312" s="29"/>
    </row>
    <row r="313" spans="1:11" ht="15.75" customHeight="1" x14ac:dyDescent="0.3">
      <c r="A313" s="30" t="s">
        <v>1431</v>
      </c>
      <c r="B313" s="30"/>
      <c r="C313" s="30"/>
      <c r="D313" s="30"/>
      <c r="E313" s="30"/>
    </row>
    <row r="314" spans="1:11" ht="15.75" customHeight="1" x14ac:dyDescent="0.3"/>
    <row r="315" spans="1:11" ht="15.75" customHeight="1" x14ac:dyDescent="0.3">
      <c r="A315" s="24" t="s">
        <v>94</v>
      </c>
      <c r="B315" s="25"/>
      <c r="C315" s="25"/>
      <c r="D315" s="25"/>
      <c r="E315" s="25"/>
      <c r="F315" s="25"/>
      <c r="G315" s="25"/>
      <c r="H315" s="25"/>
      <c r="I315" s="25"/>
      <c r="J315" s="26"/>
      <c r="K315" s="27"/>
    </row>
    <row r="316" spans="1:11" ht="15.75" customHeight="1" x14ac:dyDescent="0.3">
      <c r="A316" s="2"/>
      <c r="B316" s="3"/>
      <c r="C316" s="28" t="s">
        <v>1</v>
      </c>
      <c r="D316" s="26"/>
      <c r="E316" s="28" t="s">
        <v>2</v>
      </c>
      <c r="F316" s="26"/>
      <c r="G316" s="28" t="s">
        <v>3</v>
      </c>
      <c r="H316" s="26"/>
      <c r="I316" s="28" t="s">
        <v>4</v>
      </c>
      <c r="J316" s="26"/>
      <c r="K316" s="27"/>
    </row>
    <row r="317" spans="1:11" ht="15.75" customHeight="1" x14ac:dyDescent="0.3">
      <c r="A317" s="4" t="s">
        <v>5</v>
      </c>
      <c r="B317" s="5" t="s">
        <v>6</v>
      </c>
      <c r="C317" s="6" t="s">
        <v>7</v>
      </c>
      <c r="D317" s="6" t="s">
        <v>8</v>
      </c>
      <c r="E317" s="6" t="s">
        <v>7</v>
      </c>
      <c r="F317" s="6" t="s">
        <v>8</v>
      </c>
      <c r="G317" s="6" t="s">
        <v>7</v>
      </c>
      <c r="H317" s="6" t="s">
        <v>8</v>
      </c>
      <c r="I317" s="6" t="s">
        <v>7</v>
      </c>
      <c r="J317" s="6" t="s">
        <v>8</v>
      </c>
      <c r="K317" s="29"/>
    </row>
    <row r="318" spans="1:11" ht="15.75" customHeight="1" x14ac:dyDescent="0.3">
      <c r="A318" s="7" t="s">
        <v>88</v>
      </c>
      <c r="B318" s="8" t="s">
        <v>95</v>
      </c>
      <c r="C318" s="9">
        <v>9</v>
      </c>
      <c r="D318" s="9">
        <v>11</v>
      </c>
      <c r="E318" s="9">
        <v>4</v>
      </c>
      <c r="F318" s="9">
        <v>8</v>
      </c>
      <c r="G318" s="9">
        <v>0</v>
      </c>
      <c r="H318" s="9">
        <v>1</v>
      </c>
      <c r="I318" s="9">
        <v>9</v>
      </c>
      <c r="J318" s="9">
        <v>12</v>
      </c>
      <c r="K318" s="29"/>
    </row>
    <row r="319" spans="1:11" ht="15.75" customHeight="1" x14ac:dyDescent="0.3">
      <c r="A319" s="7" t="s">
        <v>89</v>
      </c>
      <c r="B319" s="8" t="s">
        <v>95</v>
      </c>
      <c r="C319" s="9">
        <v>13</v>
      </c>
      <c r="D319" s="9">
        <v>7</v>
      </c>
      <c r="E319" s="9">
        <v>6</v>
      </c>
      <c r="F319" s="9">
        <v>6</v>
      </c>
      <c r="G319" s="9">
        <v>0</v>
      </c>
      <c r="H319" s="9">
        <v>1</v>
      </c>
      <c r="I319" s="9">
        <v>13</v>
      </c>
      <c r="J319" s="9">
        <v>8</v>
      </c>
      <c r="K319" s="29"/>
    </row>
    <row r="320" spans="1:11" ht="15.75" customHeight="1" x14ac:dyDescent="0.3">
      <c r="A320" s="7" t="s">
        <v>90</v>
      </c>
      <c r="B320" s="8" t="s">
        <v>95</v>
      </c>
      <c r="C320" s="9">
        <v>7</v>
      </c>
      <c r="D320" s="9">
        <v>13</v>
      </c>
      <c r="E320" s="9">
        <v>5</v>
      </c>
      <c r="F320" s="9">
        <v>9</v>
      </c>
      <c r="G320" s="9">
        <v>0</v>
      </c>
      <c r="H320" s="9">
        <v>1</v>
      </c>
      <c r="I320" s="9">
        <v>7</v>
      </c>
      <c r="J320" s="9">
        <v>14</v>
      </c>
      <c r="K320" s="29"/>
    </row>
    <row r="321" spans="1:11" ht="15.75" customHeight="1" x14ac:dyDescent="0.3">
      <c r="A321" s="7" t="s">
        <v>73</v>
      </c>
      <c r="B321" s="8" t="s">
        <v>95</v>
      </c>
      <c r="C321" s="9">
        <v>2</v>
      </c>
      <c r="D321" s="9">
        <v>18</v>
      </c>
      <c r="E321" s="9">
        <v>1</v>
      </c>
      <c r="F321" s="9">
        <v>11</v>
      </c>
      <c r="G321" s="9">
        <v>1</v>
      </c>
      <c r="H321" s="9">
        <v>1</v>
      </c>
      <c r="I321" s="9">
        <v>3</v>
      </c>
      <c r="J321" s="9">
        <v>19</v>
      </c>
      <c r="K321" s="29"/>
    </row>
    <row r="322" spans="1:11" ht="15.75" customHeight="1" x14ac:dyDescent="0.3">
      <c r="A322" s="7" t="s">
        <v>75</v>
      </c>
      <c r="B322" s="8" t="s">
        <v>95</v>
      </c>
      <c r="C322" s="9">
        <v>11</v>
      </c>
      <c r="D322" s="9">
        <v>9</v>
      </c>
      <c r="E322" s="9">
        <v>6</v>
      </c>
      <c r="F322" s="9">
        <v>6</v>
      </c>
      <c r="G322" s="9">
        <v>3</v>
      </c>
      <c r="H322" s="9">
        <v>1</v>
      </c>
      <c r="I322" s="9">
        <v>14</v>
      </c>
      <c r="J322" s="9">
        <v>10</v>
      </c>
      <c r="K322" s="29"/>
    </row>
    <row r="323" spans="1:11" ht="15.75" customHeight="1" x14ac:dyDescent="0.3">
      <c r="A323" s="7" t="s">
        <v>76</v>
      </c>
      <c r="B323" s="8" t="s">
        <v>95</v>
      </c>
      <c r="C323" s="9">
        <v>18</v>
      </c>
      <c r="D323" s="9">
        <v>2</v>
      </c>
      <c r="E323" s="9">
        <v>10</v>
      </c>
      <c r="F323" s="9">
        <v>2</v>
      </c>
      <c r="G323" s="9">
        <v>0</v>
      </c>
      <c r="H323" s="9">
        <v>1</v>
      </c>
      <c r="I323" s="9">
        <v>18</v>
      </c>
      <c r="J323" s="9">
        <v>3</v>
      </c>
      <c r="K323" s="29"/>
    </row>
    <row r="324" spans="1:11" ht="15.75" customHeight="1" x14ac:dyDescent="0.3">
      <c r="A324" s="7" t="s">
        <v>77</v>
      </c>
      <c r="B324" s="8" t="s">
        <v>95</v>
      </c>
      <c r="C324" s="9">
        <v>12</v>
      </c>
      <c r="D324" s="9">
        <v>8</v>
      </c>
      <c r="E324" s="9">
        <v>7</v>
      </c>
      <c r="F324" s="9">
        <v>7</v>
      </c>
      <c r="G324" s="9">
        <v>2</v>
      </c>
      <c r="H324" s="9">
        <v>1</v>
      </c>
      <c r="I324" s="9">
        <v>14</v>
      </c>
      <c r="J324" s="9">
        <v>9</v>
      </c>
      <c r="K324" s="29"/>
    </row>
    <row r="325" spans="1:11" ht="15.75" customHeight="1" x14ac:dyDescent="0.3">
      <c r="A325" s="7" t="s">
        <v>78</v>
      </c>
      <c r="B325" s="8" t="s">
        <v>95</v>
      </c>
      <c r="C325" s="9">
        <v>18</v>
      </c>
      <c r="D325" s="9">
        <v>2</v>
      </c>
      <c r="E325" s="9">
        <v>12</v>
      </c>
      <c r="F325" s="9">
        <v>2</v>
      </c>
      <c r="G325" s="9">
        <v>2</v>
      </c>
      <c r="H325" s="9">
        <v>1</v>
      </c>
      <c r="I325" s="9">
        <v>20</v>
      </c>
      <c r="J325" s="9">
        <v>3</v>
      </c>
      <c r="K325" s="29"/>
    </row>
    <row r="326" spans="1:11" ht="15.75" customHeight="1" x14ac:dyDescent="0.3">
      <c r="A326" s="10" t="s">
        <v>12</v>
      </c>
      <c r="B326" s="11"/>
      <c r="C326" s="9">
        <f>SUM(C318:C325)</f>
        <v>90</v>
      </c>
      <c r="D326" s="9">
        <f t="shared" ref="D326:J326" si="22">SUM(D318:D325)</f>
        <v>70</v>
      </c>
      <c r="E326" s="9">
        <f t="shared" si="22"/>
        <v>51</v>
      </c>
      <c r="F326" s="9">
        <f t="shared" si="22"/>
        <v>51</v>
      </c>
      <c r="G326" s="9">
        <f t="shared" si="22"/>
        <v>8</v>
      </c>
      <c r="H326" s="9">
        <f t="shared" si="22"/>
        <v>8</v>
      </c>
      <c r="I326" s="9">
        <f t="shared" si="22"/>
        <v>98</v>
      </c>
      <c r="J326" s="9">
        <f t="shared" si="22"/>
        <v>78</v>
      </c>
      <c r="K326" s="29"/>
    </row>
    <row r="327" spans="1:11" ht="15.75" customHeight="1" x14ac:dyDescent="0.3"/>
    <row r="328" spans="1:11" ht="15.75" customHeight="1" x14ac:dyDescent="0.3"/>
    <row r="329" spans="1:11" ht="15.75" customHeight="1" x14ac:dyDescent="0.3">
      <c r="A329" s="24" t="s">
        <v>1048</v>
      </c>
      <c r="B329" s="25"/>
      <c r="C329" s="25"/>
      <c r="D329" s="25"/>
      <c r="E329" s="25"/>
      <c r="F329" s="25"/>
      <c r="G329" s="25"/>
      <c r="H329" s="25"/>
      <c r="I329" s="25"/>
      <c r="J329" s="26"/>
      <c r="K329" s="27"/>
    </row>
    <row r="330" spans="1:11" ht="15.75" customHeight="1" x14ac:dyDescent="0.3">
      <c r="A330" s="2"/>
      <c r="B330" s="3"/>
      <c r="C330" s="28" t="s">
        <v>1</v>
      </c>
      <c r="D330" s="26"/>
      <c r="E330" s="28" t="s">
        <v>2</v>
      </c>
      <c r="F330" s="26"/>
      <c r="G330" s="28" t="s">
        <v>3</v>
      </c>
      <c r="H330" s="26"/>
      <c r="I330" s="28" t="s">
        <v>4</v>
      </c>
      <c r="J330" s="26"/>
      <c r="K330" s="27"/>
    </row>
    <row r="331" spans="1:11" ht="15.75" customHeight="1" x14ac:dyDescent="0.3">
      <c r="A331" s="4" t="s">
        <v>5</v>
      </c>
      <c r="B331" s="5" t="s">
        <v>6</v>
      </c>
      <c r="C331" s="6" t="s">
        <v>7</v>
      </c>
      <c r="D331" s="6" t="s">
        <v>8</v>
      </c>
      <c r="E331" s="6" t="s">
        <v>7</v>
      </c>
      <c r="F331" s="6" t="s">
        <v>8</v>
      </c>
      <c r="G331" s="6" t="s">
        <v>7</v>
      </c>
      <c r="H331" s="6" t="s">
        <v>8</v>
      </c>
      <c r="I331" s="6" t="s">
        <v>7</v>
      </c>
      <c r="J331" s="6" t="s">
        <v>8</v>
      </c>
      <c r="K331" s="29"/>
    </row>
    <row r="332" spans="1:11" ht="15.75" customHeight="1" x14ac:dyDescent="0.3">
      <c r="A332" s="7" t="s">
        <v>79</v>
      </c>
      <c r="B332" s="8" t="s">
        <v>1384</v>
      </c>
      <c r="C332" s="9">
        <v>2</v>
      </c>
      <c r="D332" s="9">
        <v>18</v>
      </c>
      <c r="E332" s="9">
        <v>1</v>
      </c>
      <c r="F332" s="9">
        <v>8</v>
      </c>
      <c r="G332" s="9">
        <v>0</v>
      </c>
      <c r="H332" s="9">
        <v>1</v>
      </c>
      <c r="I332" s="9">
        <v>2</v>
      </c>
      <c r="J332" s="9">
        <v>19</v>
      </c>
      <c r="K332" s="29"/>
    </row>
    <row r="333" spans="1:11" ht="15.75" customHeight="1" x14ac:dyDescent="0.3">
      <c r="A333" s="7" t="s">
        <v>9</v>
      </c>
      <c r="B333" s="8" t="s">
        <v>1384</v>
      </c>
      <c r="C333" s="9">
        <v>4</v>
      </c>
      <c r="D333" s="9">
        <v>16</v>
      </c>
      <c r="E333" s="9">
        <v>0</v>
      </c>
      <c r="F333" s="9">
        <v>9</v>
      </c>
      <c r="G333" s="9">
        <v>0</v>
      </c>
      <c r="H333" s="9">
        <v>1</v>
      </c>
      <c r="I333" s="9">
        <v>4</v>
      </c>
      <c r="J333" s="9">
        <v>17</v>
      </c>
      <c r="K333" s="29"/>
    </row>
    <row r="334" spans="1:11" ht="15.75" customHeight="1" x14ac:dyDescent="0.3">
      <c r="A334" s="7" t="s">
        <v>11</v>
      </c>
      <c r="B334" s="8" t="s">
        <v>1384</v>
      </c>
      <c r="C334" s="9">
        <v>5</v>
      </c>
      <c r="D334" s="9">
        <v>15</v>
      </c>
      <c r="E334" s="9">
        <v>2</v>
      </c>
      <c r="F334" s="9">
        <v>7</v>
      </c>
      <c r="G334" s="9">
        <v>1</v>
      </c>
      <c r="H334" s="9">
        <v>1</v>
      </c>
      <c r="I334" s="9">
        <v>6</v>
      </c>
      <c r="J334" s="9">
        <v>16</v>
      </c>
      <c r="K334" s="29"/>
    </row>
    <row r="335" spans="1:11" ht="15.75" customHeight="1" x14ac:dyDescent="0.3">
      <c r="A335" s="7" t="s">
        <v>630</v>
      </c>
      <c r="B335" s="8" t="s">
        <v>1384</v>
      </c>
      <c r="C335" s="9">
        <v>10</v>
      </c>
      <c r="D335" s="9">
        <v>10</v>
      </c>
      <c r="E335" s="9">
        <v>3</v>
      </c>
      <c r="F335" s="9">
        <v>6</v>
      </c>
      <c r="G335" s="9">
        <v>1</v>
      </c>
      <c r="H335" s="9">
        <v>1</v>
      </c>
      <c r="I335" s="9">
        <v>11</v>
      </c>
      <c r="J335" s="9">
        <v>11</v>
      </c>
      <c r="K335" s="29"/>
    </row>
    <row r="336" spans="1:11" ht="15.75" customHeight="1" x14ac:dyDescent="0.3">
      <c r="A336" s="7" t="s">
        <v>984</v>
      </c>
      <c r="B336" s="8" t="s">
        <v>120</v>
      </c>
      <c r="C336" s="9">
        <v>4</v>
      </c>
      <c r="D336" s="9">
        <v>16</v>
      </c>
      <c r="E336" s="9">
        <v>3</v>
      </c>
      <c r="F336" s="9">
        <v>8</v>
      </c>
      <c r="G336" s="9">
        <v>0</v>
      </c>
      <c r="H336" s="9">
        <v>1</v>
      </c>
      <c r="I336" s="9">
        <v>4</v>
      </c>
      <c r="J336" s="9">
        <v>17</v>
      </c>
      <c r="K336" s="29"/>
    </row>
    <row r="337" spans="1:11" ht="15.75" customHeight="1" x14ac:dyDescent="0.3">
      <c r="A337" s="7" t="s">
        <v>1189</v>
      </c>
      <c r="B337" s="8" t="s">
        <v>120</v>
      </c>
      <c r="C337" s="9">
        <v>5</v>
      </c>
      <c r="D337" s="9">
        <v>15</v>
      </c>
      <c r="E337" s="9">
        <v>4</v>
      </c>
      <c r="F337" s="9">
        <v>7</v>
      </c>
      <c r="G337" s="9">
        <v>0</v>
      </c>
      <c r="H337" s="9">
        <v>1</v>
      </c>
      <c r="I337" s="9">
        <v>5</v>
      </c>
      <c r="J337" s="9">
        <v>16</v>
      </c>
      <c r="K337" s="29"/>
    </row>
    <row r="338" spans="1:11" ht="15.75" customHeight="1" x14ac:dyDescent="0.3">
      <c r="A338" s="7" t="s">
        <v>1267</v>
      </c>
      <c r="B338" s="8"/>
      <c r="C338" s="9"/>
      <c r="D338" s="9"/>
      <c r="E338" s="9"/>
      <c r="F338" s="9"/>
      <c r="G338" s="9"/>
      <c r="H338" s="9"/>
      <c r="I338" s="9"/>
      <c r="J338" s="9"/>
      <c r="K338" s="29"/>
    </row>
    <row r="339" spans="1:11" ht="15.75" customHeight="1" x14ac:dyDescent="0.3">
      <c r="A339" s="7" t="s">
        <v>1374</v>
      </c>
      <c r="B339" s="8" t="s">
        <v>1452</v>
      </c>
      <c r="C339" s="9"/>
      <c r="D339" s="9"/>
      <c r="E339" s="9"/>
      <c r="F339" s="9"/>
      <c r="G339" s="9"/>
      <c r="H339" s="9"/>
      <c r="I339" s="9"/>
      <c r="J339" s="9"/>
      <c r="K339" s="29"/>
    </row>
    <row r="340" spans="1:11" ht="15.75" customHeight="1" x14ac:dyDescent="0.3">
      <c r="A340" s="7" t="s">
        <v>1475</v>
      </c>
      <c r="B340" s="8" t="s">
        <v>242</v>
      </c>
      <c r="C340" s="9">
        <v>1</v>
      </c>
      <c r="D340" s="9">
        <v>21</v>
      </c>
      <c r="E340" s="9">
        <v>0</v>
      </c>
      <c r="F340" s="9">
        <v>14</v>
      </c>
      <c r="G340" s="9">
        <v>0</v>
      </c>
      <c r="H340" s="9">
        <v>1</v>
      </c>
      <c r="I340" s="9">
        <v>1</v>
      </c>
      <c r="J340" s="9">
        <v>22</v>
      </c>
      <c r="K340" s="29"/>
    </row>
    <row r="341" spans="1:11" ht="15.75" customHeight="1" x14ac:dyDescent="0.3">
      <c r="A341" s="7" t="s">
        <v>1614</v>
      </c>
      <c r="B341" s="8" t="s">
        <v>242</v>
      </c>
      <c r="C341" s="9">
        <v>5</v>
      </c>
      <c r="D341" s="9">
        <v>17</v>
      </c>
      <c r="E341" s="9">
        <v>2</v>
      </c>
      <c r="F341" s="9">
        <v>12</v>
      </c>
      <c r="G341" s="9">
        <v>0</v>
      </c>
      <c r="H341" s="9">
        <v>1</v>
      </c>
      <c r="I341" s="9">
        <v>5</v>
      </c>
      <c r="J341" s="9">
        <v>18</v>
      </c>
      <c r="K341" s="29"/>
    </row>
    <row r="342" spans="1:11" ht="15.75" customHeight="1" x14ac:dyDescent="0.3">
      <c r="A342" s="7" t="s">
        <v>1852</v>
      </c>
      <c r="B342" s="8" t="s">
        <v>242</v>
      </c>
      <c r="C342" s="9">
        <v>5</v>
      </c>
      <c r="D342" s="9">
        <v>17</v>
      </c>
      <c r="E342" s="9">
        <v>2</v>
      </c>
      <c r="F342" s="9">
        <v>12</v>
      </c>
      <c r="G342" s="9">
        <v>0</v>
      </c>
      <c r="H342" s="9">
        <v>1</v>
      </c>
      <c r="I342" s="9">
        <v>5</v>
      </c>
      <c r="J342" s="9">
        <v>18</v>
      </c>
      <c r="K342" s="29"/>
    </row>
    <row r="343" spans="1:11" ht="15.75" customHeight="1" x14ac:dyDescent="0.3">
      <c r="A343" s="10" t="s">
        <v>12</v>
      </c>
      <c r="B343" s="11"/>
      <c r="C343" s="9">
        <f t="shared" ref="C343:J343" si="23">SUM(C332:C342)</f>
        <v>41</v>
      </c>
      <c r="D343" s="9">
        <f t="shared" si="23"/>
        <v>145</v>
      </c>
      <c r="E343" s="9">
        <f t="shared" si="23"/>
        <v>17</v>
      </c>
      <c r="F343" s="9">
        <f t="shared" si="23"/>
        <v>83</v>
      </c>
      <c r="G343" s="9">
        <f t="shared" si="23"/>
        <v>2</v>
      </c>
      <c r="H343" s="9">
        <f t="shared" si="23"/>
        <v>9</v>
      </c>
      <c r="I343" s="9">
        <f t="shared" si="23"/>
        <v>43</v>
      </c>
      <c r="J343" s="9">
        <f t="shared" si="23"/>
        <v>154</v>
      </c>
      <c r="K343" s="29"/>
    </row>
    <row r="344" spans="1:11" ht="15.75" customHeight="1" x14ac:dyDescent="0.3"/>
    <row r="345" spans="1:11" ht="15.75" customHeight="1" x14ac:dyDescent="0.3"/>
    <row r="346" spans="1:11" ht="15.75" customHeight="1" x14ac:dyDescent="0.3">
      <c r="A346" s="24" t="s">
        <v>684</v>
      </c>
      <c r="B346" s="25"/>
      <c r="C346" s="25"/>
      <c r="D346" s="25"/>
      <c r="E346" s="25"/>
      <c r="F346" s="25"/>
      <c r="G346" s="25"/>
      <c r="H346" s="25"/>
      <c r="I346" s="25"/>
      <c r="J346" s="26"/>
      <c r="K346" s="27"/>
    </row>
    <row r="347" spans="1:11" ht="15.75" customHeight="1" x14ac:dyDescent="0.3">
      <c r="A347" s="2"/>
      <c r="B347" s="3"/>
      <c r="C347" s="28" t="s">
        <v>1</v>
      </c>
      <c r="D347" s="26"/>
      <c r="E347" s="28" t="s">
        <v>2</v>
      </c>
      <c r="F347" s="26"/>
      <c r="G347" s="28" t="s">
        <v>3</v>
      </c>
      <c r="H347" s="26"/>
      <c r="I347" s="28" t="s">
        <v>4</v>
      </c>
      <c r="J347" s="26"/>
      <c r="K347" s="27"/>
    </row>
    <row r="348" spans="1:11" ht="15.75" customHeight="1" x14ac:dyDescent="0.3">
      <c r="A348" s="4" t="s">
        <v>5</v>
      </c>
      <c r="B348" s="5" t="s">
        <v>6</v>
      </c>
      <c r="C348" s="6" t="s">
        <v>7</v>
      </c>
      <c r="D348" s="6" t="s">
        <v>8</v>
      </c>
      <c r="E348" s="6" t="s">
        <v>7</v>
      </c>
      <c r="F348" s="6" t="s">
        <v>8</v>
      </c>
      <c r="G348" s="6" t="s">
        <v>7</v>
      </c>
      <c r="H348" s="6" t="s">
        <v>8</v>
      </c>
      <c r="I348" s="6" t="s">
        <v>7</v>
      </c>
      <c r="J348" s="6" t="s">
        <v>8</v>
      </c>
      <c r="K348" s="29"/>
    </row>
    <row r="349" spans="1:11" ht="15.75" customHeight="1" x14ac:dyDescent="0.3">
      <c r="A349" s="7" t="s">
        <v>68</v>
      </c>
      <c r="B349" s="8" t="s">
        <v>214</v>
      </c>
      <c r="C349" s="9">
        <v>9</v>
      </c>
      <c r="D349" s="9">
        <v>7</v>
      </c>
      <c r="E349" s="9">
        <v>8</v>
      </c>
      <c r="F349" s="9">
        <v>7</v>
      </c>
      <c r="G349" s="9">
        <v>1</v>
      </c>
      <c r="H349" s="9">
        <v>1</v>
      </c>
      <c r="I349" s="9">
        <v>10</v>
      </c>
      <c r="J349" s="9">
        <v>8</v>
      </c>
      <c r="K349" s="29"/>
    </row>
    <row r="350" spans="1:11" ht="15.75" customHeight="1" x14ac:dyDescent="0.3">
      <c r="A350" s="10" t="s">
        <v>12</v>
      </c>
      <c r="B350" s="11"/>
      <c r="C350" s="9">
        <f>SUM(C349)</f>
        <v>9</v>
      </c>
      <c r="D350" s="9">
        <f t="shared" ref="D350:J350" si="24">SUM(D349)</f>
        <v>7</v>
      </c>
      <c r="E350" s="9">
        <f t="shared" si="24"/>
        <v>8</v>
      </c>
      <c r="F350" s="9">
        <f t="shared" si="24"/>
        <v>7</v>
      </c>
      <c r="G350" s="9">
        <f t="shared" si="24"/>
        <v>1</v>
      </c>
      <c r="H350" s="9">
        <f t="shared" si="24"/>
        <v>1</v>
      </c>
      <c r="I350" s="9">
        <f t="shared" si="24"/>
        <v>10</v>
      </c>
      <c r="J350" s="9">
        <f t="shared" si="24"/>
        <v>8</v>
      </c>
      <c r="K350" s="29"/>
    </row>
    <row r="351" spans="1:11" ht="15.75" customHeight="1" x14ac:dyDescent="0.3"/>
    <row r="352" spans="1:11" ht="15.75" customHeight="1" x14ac:dyDescent="0.3"/>
    <row r="353" spans="1:11" ht="15.75" customHeight="1" x14ac:dyDescent="0.3">
      <c r="A353" s="24" t="s">
        <v>824</v>
      </c>
      <c r="B353" s="25"/>
      <c r="C353" s="25"/>
      <c r="D353" s="25"/>
      <c r="E353" s="25"/>
      <c r="F353" s="25"/>
      <c r="G353" s="25"/>
      <c r="H353" s="25"/>
      <c r="I353" s="25"/>
      <c r="J353" s="26"/>
      <c r="K353" s="27"/>
    </row>
    <row r="354" spans="1:11" ht="15.75" customHeight="1" x14ac:dyDescent="0.3">
      <c r="A354" s="2"/>
      <c r="B354" s="3"/>
      <c r="C354" s="28" t="s">
        <v>1</v>
      </c>
      <c r="D354" s="26"/>
      <c r="E354" s="28" t="s">
        <v>2</v>
      </c>
      <c r="F354" s="26"/>
      <c r="G354" s="28" t="s">
        <v>3</v>
      </c>
      <c r="H354" s="26"/>
      <c r="I354" s="28" t="s">
        <v>4</v>
      </c>
      <c r="J354" s="26"/>
      <c r="K354" s="27"/>
    </row>
    <row r="355" spans="1:11" ht="15.75" customHeight="1" x14ac:dyDescent="0.3">
      <c r="A355" s="4" t="s">
        <v>5</v>
      </c>
      <c r="B355" s="5" t="s">
        <v>6</v>
      </c>
      <c r="C355" s="6" t="s">
        <v>7</v>
      </c>
      <c r="D355" s="6" t="s">
        <v>8</v>
      </c>
      <c r="E355" s="6" t="s">
        <v>7</v>
      </c>
      <c r="F355" s="6" t="s">
        <v>8</v>
      </c>
      <c r="G355" s="6" t="s">
        <v>7</v>
      </c>
      <c r="H355" s="6" t="s">
        <v>8</v>
      </c>
      <c r="I355" s="6" t="s">
        <v>7</v>
      </c>
      <c r="J355" s="6" t="s">
        <v>8</v>
      </c>
      <c r="K355" s="29"/>
    </row>
    <row r="356" spans="1:11" ht="15.75" customHeight="1" x14ac:dyDescent="0.3">
      <c r="A356" s="7" t="s">
        <v>81</v>
      </c>
      <c r="B356" s="8" t="s">
        <v>10</v>
      </c>
      <c r="C356" s="9">
        <v>12</v>
      </c>
      <c r="D356" s="9">
        <v>8</v>
      </c>
      <c r="E356" s="9">
        <v>10</v>
      </c>
      <c r="F356" s="9">
        <v>6</v>
      </c>
      <c r="G356" s="9">
        <v>0</v>
      </c>
      <c r="H356" s="9">
        <v>1</v>
      </c>
      <c r="I356" s="9">
        <v>12</v>
      </c>
      <c r="J356" s="9">
        <v>9</v>
      </c>
      <c r="K356" s="29"/>
    </row>
    <row r="357" spans="1:11" ht="15.75" customHeight="1" x14ac:dyDescent="0.3">
      <c r="A357" s="7" t="s">
        <v>82</v>
      </c>
      <c r="B357" s="8" t="s">
        <v>10</v>
      </c>
      <c r="C357" s="9">
        <v>12</v>
      </c>
      <c r="D357" s="9">
        <v>8</v>
      </c>
      <c r="E357" s="9">
        <v>9</v>
      </c>
      <c r="F357" s="9">
        <v>7</v>
      </c>
      <c r="G357" s="9">
        <v>1</v>
      </c>
      <c r="H357" s="9">
        <v>1</v>
      </c>
      <c r="I357" s="9">
        <v>13</v>
      </c>
      <c r="J357" s="9">
        <v>9</v>
      </c>
      <c r="K357" s="29"/>
    </row>
    <row r="358" spans="1:11" ht="15.75" customHeight="1" x14ac:dyDescent="0.3">
      <c r="A358" s="7" t="s">
        <v>83</v>
      </c>
      <c r="B358" s="8" t="s">
        <v>10</v>
      </c>
      <c r="C358" s="9">
        <v>5</v>
      </c>
      <c r="D358" s="9">
        <v>15</v>
      </c>
      <c r="E358" s="9">
        <v>3</v>
      </c>
      <c r="F358" s="9">
        <v>7</v>
      </c>
      <c r="G358" s="9">
        <v>2</v>
      </c>
      <c r="H358" s="9">
        <v>1</v>
      </c>
      <c r="I358" s="9">
        <v>7</v>
      </c>
      <c r="J358" s="9">
        <v>16</v>
      </c>
      <c r="K358" s="29"/>
    </row>
    <row r="359" spans="1:11" ht="15.75" customHeight="1" x14ac:dyDescent="0.3">
      <c r="A359" s="7" t="s">
        <v>84</v>
      </c>
      <c r="B359" s="8" t="s">
        <v>10</v>
      </c>
      <c r="C359" s="9">
        <v>6</v>
      </c>
      <c r="D359" s="9">
        <v>14</v>
      </c>
      <c r="E359" s="9">
        <v>4</v>
      </c>
      <c r="F359" s="9">
        <v>6</v>
      </c>
      <c r="G359" s="9">
        <v>0</v>
      </c>
      <c r="H359" s="9">
        <v>1</v>
      </c>
      <c r="I359" s="9">
        <v>6</v>
      </c>
      <c r="J359" s="9">
        <v>15</v>
      </c>
      <c r="K359" s="29"/>
    </row>
    <row r="360" spans="1:11" ht="15.75" customHeight="1" x14ac:dyDescent="0.3">
      <c r="A360" s="7" t="s">
        <v>85</v>
      </c>
      <c r="B360" s="8" t="s">
        <v>10</v>
      </c>
      <c r="C360" s="9">
        <v>11</v>
      </c>
      <c r="D360" s="9">
        <v>9</v>
      </c>
      <c r="E360" s="9">
        <v>4</v>
      </c>
      <c r="F360" s="9">
        <v>6</v>
      </c>
      <c r="G360" s="9">
        <v>0</v>
      </c>
      <c r="H360" s="9">
        <v>1</v>
      </c>
      <c r="I360" s="9">
        <v>11</v>
      </c>
      <c r="J360" s="9">
        <v>10</v>
      </c>
      <c r="K360" s="29"/>
    </row>
    <row r="361" spans="1:11" ht="15.75" customHeight="1" x14ac:dyDescent="0.3">
      <c r="A361" s="7" t="s">
        <v>86</v>
      </c>
      <c r="B361" s="8" t="s">
        <v>10</v>
      </c>
      <c r="C361" s="9">
        <v>14</v>
      </c>
      <c r="D361" s="9">
        <v>6</v>
      </c>
      <c r="E361" s="9">
        <v>8</v>
      </c>
      <c r="F361" s="9">
        <v>2</v>
      </c>
      <c r="G361" s="9">
        <v>2</v>
      </c>
      <c r="H361" s="9">
        <v>1</v>
      </c>
      <c r="I361" s="9">
        <v>16</v>
      </c>
      <c r="J361" s="9">
        <v>7</v>
      </c>
      <c r="K361" s="29"/>
    </row>
    <row r="362" spans="1:11" ht="15.75" customHeight="1" x14ac:dyDescent="0.3">
      <c r="A362" s="7" t="s">
        <v>71</v>
      </c>
      <c r="B362" s="8" t="s">
        <v>10</v>
      </c>
      <c r="C362" s="9">
        <v>17</v>
      </c>
      <c r="D362" s="9">
        <v>3</v>
      </c>
      <c r="E362" s="9">
        <v>9</v>
      </c>
      <c r="F362" s="9">
        <v>1</v>
      </c>
      <c r="G362" s="9">
        <v>2</v>
      </c>
      <c r="H362" s="9">
        <v>1</v>
      </c>
      <c r="I362" s="9">
        <v>19</v>
      </c>
      <c r="J362" s="9">
        <v>4</v>
      </c>
      <c r="K362" s="29"/>
    </row>
    <row r="363" spans="1:11" ht="15.75" customHeight="1" x14ac:dyDescent="0.3">
      <c r="A363" s="10" t="s">
        <v>12</v>
      </c>
      <c r="B363" s="11"/>
      <c r="C363" s="9">
        <f t="shared" ref="C363:J363" si="25">SUM(C356:C362)</f>
        <v>77</v>
      </c>
      <c r="D363" s="9">
        <f t="shared" si="25"/>
        <v>63</v>
      </c>
      <c r="E363" s="9">
        <f t="shared" si="25"/>
        <v>47</v>
      </c>
      <c r="F363" s="9">
        <f t="shared" si="25"/>
        <v>35</v>
      </c>
      <c r="G363" s="9">
        <f t="shared" si="25"/>
        <v>7</v>
      </c>
      <c r="H363" s="9">
        <f t="shared" si="25"/>
        <v>7</v>
      </c>
      <c r="I363" s="9">
        <f t="shared" si="25"/>
        <v>84</v>
      </c>
      <c r="J363" s="9">
        <f t="shared" si="25"/>
        <v>70</v>
      </c>
      <c r="K363" s="29"/>
    </row>
    <row r="364" spans="1:11" ht="15.75" customHeight="1" x14ac:dyDescent="0.3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1" ht="15.75" customHeight="1" x14ac:dyDescent="0.3"/>
    <row r="366" spans="1:11" ht="15.75" customHeight="1" x14ac:dyDescent="0.3">
      <c r="A366" s="24" t="s">
        <v>96</v>
      </c>
      <c r="B366" s="25"/>
      <c r="C366" s="25"/>
      <c r="D366" s="25"/>
      <c r="E366" s="25"/>
      <c r="F366" s="25"/>
      <c r="G366" s="25"/>
      <c r="H366" s="25"/>
      <c r="I366" s="25"/>
      <c r="J366" s="26"/>
      <c r="K366" s="27"/>
    </row>
    <row r="367" spans="1:11" ht="15.75" customHeight="1" x14ac:dyDescent="0.3">
      <c r="A367" s="2"/>
      <c r="B367" s="3"/>
      <c r="C367" s="28" t="s">
        <v>1</v>
      </c>
      <c r="D367" s="26"/>
      <c r="E367" s="28" t="s">
        <v>2</v>
      </c>
      <c r="F367" s="26"/>
      <c r="G367" s="28" t="s">
        <v>3</v>
      </c>
      <c r="H367" s="26"/>
      <c r="I367" s="28" t="s">
        <v>4</v>
      </c>
      <c r="J367" s="26"/>
      <c r="K367" s="27"/>
    </row>
    <row r="368" spans="1:11" ht="15.75" customHeight="1" x14ac:dyDescent="0.3">
      <c r="A368" s="4" t="s">
        <v>5</v>
      </c>
      <c r="B368" s="5" t="s">
        <v>6</v>
      </c>
      <c r="C368" s="6" t="s">
        <v>7</v>
      </c>
      <c r="D368" s="6" t="s">
        <v>8</v>
      </c>
      <c r="E368" s="6" t="s">
        <v>7</v>
      </c>
      <c r="F368" s="6" t="s">
        <v>8</v>
      </c>
      <c r="G368" s="6" t="s">
        <v>7</v>
      </c>
      <c r="H368" s="6" t="s">
        <v>8</v>
      </c>
      <c r="I368" s="6" t="s">
        <v>7</v>
      </c>
      <c r="J368" s="6" t="s">
        <v>8</v>
      </c>
      <c r="K368" s="29"/>
    </row>
    <row r="369" spans="1:11" ht="15.75" customHeight="1" x14ac:dyDescent="0.3">
      <c r="A369" s="7" t="s">
        <v>46</v>
      </c>
      <c r="B369" s="8" t="s">
        <v>97</v>
      </c>
      <c r="C369" s="9"/>
      <c r="D369" s="9"/>
      <c r="E369" s="9"/>
      <c r="F369" s="9"/>
      <c r="G369" s="9"/>
      <c r="H369" s="9"/>
      <c r="I369" s="9">
        <v>16</v>
      </c>
      <c r="J369" s="9">
        <v>1</v>
      </c>
      <c r="K369" s="29"/>
    </row>
    <row r="370" spans="1:11" ht="15.75" customHeight="1" x14ac:dyDescent="0.3">
      <c r="A370" s="7" t="s">
        <v>55</v>
      </c>
      <c r="B370" s="8" t="s">
        <v>97</v>
      </c>
      <c r="C370" s="9"/>
      <c r="D370" s="9"/>
      <c r="E370" s="9"/>
      <c r="F370" s="9"/>
      <c r="G370" s="9"/>
      <c r="H370" s="9"/>
      <c r="I370" s="9">
        <v>23</v>
      </c>
      <c r="J370" s="9">
        <v>2</v>
      </c>
      <c r="K370" s="29"/>
    </row>
    <row r="371" spans="1:11" ht="15.75" customHeight="1" x14ac:dyDescent="0.3">
      <c r="A371" s="7" t="s">
        <v>56</v>
      </c>
      <c r="B371" s="8" t="s">
        <v>98</v>
      </c>
      <c r="C371" s="9">
        <v>13</v>
      </c>
      <c r="D371" s="9">
        <v>4</v>
      </c>
      <c r="E371" s="9">
        <v>12</v>
      </c>
      <c r="F371" s="9">
        <v>4</v>
      </c>
      <c r="G371" s="9">
        <v>5</v>
      </c>
      <c r="H371" s="9">
        <v>1</v>
      </c>
      <c r="I371" s="9">
        <v>18</v>
      </c>
      <c r="J371" s="9">
        <v>5</v>
      </c>
      <c r="K371" s="29"/>
    </row>
    <row r="372" spans="1:11" ht="15.75" customHeight="1" x14ac:dyDescent="0.3">
      <c r="A372" s="7" t="s">
        <v>57</v>
      </c>
      <c r="B372" s="8" t="s">
        <v>99</v>
      </c>
      <c r="C372" s="9">
        <v>7</v>
      </c>
      <c r="D372" s="9">
        <v>11</v>
      </c>
      <c r="E372" s="9">
        <v>1</v>
      </c>
      <c r="F372" s="9">
        <v>5</v>
      </c>
      <c r="G372" s="9">
        <v>1</v>
      </c>
      <c r="H372" s="9">
        <v>1</v>
      </c>
      <c r="I372" s="9">
        <v>8</v>
      </c>
      <c r="J372" s="9">
        <v>12</v>
      </c>
      <c r="K372" s="29"/>
    </row>
    <row r="373" spans="1:11" ht="15.75" customHeight="1" x14ac:dyDescent="0.3">
      <c r="A373" s="7" t="s">
        <v>63</v>
      </c>
      <c r="B373" s="8" t="s">
        <v>99</v>
      </c>
      <c r="C373" s="9"/>
      <c r="D373" s="9"/>
      <c r="E373" s="9"/>
      <c r="F373" s="9"/>
      <c r="G373" s="9"/>
      <c r="H373" s="9"/>
      <c r="I373" s="9">
        <v>4</v>
      </c>
      <c r="J373" s="9">
        <v>15</v>
      </c>
      <c r="K373" s="29"/>
    </row>
    <row r="374" spans="1:11" ht="15.75" customHeight="1" x14ac:dyDescent="0.3">
      <c r="A374" s="7" t="s">
        <v>64</v>
      </c>
      <c r="B374" s="8" t="s">
        <v>99</v>
      </c>
      <c r="C374" s="9">
        <v>4</v>
      </c>
      <c r="D374" s="9">
        <v>12</v>
      </c>
      <c r="E374" s="9"/>
      <c r="F374" s="9"/>
      <c r="G374" s="9">
        <v>0</v>
      </c>
      <c r="H374" s="9">
        <v>1</v>
      </c>
      <c r="I374" s="9">
        <v>4</v>
      </c>
      <c r="J374" s="9">
        <v>13</v>
      </c>
      <c r="K374" s="29"/>
    </row>
    <row r="375" spans="1:11" ht="15.75" customHeight="1" x14ac:dyDescent="0.3">
      <c r="A375" s="7" t="s">
        <v>66</v>
      </c>
      <c r="B375" s="8" t="s">
        <v>100</v>
      </c>
      <c r="C375" s="9">
        <v>10</v>
      </c>
      <c r="D375" s="9">
        <v>8</v>
      </c>
      <c r="E375" s="9">
        <v>0</v>
      </c>
      <c r="F375" s="9">
        <v>0</v>
      </c>
      <c r="G375" s="9">
        <v>1</v>
      </c>
      <c r="H375" s="9">
        <v>1</v>
      </c>
      <c r="I375" s="9">
        <v>11</v>
      </c>
      <c r="J375" s="9">
        <v>9</v>
      </c>
      <c r="K375" s="29"/>
    </row>
    <row r="376" spans="1:11" ht="15.75" customHeight="1" x14ac:dyDescent="0.3">
      <c r="A376" s="7" t="s">
        <v>67</v>
      </c>
      <c r="B376" s="8" t="s">
        <v>101</v>
      </c>
      <c r="C376" s="9">
        <v>15</v>
      </c>
      <c r="D376" s="9">
        <v>3</v>
      </c>
      <c r="E376" s="9">
        <v>6</v>
      </c>
      <c r="F376" s="9">
        <v>3</v>
      </c>
      <c r="G376" s="9">
        <v>0</v>
      </c>
      <c r="H376" s="9">
        <v>1</v>
      </c>
      <c r="I376" s="9">
        <v>15</v>
      </c>
      <c r="J376" s="9">
        <v>4</v>
      </c>
      <c r="K376" s="29"/>
    </row>
    <row r="377" spans="1:11" ht="15.75" customHeight="1" x14ac:dyDescent="0.3">
      <c r="A377" s="7" t="s">
        <v>68</v>
      </c>
      <c r="B377" s="8" t="s">
        <v>101</v>
      </c>
      <c r="C377" s="9">
        <v>17</v>
      </c>
      <c r="D377" s="9">
        <v>1</v>
      </c>
      <c r="E377" s="9">
        <v>8</v>
      </c>
      <c r="F377" s="9">
        <v>1</v>
      </c>
      <c r="G377" s="9">
        <v>3</v>
      </c>
      <c r="H377" s="9">
        <v>1</v>
      </c>
      <c r="I377" s="9">
        <v>20</v>
      </c>
      <c r="J377" s="9">
        <v>2</v>
      </c>
      <c r="K377" s="29"/>
    </row>
    <row r="378" spans="1:11" ht="15.75" customHeight="1" x14ac:dyDescent="0.3">
      <c r="A378" s="7" t="s">
        <v>69</v>
      </c>
      <c r="B378" s="8" t="s">
        <v>101</v>
      </c>
      <c r="C378" s="9">
        <v>11</v>
      </c>
      <c r="D378" s="9">
        <v>7</v>
      </c>
      <c r="E378" s="9">
        <v>6</v>
      </c>
      <c r="F378" s="9">
        <v>3</v>
      </c>
      <c r="G378" s="9">
        <v>1</v>
      </c>
      <c r="H378" s="9">
        <v>1</v>
      </c>
      <c r="I378" s="9">
        <v>12</v>
      </c>
      <c r="J378" s="9">
        <v>8</v>
      </c>
      <c r="K378" s="29"/>
    </row>
    <row r="379" spans="1:11" ht="15.75" customHeight="1" x14ac:dyDescent="0.3">
      <c r="A379" s="7" t="s">
        <v>102</v>
      </c>
      <c r="B379" s="8" t="s">
        <v>101</v>
      </c>
      <c r="C379" s="9">
        <v>11</v>
      </c>
      <c r="D379" s="9">
        <v>7</v>
      </c>
      <c r="E379" s="9">
        <v>6</v>
      </c>
      <c r="F379" s="9">
        <v>3</v>
      </c>
      <c r="G379" s="9">
        <v>1</v>
      </c>
      <c r="H379" s="9">
        <v>1</v>
      </c>
      <c r="I379" s="9">
        <v>12</v>
      </c>
      <c r="J379" s="9">
        <v>8</v>
      </c>
      <c r="K379" s="29"/>
    </row>
    <row r="380" spans="1:11" ht="15.75" customHeight="1" x14ac:dyDescent="0.3">
      <c r="A380" s="7" t="s">
        <v>103</v>
      </c>
      <c r="B380" s="8" t="s">
        <v>101</v>
      </c>
      <c r="C380" s="9">
        <v>15</v>
      </c>
      <c r="D380" s="9">
        <v>3</v>
      </c>
      <c r="E380" s="9">
        <v>7</v>
      </c>
      <c r="F380" s="9">
        <v>2</v>
      </c>
      <c r="G380" s="9">
        <v>3</v>
      </c>
      <c r="H380" s="9">
        <v>1</v>
      </c>
      <c r="I380" s="9">
        <v>19</v>
      </c>
      <c r="J380" s="9">
        <v>4</v>
      </c>
      <c r="K380" s="29"/>
    </row>
    <row r="381" spans="1:11" ht="15.75" customHeight="1" x14ac:dyDescent="0.3">
      <c r="A381" s="7" t="s">
        <v>104</v>
      </c>
      <c r="B381" s="8" t="s">
        <v>101</v>
      </c>
      <c r="C381" s="9">
        <v>14</v>
      </c>
      <c r="D381" s="9">
        <v>4</v>
      </c>
      <c r="E381" s="9">
        <v>7</v>
      </c>
      <c r="F381" s="9">
        <v>2</v>
      </c>
      <c r="G381" s="9">
        <v>2</v>
      </c>
      <c r="H381" s="9">
        <v>1</v>
      </c>
      <c r="I381" s="9">
        <v>16</v>
      </c>
      <c r="J381" s="9">
        <v>5</v>
      </c>
      <c r="K381" s="29"/>
    </row>
    <row r="382" spans="1:11" ht="15.75" customHeight="1" x14ac:dyDescent="0.3">
      <c r="A382" s="7" t="s">
        <v>105</v>
      </c>
      <c r="B382" s="8" t="s">
        <v>101</v>
      </c>
      <c r="C382" s="9">
        <v>17</v>
      </c>
      <c r="D382" s="9">
        <v>1</v>
      </c>
      <c r="E382" s="9">
        <v>9</v>
      </c>
      <c r="F382" s="9">
        <v>0</v>
      </c>
      <c r="G382" s="9">
        <v>2</v>
      </c>
      <c r="H382" s="9">
        <v>1</v>
      </c>
      <c r="I382" s="9">
        <v>19</v>
      </c>
      <c r="J382" s="9">
        <v>2</v>
      </c>
      <c r="K382" s="29"/>
    </row>
    <row r="383" spans="1:11" ht="15.75" customHeight="1" x14ac:dyDescent="0.3">
      <c r="A383" s="7" t="s">
        <v>25</v>
      </c>
      <c r="B383" s="8" t="s">
        <v>101</v>
      </c>
      <c r="C383" s="9">
        <v>17</v>
      </c>
      <c r="D383" s="9">
        <v>1</v>
      </c>
      <c r="E383" s="9">
        <v>8</v>
      </c>
      <c r="F383" s="9">
        <v>1</v>
      </c>
      <c r="G383" s="9">
        <v>3</v>
      </c>
      <c r="H383" s="9">
        <v>1</v>
      </c>
      <c r="I383" s="9">
        <v>20</v>
      </c>
      <c r="J383" s="9">
        <v>2</v>
      </c>
      <c r="K383" s="29"/>
    </row>
    <row r="384" spans="1:11" ht="15.75" customHeight="1" x14ac:dyDescent="0.3">
      <c r="A384" s="7" t="s">
        <v>27</v>
      </c>
      <c r="B384" s="8" t="s">
        <v>101</v>
      </c>
      <c r="C384" s="9">
        <v>13</v>
      </c>
      <c r="D384" s="9">
        <v>5</v>
      </c>
      <c r="E384" s="9">
        <v>6</v>
      </c>
      <c r="F384" s="9">
        <v>3</v>
      </c>
      <c r="G384" s="9">
        <v>1</v>
      </c>
      <c r="H384" s="9">
        <v>1</v>
      </c>
      <c r="I384" s="9">
        <v>14</v>
      </c>
      <c r="J384" s="9">
        <v>6</v>
      </c>
      <c r="K384" s="29"/>
    </row>
    <row r="385" spans="1:11" ht="15.75" customHeight="1" x14ac:dyDescent="0.3">
      <c r="A385" s="7" t="s">
        <v>28</v>
      </c>
      <c r="B385" s="8" t="s">
        <v>101</v>
      </c>
      <c r="C385" s="9">
        <v>9</v>
      </c>
      <c r="D385" s="9">
        <v>9</v>
      </c>
      <c r="E385" s="9">
        <v>6</v>
      </c>
      <c r="F385" s="9">
        <v>3</v>
      </c>
      <c r="G385" s="9">
        <v>1</v>
      </c>
      <c r="H385" s="9">
        <v>1</v>
      </c>
      <c r="I385" s="9">
        <v>10</v>
      </c>
      <c r="J385" s="9">
        <v>10</v>
      </c>
      <c r="K385" s="29"/>
    </row>
    <row r="386" spans="1:11" ht="15.75" customHeight="1" x14ac:dyDescent="0.3">
      <c r="A386" s="7" t="s">
        <v>106</v>
      </c>
      <c r="B386" s="8" t="s">
        <v>101</v>
      </c>
      <c r="C386" s="9">
        <v>9</v>
      </c>
      <c r="D386" s="9">
        <v>9</v>
      </c>
      <c r="E386" s="9">
        <v>3</v>
      </c>
      <c r="F386" s="9">
        <v>6</v>
      </c>
      <c r="G386" s="9">
        <v>1</v>
      </c>
      <c r="H386" s="9">
        <v>1</v>
      </c>
      <c r="I386" s="9">
        <v>10</v>
      </c>
      <c r="J386" s="9">
        <v>10</v>
      </c>
      <c r="K386" s="29"/>
    </row>
    <row r="387" spans="1:11" ht="15.75" customHeight="1" x14ac:dyDescent="0.3">
      <c r="A387" s="7" t="s">
        <v>30</v>
      </c>
      <c r="B387" s="8" t="s">
        <v>101</v>
      </c>
      <c r="C387" s="9">
        <v>15</v>
      </c>
      <c r="D387" s="9">
        <v>3</v>
      </c>
      <c r="E387" s="9">
        <v>8</v>
      </c>
      <c r="F387" s="9">
        <v>1</v>
      </c>
      <c r="G387" s="9">
        <v>3</v>
      </c>
      <c r="H387" s="9">
        <v>1</v>
      </c>
      <c r="I387" s="9">
        <v>18</v>
      </c>
      <c r="J387" s="9">
        <v>4</v>
      </c>
      <c r="K387" s="29"/>
    </row>
    <row r="388" spans="1:11" ht="15.75" customHeight="1" x14ac:dyDescent="0.3">
      <c r="A388" s="7" t="s">
        <v>107</v>
      </c>
      <c r="B388" s="8" t="s">
        <v>101</v>
      </c>
      <c r="C388" s="9">
        <v>10</v>
      </c>
      <c r="D388" s="9">
        <v>8</v>
      </c>
      <c r="E388" s="9">
        <v>5</v>
      </c>
      <c r="F388" s="9">
        <v>4</v>
      </c>
      <c r="G388" s="9">
        <v>2</v>
      </c>
      <c r="H388" s="9">
        <v>1</v>
      </c>
      <c r="I388" s="9">
        <v>12</v>
      </c>
      <c r="J388" s="9">
        <v>9</v>
      </c>
      <c r="K388" s="29"/>
    </row>
    <row r="389" spans="1:11" ht="15.75" customHeight="1" x14ac:dyDescent="0.3">
      <c r="A389" s="10" t="s">
        <v>12</v>
      </c>
      <c r="B389" s="11"/>
      <c r="C389" s="9">
        <f>SUM(C369:C388)</f>
        <v>207</v>
      </c>
      <c r="D389" s="9">
        <f t="shared" ref="D389:J389" si="26">SUM(D369:D388)</f>
        <v>96</v>
      </c>
      <c r="E389" s="9">
        <f t="shared" si="26"/>
        <v>98</v>
      </c>
      <c r="F389" s="9">
        <f t="shared" si="26"/>
        <v>41</v>
      </c>
      <c r="G389" s="9">
        <f t="shared" si="26"/>
        <v>30</v>
      </c>
      <c r="H389" s="9">
        <f t="shared" si="26"/>
        <v>17</v>
      </c>
      <c r="I389" s="9">
        <f t="shared" si="26"/>
        <v>281</v>
      </c>
      <c r="J389" s="9">
        <f t="shared" si="26"/>
        <v>131</v>
      </c>
      <c r="K389" s="29"/>
    </row>
    <row r="390" spans="1:11" ht="15.75" customHeight="1" x14ac:dyDescent="0.3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1" ht="15.75" customHeight="1" x14ac:dyDescent="0.3"/>
    <row r="392" spans="1:11" ht="15.75" customHeight="1" x14ac:dyDescent="0.3"/>
    <row r="393" spans="1:11" ht="15.75" customHeight="1" x14ac:dyDescent="0.3">
      <c r="A393" s="24" t="s">
        <v>825</v>
      </c>
      <c r="B393" s="25"/>
      <c r="C393" s="25"/>
      <c r="D393" s="25"/>
      <c r="E393" s="25"/>
      <c r="F393" s="25"/>
      <c r="G393" s="25"/>
      <c r="H393" s="25"/>
      <c r="I393" s="25"/>
      <c r="J393" s="26"/>
      <c r="K393" s="27"/>
    </row>
    <row r="394" spans="1:11" ht="15.75" customHeight="1" x14ac:dyDescent="0.3">
      <c r="A394" s="2"/>
      <c r="B394" s="3"/>
      <c r="C394" s="28" t="s">
        <v>1</v>
      </c>
      <c r="D394" s="26"/>
      <c r="E394" s="28" t="s">
        <v>2</v>
      </c>
      <c r="F394" s="26"/>
      <c r="G394" s="28" t="s">
        <v>3</v>
      </c>
      <c r="H394" s="26"/>
      <c r="I394" s="28" t="s">
        <v>4</v>
      </c>
      <c r="J394" s="26"/>
      <c r="K394" s="27"/>
    </row>
    <row r="395" spans="1:11" ht="15.75" customHeight="1" x14ac:dyDescent="0.3">
      <c r="A395" s="4" t="s">
        <v>5</v>
      </c>
      <c r="B395" s="5" t="s">
        <v>6</v>
      </c>
      <c r="C395" s="6" t="s">
        <v>7</v>
      </c>
      <c r="D395" s="6" t="s">
        <v>8</v>
      </c>
      <c r="E395" s="6" t="s">
        <v>7</v>
      </c>
      <c r="F395" s="6" t="s">
        <v>8</v>
      </c>
      <c r="G395" s="6" t="s">
        <v>7</v>
      </c>
      <c r="H395" s="6" t="s">
        <v>8</v>
      </c>
      <c r="I395" s="6" t="s">
        <v>7</v>
      </c>
      <c r="J395" s="6" t="s">
        <v>8</v>
      </c>
      <c r="K395" s="29"/>
    </row>
    <row r="396" spans="1:11" ht="15.75" customHeight="1" x14ac:dyDescent="0.3">
      <c r="A396" s="7" t="s">
        <v>81</v>
      </c>
      <c r="B396" s="8" t="s">
        <v>31</v>
      </c>
      <c r="C396" s="9">
        <v>1</v>
      </c>
      <c r="D396" s="9">
        <v>19</v>
      </c>
      <c r="E396" s="9">
        <v>1</v>
      </c>
      <c r="F396" s="9">
        <v>13</v>
      </c>
      <c r="G396" s="9">
        <v>0</v>
      </c>
      <c r="H396" s="9">
        <v>1</v>
      </c>
      <c r="I396" s="9">
        <v>1</v>
      </c>
      <c r="J396" s="9">
        <v>20</v>
      </c>
      <c r="K396" s="29"/>
    </row>
    <row r="397" spans="1:11" ht="15.75" customHeight="1" x14ac:dyDescent="0.3">
      <c r="A397" s="7" t="s">
        <v>82</v>
      </c>
      <c r="B397" s="8" t="s">
        <v>31</v>
      </c>
      <c r="C397" s="9">
        <v>10</v>
      </c>
      <c r="D397" s="9">
        <v>10</v>
      </c>
      <c r="E397" s="9">
        <v>7</v>
      </c>
      <c r="F397" s="9">
        <v>7</v>
      </c>
      <c r="G397" s="9">
        <v>0</v>
      </c>
      <c r="H397" s="9">
        <v>1</v>
      </c>
      <c r="I397" s="9">
        <v>10</v>
      </c>
      <c r="J397" s="9">
        <v>11</v>
      </c>
      <c r="K397" s="29"/>
    </row>
    <row r="398" spans="1:11" ht="15.75" customHeight="1" x14ac:dyDescent="0.3">
      <c r="A398" s="7" t="s">
        <v>83</v>
      </c>
      <c r="B398" s="8" t="s">
        <v>31</v>
      </c>
      <c r="C398" s="9">
        <v>3</v>
      </c>
      <c r="D398" s="9">
        <v>17</v>
      </c>
      <c r="E398" s="9">
        <v>1</v>
      </c>
      <c r="F398" s="9">
        <v>11</v>
      </c>
      <c r="G398" s="9">
        <v>1</v>
      </c>
      <c r="H398" s="9">
        <v>1</v>
      </c>
      <c r="I398" s="9">
        <v>4</v>
      </c>
      <c r="J398" s="9">
        <v>18</v>
      </c>
      <c r="K398" s="29"/>
    </row>
    <row r="399" spans="1:11" ht="15.75" customHeight="1" x14ac:dyDescent="0.3">
      <c r="A399" s="7" t="s">
        <v>84</v>
      </c>
      <c r="B399" s="8" t="s">
        <v>31</v>
      </c>
      <c r="C399" s="9">
        <v>9</v>
      </c>
      <c r="D399" s="9">
        <v>11</v>
      </c>
      <c r="E399" s="9">
        <v>4</v>
      </c>
      <c r="F399" s="9">
        <v>8</v>
      </c>
      <c r="G399" s="9">
        <v>0</v>
      </c>
      <c r="H399" s="9">
        <v>1</v>
      </c>
      <c r="I399" s="9">
        <v>9</v>
      </c>
      <c r="J399" s="9">
        <v>12</v>
      </c>
      <c r="K399" s="29"/>
    </row>
    <row r="400" spans="1:11" ht="15.75" customHeight="1" x14ac:dyDescent="0.3">
      <c r="A400" s="7" t="s">
        <v>85</v>
      </c>
      <c r="B400" s="8" t="s">
        <v>31</v>
      </c>
      <c r="C400" s="9">
        <v>10</v>
      </c>
      <c r="D400" s="9">
        <v>10</v>
      </c>
      <c r="E400" s="9">
        <v>4</v>
      </c>
      <c r="F400" s="9">
        <v>8</v>
      </c>
      <c r="G400" s="9">
        <v>0</v>
      </c>
      <c r="H400" s="9">
        <v>1</v>
      </c>
      <c r="I400" s="9">
        <v>10</v>
      </c>
      <c r="J400" s="9">
        <v>11</v>
      </c>
      <c r="K400" s="29"/>
    </row>
    <row r="401" spans="1:11" ht="15.75" customHeight="1" x14ac:dyDescent="0.3">
      <c r="A401" s="7" t="s">
        <v>86</v>
      </c>
      <c r="B401" s="8" t="s">
        <v>31</v>
      </c>
      <c r="C401" s="9">
        <v>15</v>
      </c>
      <c r="D401" s="9">
        <v>5</v>
      </c>
      <c r="E401" s="9">
        <v>7</v>
      </c>
      <c r="F401" s="9">
        <v>5</v>
      </c>
      <c r="G401" s="9">
        <v>0</v>
      </c>
      <c r="H401" s="9">
        <v>1</v>
      </c>
      <c r="I401" s="9">
        <v>15</v>
      </c>
      <c r="J401" s="9">
        <v>6</v>
      </c>
      <c r="K401" s="29"/>
    </row>
    <row r="402" spans="1:11" ht="15.75" customHeight="1" x14ac:dyDescent="0.3">
      <c r="A402" s="7" t="s">
        <v>71</v>
      </c>
      <c r="B402" s="8" t="s">
        <v>31</v>
      </c>
      <c r="C402" s="9">
        <v>9</v>
      </c>
      <c r="D402" s="9">
        <v>11</v>
      </c>
      <c r="E402" s="9">
        <v>3</v>
      </c>
      <c r="F402" s="9">
        <v>9</v>
      </c>
      <c r="G402" s="9">
        <v>4</v>
      </c>
      <c r="H402" s="9">
        <v>1</v>
      </c>
      <c r="I402" s="9">
        <v>13</v>
      </c>
      <c r="J402" s="9">
        <v>12</v>
      </c>
      <c r="K402" s="29"/>
    </row>
    <row r="403" spans="1:11" ht="15.75" customHeight="1" x14ac:dyDescent="0.3">
      <c r="A403" s="7" t="s">
        <v>87</v>
      </c>
      <c r="B403" s="8" t="s">
        <v>31</v>
      </c>
      <c r="C403" s="9">
        <v>9</v>
      </c>
      <c r="D403" s="9">
        <v>11</v>
      </c>
      <c r="E403" s="9">
        <v>3</v>
      </c>
      <c r="F403" s="9">
        <v>9</v>
      </c>
      <c r="G403" s="9">
        <v>2</v>
      </c>
      <c r="H403" s="9">
        <v>1</v>
      </c>
      <c r="I403" s="9">
        <v>11</v>
      </c>
      <c r="J403" s="9">
        <v>12</v>
      </c>
      <c r="K403" s="29"/>
    </row>
    <row r="404" spans="1:11" ht="15.75" customHeight="1" x14ac:dyDescent="0.3">
      <c r="A404" s="7" t="s">
        <v>88</v>
      </c>
      <c r="B404" s="8" t="s">
        <v>31</v>
      </c>
      <c r="C404" s="9">
        <v>12</v>
      </c>
      <c r="D404" s="9">
        <v>8</v>
      </c>
      <c r="E404" s="9">
        <v>6</v>
      </c>
      <c r="F404" s="9">
        <v>6</v>
      </c>
      <c r="G404" s="9">
        <v>2</v>
      </c>
      <c r="H404" s="9">
        <v>1</v>
      </c>
      <c r="I404" s="9">
        <v>14</v>
      </c>
      <c r="J404" s="9">
        <v>9</v>
      </c>
      <c r="K404" s="29"/>
    </row>
    <row r="405" spans="1:11" ht="15.75" customHeight="1" x14ac:dyDescent="0.3">
      <c r="A405" s="7" t="s">
        <v>89</v>
      </c>
      <c r="B405" s="8" t="s">
        <v>31</v>
      </c>
      <c r="C405" s="9">
        <v>7</v>
      </c>
      <c r="D405" s="9">
        <v>13</v>
      </c>
      <c r="E405" s="9">
        <v>5</v>
      </c>
      <c r="F405" s="9">
        <v>7</v>
      </c>
      <c r="G405" s="9">
        <v>1</v>
      </c>
      <c r="H405" s="9">
        <v>1</v>
      </c>
      <c r="I405" s="9">
        <v>8</v>
      </c>
      <c r="J405" s="9">
        <v>14</v>
      </c>
      <c r="K405" s="29"/>
    </row>
    <row r="406" spans="1:11" ht="15.75" customHeight="1" x14ac:dyDescent="0.3">
      <c r="A406" s="7" t="s">
        <v>90</v>
      </c>
      <c r="B406" s="8" t="s">
        <v>31</v>
      </c>
      <c r="C406" s="9">
        <v>3</v>
      </c>
      <c r="D406" s="9">
        <v>17</v>
      </c>
      <c r="E406" s="9">
        <v>1</v>
      </c>
      <c r="F406" s="9">
        <v>13</v>
      </c>
      <c r="G406" s="9">
        <v>0</v>
      </c>
      <c r="H406" s="9">
        <v>1</v>
      </c>
      <c r="I406" s="9">
        <v>3</v>
      </c>
      <c r="J406" s="9">
        <v>18</v>
      </c>
      <c r="K406" s="29"/>
    </row>
    <row r="407" spans="1:11" ht="15.75" customHeight="1" x14ac:dyDescent="0.3">
      <c r="A407" s="10" t="s">
        <v>12</v>
      </c>
      <c r="B407" s="11"/>
      <c r="C407" s="9">
        <f>SUM(C396:C406)</f>
        <v>88</v>
      </c>
      <c r="D407" s="9">
        <f t="shared" ref="D407:J407" si="27">SUM(D396:D406)</f>
        <v>132</v>
      </c>
      <c r="E407" s="9">
        <f t="shared" si="27"/>
        <v>42</v>
      </c>
      <c r="F407" s="9">
        <f t="shared" si="27"/>
        <v>96</v>
      </c>
      <c r="G407" s="9">
        <f t="shared" si="27"/>
        <v>10</v>
      </c>
      <c r="H407" s="9">
        <f t="shared" si="27"/>
        <v>11</v>
      </c>
      <c r="I407" s="9">
        <f t="shared" si="27"/>
        <v>98</v>
      </c>
      <c r="J407" s="9">
        <f t="shared" si="27"/>
        <v>143</v>
      </c>
      <c r="K407" s="29"/>
    </row>
    <row r="408" spans="1:11" ht="15.75" customHeight="1" x14ac:dyDescent="0.3"/>
    <row r="409" spans="1:11" ht="15.75" customHeight="1" x14ac:dyDescent="0.3"/>
    <row r="410" spans="1:11" ht="15.75" customHeight="1" x14ac:dyDescent="0.3">
      <c r="A410" s="24" t="s">
        <v>1305</v>
      </c>
      <c r="B410" s="25"/>
      <c r="C410" s="25"/>
      <c r="D410" s="25"/>
      <c r="E410" s="25"/>
      <c r="F410" s="25"/>
      <c r="G410" s="25"/>
      <c r="H410" s="25"/>
      <c r="I410" s="25"/>
      <c r="J410" s="26"/>
      <c r="K410" s="27"/>
    </row>
    <row r="411" spans="1:11" ht="15.75" customHeight="1" x14ac:dyDescent="0.3">
      <c r="A411" s="2"/>
      <c r="B411" s="3"/>
      <c r="C411" s="28" t="s">
        <v>1</v>
      </c>
      <c r="D411" s="26"/>
      <c r="E411" s="28" t="s">
        <v>2</v>
      </c>
      <c r="F411" s="26"/>
      <c r="G411" s="28" t="s">
        <v>3</v>
      </c>
      <c r="H411" s="26"/>
      <c r="I411" s="28" t="s">
        <v>4</v>
      </c>
      <c r="J411" s="26"/>
      <c r="K411" s="27"/>
    </row>
    <row r="412" spans="1:11" ht="15.75" customHeight="1" x14ac:dyDescent="0.3">
      <c r="A412" s="4" t="s">
        <v>5</v>
      </c>
      <c r="B412" s="5" t="s">
        <v>6</v>
      </c>
      <c r="C412" s="6" t="s">
        <v>7</v>
      </c>
      <c r="D412" s="6" t="s">
        <v>8</v>
      </c>
      <c r="E412" s="6" t="s">
        <v>7</v>
      </c>
      <c r="F412" s="6" t="s">
        <v>8</v>
      </c>
      <c r="G412" s="6" t="s">
        <v>7</v>
      </c>
      <c r="H412" s="6" t="s">
        <v>8</v>
      </c>
      <c r="I412" s="6" t="s">
        <v>7</v>
      </c>
      <c r="J412" s="6" t="s">
        <v>8</v>
      </c>
      <c r="K412" s="29"/>
    </row>
    <row r="413" spans="1:11" ht="15.75" customHeight="1" x14ac:dyDescent="0.3">
      <c r="A413" s="7" t="s">
        <v>28</v>
      </c>
      <c r="B413" s="8" t="s">
        <v>108</v>
      </c>
      <c r="C413" s="12"/>
      <c r="D413" s="13"/>
      <c r="E413" s="13"/>
      <c r="F413" s="13"/>
      <c r="G413" s="13"/>
      <c r="H413" s="13"/>
      <c r="I413" s="13"/>
      <c r="J413" s="13"/>
      <c r="K413" s="27"/>
    </row>
    <row r="414" spans="1:11" ht="15.75" customHeight="1" x14ac:dyDescent="0.3">
      <c r="A414" s="7" t="s">
        <v>106</v>
      </c>
      <c r="B414" s="8" t="s">
        <v>108</v>
      </c>
      <c r="C414" s="12"/>
      <c r="D414" s="13"/>
      <c r="E414" s="13"/>
      <c r="F414" s="13"/>
      <c r="G414" s="13"/>
      <c r="H414" s="13"/>
      <c r="I414" s="13">
        <v>3</v>
      </c>
      <c r="J414" s="13">
        <v>16</v>
      </c>
      <c r="K414" s="27"/>
    </row>
    <row r="415" spans="1:11" ht="15.75" customHeight="1" x14ac:dyDescent="0.3">
      <c r="A415" s="7" t="s">
        <v>30</v>
      </c>
      <c r="B415" s="8" t="s">
        <v>108</v>
      </c>
      <c r="C415" s="22"/>
      <c r="D415" s="14"/>
      <c r="E415" s="14"/>
      <c r="F415" s="14"/>
      <c r="G415" s="14"/>
      <c r="H415" s="14"/>
      <c r="I415" s="14">
        <v>4</v>
      </c>
      <c r="J415" s="14">
        <v>16</v>
      </c>
      <c r="K415" s="27"/>
    </row>
    <row r="416" spans="1:11" ht="15.75" customHeight="1" x14ac:dyDescent="0.3">
      <c r="A416" s="7" t="s">
        <v>107</v>
      </c>
      <c r="B416" s="8" t="s">
        <v>108</v>
      </c>
      <c r="C416" s="22">
        <v>4</v>
      </c>
      <c r="D416" s="14">
        <v>15</v>
      </c>
      <c r="E416" s="14"/>
      <c r="F416" s="14"/>
      <c r="G416" s="14">
        <v>0</v>
      </c>
      <c r="H416" s="14">
        <v>1</v>
      </c>
      <c r="I416" s="14">
        <v>4</v>
      </c>
      <c r="J416" s="14">
        <v>16</v>
      </c>
      <c r="K416" s="27"/>
    </row>
    <row r="417" spans="1:11" ht="15.75" customHeight="1" x14ac:dyDescent="0.3">
      <c r="A417" s="7" t="s">
        <v>109</v>
      </c>
      <c r="B417" s="8" t="s">
        <v>108</v>
      </c>
      <c r="C417" s="22"/>
      <c r="D417" s="14"/>
      <c r="E417" s="14"/>
      <c r="F417" s="14"/>
      <c r="G417" s="14"/>
      <c r="H417" s="14"/>
      <c r="I417" s="14"/>
      <c r="J417" s="14"/>
      <c r="K417" s="27"/>
    </row>
    <row r="418" spans="1:11" ht="15.75" customHeight="1" x14ac:dyDescent="0.3">
      <c r="A418" s="7" t="s">
        <v>110</v>
      </c>
      <c r="B418" s="8" t="s">
        <v>111</v>
      </c>
      <c r="C418" s="22">
        <v>3</v>
      </c>
      <c r="D418" s="14">
        <v>15</v>
      </c>
      <c r="E418" s="14">
        <v>3</v>
      </c>
      <c r="F418" s="14">
        <v>11</v>
      </c>
      <c r="G418" s="14">
        <v>0</v>
      </c>
      <c r="H418" s="14">
        <v>1</v>
      </c>
      <c r="I418" s="14">
        <v>3</v>
      </c>
      <c r="J418" s="14">
        <v>16</v>
      </c>
      <c r="K418" s="27"/>
    </row>
    <row r="419" spans="1:11" ht="15.75" customHeight="1" x14ac:dyDescent="0.3">
      <c r="A419" s="7" t="s">
        <v>112</v>
      </c>
      <c r="B419" s="8" t="s">
        <v>111</v>
      </c>
      <c r="C419" s="22">
        <v>4</v>
      </c>
      <c r="D419" s="14">
        <v>14</v>
      </c>
      <c r="E419" s="14">
        <v>2</v>
      </c>
      <c r="F419" s="14">
        <v>12</v>
      </c>
      <c r="G419" s="14">
        <v>1</v>
      </c>
      <c r="H419" s="14">
        <v>1</v>
      </c>
      <c r="I419" s="14">
        <v>5</v>
      </c>
      <c r="J419" s="14">
        <v>15</v>
      </c>
      <c r="K419" s="27"/>
    </row>
    <row r="420" spans="1:11" ht="15.75" customHeight="1" x14ac:dyDescent="0.3">
      <c r="A420" s="7" t="s">
        <v>113</v>
      </c>
      <c r="B420" s="8" t="s">
        <v>111</v>
      </c>
      <c r="C420" s="22">
        <v>10</v>
      </c>
      <c r="D420" s="14">
        <v>10</v>
      </c>
      <c r="E420" s="14">
        <v>8</v>
      </c>
      <c r="F420" s="14">
        <v>6</v>
      </c>
      <c r="G420" s="14">
        <v>1</v>
      </c>
      <c r="H420" s="14">
        <v>1</v>
      </c>
      <c r="I420" s="14">
        <v>11</v>
      </c>
      <c r="J420" s="14">
        <v>11</v>
      </c>
      <c r="K420" s="27"/>
    </row>
    <row r="421" spans="1:11" ht="15.75" customHeight="1" x14ac:dyDescent="0.3">
      <c r="A421" s="10" t="s">
        <v>12</v>
      </c>
      <c r="B421" s="11"/>
      <c r="C421" s="9">
        <f>SUM(C413:C420)</f>
        <v>21</v>
      </c>
      <c r="D421" s="9">
        <f t="shared" ref="D421:J421" si="28">SUM(D413:D420)</f>
        <v>54</v>
      </c>
      <c r="E421" s="9">
        <f t="shared" si="28"/>
        <v>13</v>
      </c>
      <c r="F421" s="9">
        <f t="shared" si="28"/>
        <v>29</v>
      </c>
      <c r="G421" s="9">
        <f t="shared" si="28"/>
        <v>2</v>
      </c>
      <c r="H421" s="9">
        <f t="shared" si="28"/>
        <v>4</v>
      </c>
      <c r="I421" s="9">
        <f t="shared" si="28"/>
        <v>30</v>
      </c>
      <c r="J421" s="9">
        <f t="shared" si="28"/>
        <v>90</v>
      </c>
      <c r="K421" s="29"/>
    </row>
    <row r="422" spans="1:11" ht="15.75" customHeight="1" x14ac:dyDescent="0.3">
      <c r="A422" s="1" t="s">
        <v>1306</v>
      </c>
    </row>
    <row r="423" spans="1:11" ht="15.75" customHeight="1" x14ac:dyDescent="0.3"/>
    <row r="424" spans="1:11" ht="15.75" customHeight="1" x14ac:dyDescent="0.3">
      <c r="A424" s="24" t="s">
        <v>1479</v>
      </c>
      <c r="B424" s="25"/>
      <c r="C424" s="25"/>
      <c r="D424" s="25"/>
      <c r="E424" s="25"/>
      <c r="F424" s="25"/>
      <c r="G424" s="25"/>
      <c r="H424" s="25"/>
      <c r="I424" s="25"/>
      <c r="J424" s="26"/>
      <c r="K424" s="27"/>
    </row>
    <row r="425" spans="1:11" ht="15.75" customHeight="1" x14ac:dyDescent="0.3">
      <c r="A425" s="2"/>
      <c r="B425" s="3"/>
      <c r="C425" s="28" t="s">
        <v>1</v>
      </c>
      <c r="D425" s="26"/>
      <c r="E425" s="28" t="s">
        <v>2</v>
      </c>
      <c r="F425" s="26"/>
      <c r="G425" s="28" t="s">
        <v>3</v>
      </c>
      <c r="H425" s="26"/>
      <c r="I425" s="28" t="s">
        <v>4</v>
      </c>
      <c r="J425" s="26"/>
      <c r="K425" s="27"/>
    </row>
    <row r="426" spans="1:11" ht="15.75" customHeight="1" x14ac:dyDescent="0.3">
      <c r="A426" s="4" t="s">
        <v>5</v>
      </c>
      <c r="B426" s="5" t="s">
        <v>6</v>
      </c>
      <c r="C426" s="6" t="s">
        <v>7</v>
      </c>
      <c r="D426" s="6" t="s">
        <v>8</v>
      </c>
      <c r="E426" s="6" t="s">
        <v>7</v>
      </c>
      <c r="F426" s="6" t="s">
        <v>8</v>
      </c>
      <c r="G426" s="6" t="s">
        <v>7</v>
      </c>
      <c r="H426" s="6" t="s">
        <v>8</v>
      </c>
      <c r="I426" s="6" t="s">
        <v>7</v>
      </c>
      <c r="J426" s="6" t="s">
        <v>8</v>
      </c>
      <c r="K426" s="29"/>
    </row>
    <row r="427" spans="1:11" ht="15.75" customHeight="1" x14ac:dyDescent="0.3">
      <c r="A427" s="7" t="s">
        <v>630</v>
      </c>
      <c r="B427" s="8" t="s">
        <v>372</v>
      </c>
      <c r="C427" s="22">
        <v>10</v>
      </c>
      <c r="D427" s="14">
        <v>10</v>
      </c>
      <c r="E427" s="14">
        <v>6</v>
      </c>
      <c r="F427" s="14">
        <v>8</v>
      </c>
      <c r="G427" s="14">
        <v>1</v>
      </c>
      <c r="H427" s="14">
        <v>1</v>
      </c>
      <c r="I427" s="14">
        <v>11</v>
      </c>
      <c r="J427" s="14">
        <v>11</v>
      </c>
      <c r="K427" s="27"/>
    </row>
    <row r="428" spans="1:11" ht="15.75" customHeight="1" x14ac:dyDescent="0.3">
      <c r="A428" s="7" t="s">
        <v>686</v>
      </c>
      <c r="B428" s="8" t="s">
        <v>372</v>
      </c>
      <c r="C428" s="22">
        <v>13</v>
      </c>
      <c r="D428" s="14">
        <v>7</v>
      </c>
      <c r="E428" s="14">
        <v>10</v>
      </c>
      <c r="F428" s="14">
        <v>4</v>
      </c>
      <c r="G428" s="14">
        <v>2</v>
      </c>
      <c r="H428" s="14">
        <v>1</v>
      </c>
      <c r="I428" s="14">
        <v>15</v>
      </c>
      <c r="J428" s="14">
        <v>8</v>
      </c>
      <c r="K428" s="27"/>
    </row>
    <row r="429" spans="1:11" ht="15.75" customHeight="1" x14ac:dyDescent="0.3">
      <c r="A429" s="7" t="s">
        <v>729</v>
      </c>
      <c r="B429" s="8" t="s">
        <v>372</v>
      </c>
      <c r="C429" s="22">
        <v>13</v>
      </c>
      <c r="D429" s="14">
        <v>7</v>
      </c>
      <c r="E429" s="14">
        <v>10</v>
      </c>
      <c r="F429" s="14">
        <v>4</v>
      </c>
      <c r="G429" s="14">
        <v>0</v>
      </c>
      <c r="H429" s="14">
        <v>1</v>
      </c>
      <c r="I429" s="14">
        <v>13</v>
      </c>
      <c r="J429" s="14">
        <v>8</v>
      </c>
      <c r="K429" s="27"/>
    </row>
    <row r="430" spans="1:11" ht="15.75" customHeight="1" x14ac:dyDescent="0.3">
      <c r="A430" s="7" t="s">
        <v>984</v>
      </c>
      <c r="B430" s="8" t="s">
        <v>372</v>
      </c>
      <c r="C430" s="22">
        <v>5</v>
      </c>
      <c r="D430" s="14">
        <v>14</v>
      </c>
      <c r="E430" s="14">
        <v>4</v>
      </c>
      <c r="F430" s="14">
        <v>10</v>
      </c>
      <c r="G430" s="14">
        <v>2</v>
      </c>
      <c r="H430" s="14">
        <v>1</v>
      </c>
      <c r="I430" s="14">
        <v>7</v>
      </c>
      <c r="J430" s="14">
        <v>15</v>
      </c>
      <c r="K430" s="27"/>
    </row>
    <row r="431" spans="1:11" ht="15.75" customHeight="1" x14ac:dyDescent="0.3">
      <c r="A431" s="7" t="s">
        <v>1189</v>
      </c>
      <c r="B431" s="8" t="s">
        <v>372</v>
      </c>
      <c r="C431" s="22">
        <v>9</v>
      </c>
      <c r="D431" s="14">
        <v>11</v>
      </c>
      <c r="E431" s="14">
        <v>4</v>
      </c>
      <c r="F431" s="14">
        <v>6</v>
      </c>
      <c r="G431" s="14">
        <v>0</v>
      </c>
      <c r="H431" s="14">
        <v>1</v>
      </c>
      <c r="I431" s="14">
        <v>9</v>
      </c>
      <c r="J431" s="14">
        <v>12</v>
      </c>
      <c r="K431" s="27"/>
    </row>
    <row r="432" spans="1:11" ht="15.75" customHeight="1" x14ac:dyDescent="0.3">
      <c r="A432" s="7" t="s">
        <v>1267</v>
      </c>
      <c r="B432" s="8" t="s">
        <v>372</v>
      </c>
      <c r="C432" s="22">
        <v>8</v>
      </c>
      <c r="D432" s="14">
        <v>14</v>
      </c>
      <c r="E432" s="14">
        <v>2</v>
      </c>
      <c r="F432" s="14">
        <v>8</v>
      </c>
      <c r="G432" s="14">
        <v>0</v>
      </c>
      <c r="H432" s="14">
        <v>1</v>
      </c>
      <c r="I432" s="14">
        <v>8</v>
      </c>
      <c r="J432" s="14">
        <v>15</v>
      </c>
      <c r="K432" s="27"/>
    </row>
    <row r="433" spans="1:11" ht="15.75" customHeight="1" x14ac:dyDescent="0.3">
      <c r="A433" s="7" t="s">
        <v>1374</v>
      </c>
      <c r="B433" s="8" t="s">
        <v>372</v>
      </c>
      <c r="C433" s="22">
        <v>12</v>
      </c>
      <c r="D433" s="14">
        <v>10</v>
      </c>
      <c r="E433" s="14">
        <v>6</v>
      </c>
      <c r="F433" s="14">
        <v>6</v>
      </c>
      <c r="G433" s="14">
        <v>0</v>
      </c>
      <c r="H433" s="14">
        <v>1</v>
      </c>
      <c r="I433" s="14">
        <v>12</v>
      </c>
      <c r="J433" s="14">
        <v>11</v>
      </c>
      <c r="K433" s="27"/>
    </row>
    <row r="434" spans="1:11" ht="15.75" customHeight="1" x14ac:dyDescent="0.3">
      <c r="A434" s="7" t="s">
        <v>1475</v>
      </c>
      <c r="B434" s="8" t="s">
        <v>372</v>
      </c>
      <c r="C434" s="22">
        <v>8</v>
      </c>
      <c r="D434" s="14">
        <v>14</v>
      </c>
      <c r="E434" s="14">
        <v>2</v>
      </c>
      <c r="F434" s="14">
        <v>8</v>
      </c>
      <c r="G434" s="14">
        <v>0</v>
      </c>
      <c r="H434" s="14">
        <v>1</v>
      </c>
      <c r="I434" s="14">
        <v>8</v>
      </c>
      <c r="J434" s="14">
        <v>15</v>
      </c>
      <c r="K434" s="27"/>
    </row>
    <row r="435" spans="1:11" ht="15.75" customHeight="1" x14ac:dyDescent="0.3">
      <c r="A435" s="10" t="s">
        <v>12</v>
      </c>
      <c r="B435" s="11"/>
      <c r="C435" s="9">
        <f>SUM(C427:C434)</f>
        <v>78</v>
      </c>
      <c r="D435" s="9">
        <f t="shared" ref="D435:J435" si="29">SUM(D427:D434)</f>
        <v>87</v>
      </c>
      <c r="E435" s="9">
        <f t="shared" si="29"/>
        <v>44</v>
      </c>
      <c r="F435" s="9">
        <f t="shared" si="29"/>
        <v>54</v>
      </c>
      <c r="G435" s="9">
        <f t="shared" si="29"/>
        <v>5</v>
      </c>
      <c r="H435" s="9">
        <f t="shared" si="29"/>
        <v>8</v>
      </c>
      <c r="I435" s="9">
        <f t="shared" si="29"/>
        <v>83</v>
      </c>
      <c r="J435" s="9">
        <f t="shared" si="29"/>
        <v>95</v>
      </c>
      <c r="K435" s="29"/>
    </row>
    <row r="436" spans="1:11" ht="15.75" customHeight="1" x14ac:dyDescent="0.3"/>
    <row r="437" spans="1:11" ht="15.75" customHeight="1" x14ac:dyDescent="0.3"/>
    <row r="438" spans="1:11" ht="15.75" customHeight="1" x14ac:dyDescent="0.3">
      <c r="A438" s="24" t="s">
        <v>1925</v>
      </c>
      <c r="B438" s="25"/>
      <c r="C438" s="25"/>
      <c r="D438" s="25"/>
      <c r="E438" s="25"/>
      <c r="F438" s="25"/>
      <c r="G438" s="25"/>
      <c r="H438" s="25"/>
      <c r="I438" s="25"/>
      <c r="J438" s="26"/>
      <c r="K438" s="27"/>
    </row>
    <row r="439" spans="1:11" ht="15.75" customHeight="1" x14ac:dyDescent="0.3">
      <c r="A439" s="2"/>
      <c r="B439" s="3"/>
      <c r="C439" s="28" t="s">
        <v>1</v>
      </c>
      <c r="D439" s="26"/>
      <c r="E439" s="28" t="s">
        <v>2</v>
      </c>
      <c r="F439" s="26"/>
      <c r="G439" s="28" t="s">
        <v>3</v>
      </c>
      <c r="H439" s="26"/>
      <c r="I439" s="28" t="s">
        <v>4</v>
      </c>
      <c r="J439" s="26"/>
      <c r="K439" s="27"/>
    </row>
    <row r="440" spans="1:11" ht="15.75" customHeight="1" x14ac:dyDescent="0.3">
      <c r="A440" s="4" t="s">
        <v>5</v>
      </c>
      <c r="B440" s="5" t="s">
        <v>6</v>
      </c>
      <c r="C440" s="6" t="s">
        <v>7</v>
      </c>
      <c r="D440" s="6" t="s">
        <v>8</v>
      </c>
      <c r="E440" s="6" t="s">
        <v>7</v>
      </c>
      <c r="F440" s="6" t="s">
        <v>8</v>
      </c>
      <c r="G440" s="6" t="s">
        <v>7</v>
      </c>
      <c r="H440" s="6" t="s">
        <v>8</v>
      </c>
      <c r="I440" s="6" t="s">
        <v>7</v>
      </c>
      <c r="J440" s="6" t="s">
        <v>8</v>
      </c>
      <c r="K440" s="29"/>
    </row>
    <row r="441" spans="1:11" ht="15.75" customHeight="1" x14ac:dyDescent="0.3">
      <c r="A441" s="7" t="s">
        <v>686</v>
      </c>
      <c r="B441" s="8" t="s">
        <v>400</v>
      </c>
      <c r="C441" s="12">
        <v>7</v>
      </c>
      <c r="D441" s="13">
        <v>13</v>
      </c>
      <c r="E441" s="13">
        <v>2</v>
      </c>
      <c r="F441" s="13">
        <v>12</v>
      </c>
      <c r="G441" s="13">
        <v>1</v>
      </c>
      <c r="H441" s="13">
        <v>1</v>
      </c>
      <c r="I441" s="13">
        <v>8</v>
      </c>
      <c r="J441" s="13">
        <v>14</v>
      </c>
    </row>
    <row r="442" spans="1:11" ht="15.75" customHeight="1" x14ac:dyDescent="0.3">
      <c r="A442" s="7" t="s">
        <v>729</v>
      </c>
      <c r="B442" s="8" t="s">
        <v>400</v>
      </c>
      <c r="C442" s="12">
        <v>7</v>
      </c>
      <c r="D442" s="13">
        <v>13</v>
      </c>
      <c r="E442" s="13">
        <v>3</v>
      </c>
      <c r="F442" s="13">
        <v>11</v>
      </c>
      <c r="G442" s="13">
        <v>0</v>
      </c>
      <c r="H442" s="13">
        <v>1</v>
      </c>
      <c r="I442" s="13">
        <v>7</v>
      </c>
      <c r="J442" s="13">
        <v>14</v>
      </c>
    </row>
    <row r="443" spans="1:11" ht="15.75" customHeight="1" x14ac:dyDescent="0.3">
      <c r="A443" s="7" t="s">
        <v>984</v>
      </c>
      <c r="B443" s="8" t="s">
        <v>400</v>
      </c>
      <c r="C443" s="12">
        <v>11</v>
      </c>
      <c r="D443" s="13">
        <v>9</v>
      </c>
      <c r="E443" s="13">
        <v>6</v>
      </c>
      <c r="F443" s="13">
        <v>8</v>
      </c>
      <c r="G443" s="13">
        <v>0</v>
      </c>
      <c r="H443" s="13">
        <v>1</v>
      </c>
      <c r="I443" s="13">
        <v>11</v>
      </c>
      <c r="J443" s="13">
        <v>10</v>
      </c>
    </row>
    <row r="444" spans="1:11" ht="15.75" customHeight="1" x14ac:dyDescent="0.3">
      <c r="A444" s="7" t="s">
        <v>1189</v>
      </c>
      <c r="B444" s="8" t="s">
        <v>400</v>
      </c>
      <c r="C444" s="12">
        <v>8</v>
      </c>
      <c r="D444" s="13">
        <v>12</v>
      </c>
      <c r="E444" s="13">
        <v>4</v>
      </c>
      <c r="F444" s="13">
        <v>10</v>
      </c>
      <c r="G444" s="13">
        <v>0</v>
      </c>
      <c r="H444" s="13">
        <v>1</v>
      </c>
      <c r="I444" s="13">
        <v>8</v>
      </c>
      <c r="J444" s="13">
        <v>13</v>
      </c>
    </row>
    <row r="445" spans="1:11" ht="15.75" customHeight="1" x14ac:dyDescent="0.3">
      <c r="A445" s="7" t="s">
        <v>1267</v>
      </c>
      <c r="B445" s="8" t="s">
        <v>400</v>
      </c>
      <c r="C445" s="12">
        <v>12</v>
      </c>
      <c r="D445" s="13">
        <v>10</v>
      </c>
      <c r="E445" s="13">
        <v>6</v>
      </c>
      <c r="F445" s="13">
        <v>8</v>
      </c>
      <c r="G445" s="13">
        <v>1</v>
      </c>
      <c r="H445" s="13">
        <v>1</v>
      </c>
      <c r="I445" s="13">
        <v>13</v>
      </c>
      <c r="J445" s="13">
        <v>11</v>
      </c>
    </row>
    <row r="446" spans="1:11" ht="15.75" customHeight="1" x14ac:dyDescent="0.3">
      <c r="A446" s="7" t="s">
        <v>1374</v>
      </c>
      <c r="B446" s="8" t="s">
        <v>400</v>
      </c>
      <c r="C446" s="12">
        <v>10</v>
      </c>
      <c r="D446" s="13">
        <v>11</v>
      </c>
      <c r="E446" s="13">
        <v>5</v>
      </c>
      <c r="F446" s="13">
        <v>9</v>
      </c>
      <c r="G446" s="13">
        <v>0</v>
      </c>
      <c r="H446" s="13">
        <v>1</v>
      </c>
      <c r="I446" s="13">
        <v>10</v>
      </c>
      <c r="J446" s="13">
        <v>12</v>
      </c>
    </row>
    <row r="447" spans="1:11" ht="15.75" customHeight="1" x14ac:dyDescent="0.3">
      <c r="A447" s="7" t="s">
        <v>1475</v>
      </c>
      <c r="B447" s="8" t="s">
        <v>400</v>
      </c>
      <c r="C447" s="12">
        <v>7</v>
      </c>
      <c r="D447" s="13">
        <v>15</v>
      </c>
      <c r="E447" s="13">
        <v>3</v>
      </c>
      <c r="F447" s="13">
        <v>11</v>
      </c>
      <c r="G447" s="13">
        <v>0</v>
      </c>
      <c r="H447" s="13">
        <v>1</v>
      </c>
      <c r="I447" s="13">
        <v>7</v>
      </c>
      <c r="J447" s="13">
        <v>16</v>
      </c>
    </row>
    <row r="448" spans="1:11" ht="15.75" customHeight="1" x14ac:dyDescent="0.3">
      <c r="A448" s="7" t="s">
        <v>1614</v>
      </c>
      <c r="B448" s="8" t="s">
        <v>400</v>
      </c>
      <c r="C448" s="12">
        <v>4</v>
      </c>
      <c r="D448" s="13">
        <v>18</v>
      </c>
      <c r="E448" s="13">
        <v>1</v>
      </c>
      <c r="F448" s="13">
        <v>13</v>
      </c>
      <c r="G448" s="13">
        <v>0</v>
      </c>
      <c r="H448" s="13">
        <v>1</v>
      </c>
      <c r="I448" s="13">
        <v>4</v>
      </c>
      <c r="J448" s="13">
        <v>19</v>
      </c>
    </row>
    <row r="449" spans="1:11" ht="15.75" customHeight="1" x14ac:dyDescent="0.3">
      <c r="A449" s="7" t="s">
        <v>1852</v>
      </c>
      <c r="B449" s="8" t="s">
        <v>400</v>
      </c>
      <c r="C449" s="12">
        <v>5</v>
      </c>
      <c r="D449" s="13">
        <v>16</v>
      </c>
      <c r="E449" s="13">
        <v>2</v>
      </c>
      <c r="F449" s="13">
        <v>12</v>
      </c>
      <c r="G449" s="13">
        <v>2</v>
      </c>
      <c r="H449" s="13">
        <v>1</v>
      </c>
      <c r="I449" s="13">
        <v>7</v>
      </c>
      <c r="J449" s="13">
        <v>17</v>
      </c>
    </row>
    <row r="450" spans="1:11" ht="15.75" customHeight="1" x14ac:dyDescent="0.3">
      <c r="A450" s="7" t="s">
        <v>1883</v>
      </c>
      <c r="B450" s="8" t="s">
        <v>400</v>
      </c>
      <c r="C450" s="12">
        <v>17</v>
      </c>
      <c r="D450" s="13">
        <v>5</v>
      </c>
      <c r="E450" s="13">
        <v>12</v>
      </c>
      <c r="F450" s="13">
        <v>2</v>
      </c>
      <c r="G450" s="13">
        <v>0</v>
      </c>
      <c r="H450" s="13">
        <v>1</v>
      </c>
      <c r="I450" s="13">
        <v>17</v>
      </c>
      <c r="J450" s="13">
        <v>6</v>
      </c>
    </row>
    <row r="451" spans="1:11" ht="15.75" customHeight="1" x14ac:dyDescent="0.3">
      <c r="A451" s="7" t="s">
        <v>1947</v>
      </c>
      <c r="B451" s="8" t="s">
        <v>400</v>
      </c>
      <c r="C451" s="12">
        <v>18</v>
      </c>
      <c r="D451" s="13">
        <v>4</v>
      </c>
      <c r="E451" s="13">
        <v>12</v>
      </c>
      <c r="F451" s="13">
        <v>2</v>
      </c>
      <c r="G451" s="13">
        <v>1</v>
      </c>
      <c r="H451" s="13">
        <v>1</v>
      </c>
      <c r="I451" s="13">
        <v>19</v>
      </c>
      <c r="J451" s="13">
        <v>5</v>
      </c>
    </row>
    <row r="452" spans="1:11" ht="15.75" customHeight="1" x14ac:dyDescent="0.3">
      <c r="A452" s="7" t="s">
        <v>1965</v>
      </c>
      <c r="B452" s="8" t="s">
        <v>400</v>
      </c>
      <c r="C452" s="12">
        <v>8</v>
      </c>
      <c r="D452" s="13">
        <v>14</v>
      </c>
      <c r="E452" s="13">
        <v>4</v>
      </c>
      <c r="F452" s="13">
        <v>8</v>
      </c>
      <c r="G452" s="13">
        <v>1</v>
      </c>
      <c r="H452" s="13">
        <v>1</v>
      </c>
      <c r="I452" s="13">
        <v>9</v>
      </c>
      <c r="J452" s="13">
        <v>15</v>
      </c>
    </row>
    <row r="453" spans="1:11" ht="15.75" customHeight="1" x14ac:dyDescent="0.3">
      <c r="A453" s="7" t="s">
        <v>2031</v>
      </c>
      <c r="B453" s="8" t="s">
        <v>400</v>
      </c>
      <c r="C453" s="12">
        <v>8</v>
      </c>
      <c r="D453" s="13">
        <v>14</v>
      </c>
      <c r="E453" s="13">
        <v>3</v>
      </c>
      <c r="F453" s="13">
        <v>9</v>
      </c>
      <c r="G453" s="13">
        <v>0</v>
      </c>
      <c r="H453" s="13">
        <v>1</v>
      </c>
      <c r="I453" s="13">
        <v>8</v>
      </c>
      <c r="J453" s="13">
        <v>15</v>
      </c>
    </row>
    <row r="454" spans="1:11" ht="15.75" customHeight="1" x14ac:dyDescent="0.3">
      <c r="A454" s="7" t="s">
        <v>2043</v>
      </c>
      <c r="B454" s="8" t="s">
        <v>400</v>
      </c>
      <c r="C454" s="12">
        <v>0</v>
      </c>
      <c r="D454" s="13">
        <v>22</v>
      </c>
      <c r="E454" s="13">
        <v>0</v>
      </c>
      <c r="F454" s="13">
        <v>14</v>
      </c>
      <c r="G454" s="13">
        <v>0</v>
      </c>
      <c r="H454" s="13">
        <v>1</v>
      </c>
      <c r="I454" s="13">
        <v>0</v>
      </c>
      <c r="J454" s="13">
        <v>23</v>
      </c>
      <c r="K454" s="27"/>
    </row>
    <row r="455" spans="1:11" ht="15.75" customHeight="1" x14ac:dyDescent="0.3">
      <c r="A455" s="10" t="s">
        <v>12</v>
      </c>
      <c r="B455" s="11"/>
      <c r="C455" s="9">
        <f>SUM(C441:C454)</f>
        <v>122</v>
      </c>
      <c r="D455" s="9">
        <f t="shared" ref="D455:J455" si="30">SUM(D441:D454)</f>
        <v>176</v>
      </c>
      <c r="E455" s="9">
        <f t="shared" si="30"/>
        <v>63</v>
      </c>
      <c r="F455" s="9">
        <f t="shared" si="30"/>
        <v>129</v>
      </c>
      <c r="G455" s="9">
        <f t="shared" si="30"/>
        <v>6</v>
      </c>
      <c r="H455" s="9">
        <f t="shared" si="30"/>
        <v>14</v>
      </c>
      <c r="I455" s="9">
        <f t="shared" si="30"/>
        <v>128</v>
      </c>
      <c r="J455" s="9">
        <f t="shared" si="30"/>
        <v>190</v>
      </c>
      <c r="K455" s="29"/>
    </row>
    <row r="456" spans="1:11" ht="15.75" customHeight="1" x14ac:dyDescent="0.3">
      <c r="A456" s="30"/>
      <c r="B456" s="30"/>
    </row>
    <row r="457" spans="1:11" ht="15.75" customHeight="1" x14ac:dyDescent="0.3"/>
    <row r="458" spans="1:11" ht="15.75" customHeight="1" x14ac:dyDescent="0.3">
      <c r="A458" s="24" t="s">
        <v>1911</v>
      </c>
      <c r="B458" s="25"/>
      <c r="C458" s="25"/>
      <c r="D458" s="25"/>
      <c r="E458" s="25"/>
      <c r="F458" s="25"/>
      <c r="G458" s="25"/>
      <c r="H458" s="25"/>
      <c r="I458" s="25"/>
      <c r="J458" s="26"/>
      <c r="K458" s="27"/>
    </row>
    <row r="459" spans="1:11" ht="15.75" customHeight="1" x14ac:dyDescent="0.3">
      <c r="A459" s="2"/>
      <c r="B459" s="3"/>
      <c r="C459" s="28" t="s">
        <v>1</v>
      </c>
      <c r="D459" s="26"/>
      <c r="E459" s="28" t="s">
        <v>2</v>
      </c>
      <c r="F459" s="26"/>
      <c r="G459" s="28" t="s">
        <v>3</v>
      </c>
      <c r="H459" s="26"/>
      <c r="I459" s="28" t="s">
        <v>4</v>
      </c>
      <c r="J459" s="26"/>
      <c r="K459" s="27"/>
    </row>
    <row r="460" spans="1:11" ht="15.75" customHeight="1" x14ac:dyDescent="0.3">
      <c r="A460" s="4" t="s">
        <v>5</v>
      </c>
      <c r="B460" s="5" t="s">
        <v>6</v>
      </c>
      <c r="C460" s="6" t="s">
        <v>7</v>
      </c>
      <c r="D460" s="6" t="s">
        <v>8</v>
      </c>
      <c r="E460" s="6" t="s">
        <v>7</v>
      </c>
      <c r="F460" s="6" t="s">
        <v>8</v>
      </c>
      <c r="G460" s="6" t="s">
        <v>7</v>
      </c>
      <c r="H460" s="6" t="s">
        <v>8</v>
      </c>
      <c r="I460" s="6" t="s">
        <v>7</v>
      </c>
      <c r="J460" s="6" t="s">
        <v>8</v>
      </c>
      <c r="K460" s="29"/>
    </row>
    <row r="461" spans="1:11" ht="15.75" customHeight="1" x14ac:dyDescent="0.3">
      <c r="A461" s="7" t="s">
        <v>984</v>
      </c>
      <c r="B461" s="8" t="s">
        <v>172</v>
      </c>
      <c r="C461" s="12">
        <v>8</v>
      </c>
      <c r="D461" s="13">
        <v>12</v>
      </c>
      <c r="E461" s="13">
        <v>6</v>
      </c>
      <c r="F461" s="13">
        <v>5</v>
      </c>
      <c r="G461" s="13">
        <v>0</v>
      </c>
      <c r="H461" s="13">
        <v>1</v>
      </c>
      <c r="I461" s="13">
        <v>8</v>
      </c>
      <c r="J461" s="13">
        <v>13</v>
      </c>
    </row>
    <row r="462" spans="1:11" ht="15.75" customHeight="1" x14ac:dyDescent="0.3">
      <c r="A462" s="7" t="s">
        <v>1189</v>
      </c>
      <c r="B462" s="8" t="s">
        <v>172</v>
      </c>
      <c r="C462" s="12">
        <v>10</v>
      </c>
      <c r="D462" s="13">
        <v>10</v>
      </c>
      <c r="E462" s="13">
        <v>6</v>
      </c>
      <c r="F462" s="13">
        <v>5</v>
      </c>
      <c r="G462" s="13">
        <v>1</v>
      </c>
      <c r="H462" s="13">
        <v>1</v>
      </c>
      <c r="I462" s="13">
        <v>11</v>
      </c>
      <c r="J462" s="13">
        <v>11</v>
      </c>
    </row>
    <row r="463" spans="1:11" ht="15.75" customHeight="1" x14ac:dyDescent="0.3">
      <c r="A463" s="7" t="s">
        <v>1267</v>
      </c>
      <c r="B463" s="8" t="s">
        <v>172</v>
      </c>
      <c r="C463" s="12">
        <v>13</v>
      </c>
      <c r="D463" s="13">
        <v>9</v>
      </c>
      <c r="E463" s="13">
        <v>7</v>
      </c>
      <c r="F463" s="13">
        <v>4</v>
      </c>
      <c r="G463" s="13">
        <v>0</v>
      </c>
      <c r="H463" s="13">
        <v>1</v>
      </c>
      <c r="I463" s="13">
        <v>13</v>
      </c>
      <c r="J463" s="13">
        <v>10</v>
      </c>
    </row>
    <row r="464" spans="1:11" ht="15.75" customHeight="1" x14ac:dyDescent="0.3">
      <c r="A464" s="7" t="s">
        <v>1883</v>
      </c>
      <c r="B464" s="8" t="s">
        <v>262</v>
      </c>
      <c r="C464" s="12">
        <v>5</v>
      </c>
      <c r="D464" s="13">
        <v>17</v>
      </c>
      <c r="E464" s="13">
        <v>3</v>
      </c>
      <c r="F464" s="13">
        <v>9</v>
      </c>
      <c r="G464" s="13">
        <v>1</v>
      </c>
      <c r="H464" s="13">
        <v>1</v>
      </c>
      <c r="I464" s="13">
        <v>6</v>
      </c>
      <c r="J464" s="13">
        <v>18</v>
      </c>
    </row>
    <row r="465" spans="1:11" ht="15.75" customHeight="1" x14ac:dyDescent="0.3">
      <c r="A465" s="7" t="s">
        <v>1947</v>
      </c>
      <c r="B465" s="8" t="s">
        <v>262</v>
      </c>
      <c r="C465" s="12">
        <v>19</v>
      </c>
      <c r="D465" s="13">
        <v>3</v>
      </c>
      <c r="E465" s="13">
        <v>10</v>
      </c>
      <c r="F465" s="13">
        <v>2</v>
      </c>
      <c r="G465" s="13">
        <v>3</v>
      </c>
      <c r="H465" s="13">
        <v>1</v>
      </c>
      <c r="I465" s="13">
        <v>22</v>
      </c>
      <c r="J465" s="13">
        <v>4</v>
      </c>
    </row>
    <row r="466" spans="1:11" ht="15.75" customHeight="1" x14ac:dyDescent="0.3">
      <c r="A466" s="7" t="s">
        <v>1965</v>
      </c>
      <c r="B466" s="8" t="s">
        <v>262</v>
      </c>
      <c r="C466" s="12">
        <v>20</v>
      </c>
      <c r="D466" s="13">
        <v>2</v>
      </c>
      <c r="E466" s="13">
        <v>8</v>
      </c>
      <c r="F466" s="13">
        <v>2</v>
      </c>
      <c r="G466" s="13">
        <v>1</v>
      </c>
      <c r="H466" s="13">
        <v>1</v>
      </c>
      <c r="I466" s="13">
        <v>21</v>
      </c>
      <c r="J466" s="13">
        <v>3</v>
      </c>
    </row>
    <row r="467" spans="1:11" ht="15.75" customHeight="1" x14ac:dyDescent="0.3">
      <c r="A467" s="7" t="s">
        <v>2031</v>
      </c>
      <c r="B467" s="8" t="s">
        <v>262</v>
      </c>
      <c r="C467" s="12">
        <v>16</v>
      </c>
      <c r="D467" s="13">
        <v>5</v>
      </c>
      <c r="E467" s="13">
        <v>8</v>
      </c>
      <c r="F467" s="13">
        <v>2</v>
      </c>
      <c r="G467" s="13">
        <v>3</v>
      </c>
      <c r="H467" s="13">
        <v>1</v>
      </c>
      <c r="I467" s="13">
        <v>19</v>
      </c>
      <c r="J467" s="13">
        <v>6</v>
      </c>
    </row>
    <row r="468" spans="1:11" ht="15.75" customHeight="1" x14ac:dyDescent="0.3">
      <c r="A468" s="7" t="s">
        <v>2043</v>
      </c>
      <c r="B468" s="8" t="s">
        <v>262</v>
      </c>
      <c r="C468" s="12">
        <v>13</v>
      </c>
      <c r="D468" s="13">
        <v>9</v>
      </c>
      <c r="E468" s="13">
        <v>4</v>
      </c>
      <c r="F468" s="13">
        <v>6</v>
      </c>
      <c r="G468" s="13">
        <v>1</v>
      </c>
      <c r="H468" s="13">
        <v>1</v>
      </c>
      <c r="I468" s="13">
        <v>14</v>
      </c>
      <c r="J468" s="13">
        <v>10</v>
      </c>
    </row>
    <row r="469" spans="1:11" ht="15.75" customHeight="1" x14ac:dyDescent="0.3">
      <c r="A469" s="7" t="s">
        <v>2066</v>
      </c>
      <c r="B469" s="8" t="s">
        <v>262</v>
      </c>
      <c r="C469" s="12">
        <v>14</v>
      </c>
      <c r="D469" s="13">
        <v>8</v>
      </c>
      <c r="E469" s="13">
        <v>9</v>
      </c>
      <c r="F469" s="13">
        <v>1</v>
      </c>
      <c r="G469" s="13">
        <v>1</v>
      </c>
      <c r="H469" s="13">
        <v>1</v>
      </c>
      <c r="I469" s="13">
        <v>15</v>
      </c>
      <c r="J469" s="13">
        <v>9</v>
      </c>
    </row>
    <row r="470" spans="1:11" ht="15.75" customHeight="1" x14ac:dyDescent="0.3">
      <c r="A470" s="7" t="s">
        <v>2081</v>
      </c>
      <c r="B470" s="8" t="s">
        <v>262</v>
      </c>
      <c r="C470" s="12">
        <v>18</v>
      </c>
      <c r="D470" s="13">
        <v>4</v>
      </c>
      <c r="E470" s="13">
        <v>9</v>
      </c>
      <c r="F470" s="13">
        <v>1</v>
      </c>
      <c r="G470" s="13">
        <v>1</v>
      </c>
      <c r="H470" s="13">
        <v>1</v>
      </c>
      <c r="I470" s="13">
        <v>19</v>
      </c>
      <c r="J470" s="13">
        <v>5</v>
      </c>
    </row>
    <row r="471" spans="1:11" ht="15.75" customHeight="1" x14ac:dyDescent="0.3">
      <c r="A471" s="10" t="s">
        <v>12</v>
      </c>
      <c r="B471" s="11"/>
      <c r="C471" s="9">
        <f>SUM(C461:C470)</f>
        <v>136</v>
      </c>
      <c r="D471" s="9">
        <f t="shared" ref="D471:J471" si="31">SUM(D461:D470)</f>
        <v>79</v>
      </c>
      <c r="E471" s="9">
        <f t="shared" si="31"/>
        <v>70</v>
      </c>
      <c r="F471" s="9">
        <f t="shared" si="31"/>
        <v>37</v>
      </c>
      <c r="G471" s="9">
        <f t="shared" si="31"/>
        <v>12</v>
      </c>
      <c r="H471" s="9">
        <f t="shared" si="31"/>
        <v>10</v>
      </c>
      <c r="I471" s="9">
        <f t="shared" si="31"/>
        <v>148</v>
      </c>
      <c r="J471" s="9">
        <f t="shared" si="31"/>
        <v>89</v>
      </c>
      <c r="K471" s="29"/>
    </row>
    <row r="472" spans="1:11" ht="15.75" customHeight="1" x14ac:dyDescent="0.3">
      <c r="A472" s="30"/>
      <c r="B472" s="30"/>
    </row>
    <row r="473" spans="1:11" ht="15.75" customHeight="1" x14ac:dyDescent="0.3"/>
    <row r="474" spans="1:11" ht="15.75" customHeight="1" x14ac:dyDescent="0.3">
      <c r="A474" s="24" t="s">
        <v>114</v>
      </c>
      <c r="B474" s="25"/>
      <c r="C474" s="25"/>
      <c r="D474" s="25"/>
      <c r="E474" s="25"/>
      <c r="F474" s="25"/>
      <c r="G474" s="25"/>
      <c r="H474" s="25"/>
      <c r="I474" s="25"/>
      <c r="J474" s="26"/>
      <c r="K474" s="27"/>
    </row>
    <row r="475" spans="1:11" ht="15.75" customHeight="1" x14ac:dyDescent="0.3">
      <c r="A475" s="2"/>
      <c r="B475" s="3"/>
      <c r="C475" s="28" t="s">
        <v>1</v>
      </c>
      <c r="D475" s="26"/>
      <c r="E475" s="28" t="s">
        <v>2</v>
      </c>
      <c r="F475" s="26"/>
      <c r="G475" s="28" t="s">
        <v>3</v>
      </c>
      <c r="H475" s="26"/>
      <c r="I475" s="28" t="s">
        <v>4</v>
      </c>
      <c r="J475" s="26"/>
      <c r="K475" s="27"/>
    </row>
    <row r="476" spans="1:11" ht="15.75" customHeight="1" x14ac:dyDescent="0.3">
      <c r="A476" s="4" t="s">
        <v>5</v>
      </c>
      <c r="B476" s="5" t="s">
        <v>6</v>
      </c>
      <c r="C476" s="6" t="s">
        <v>7</v>
      </c>
      <c r="D476" s="6" t="s">
        <v>8</v>
      </c>
      <c r="E476" s="6" t="s">
        <v>7</v>
      </c>
      <c r="F476" s="6" t="s">
        <v>8</v>
      </c>
      <c r="G476" s="6" t="s">
        <v>7</v>
      </c>
      <c r="H476" s="6" t="s">
        <v>8</v>
      </c>
      <c r="I476" s="6" t="s">
        <v>7</v>
      </c>
      <c r="J476" s="6" t="s">
        <v>8</v>
      </c>
      <c r="K476" s="29"/>
    </row>
    <row r="477" spans="1:11" ht="15.75" customHeight="1" x14ac:dyDescent="0.3">
      <c r="A477" s="7" t="s">
        <v>46</v>
      </c>
      <c r="B477" s="8" t="s">
        <v>16</v>
      </c>
      <c r="C477" s="12">
        <v>6</v>
      </c>
      <c r="D477" s="13">
        <v>9</v>
      </c>
      <c r="E477" s="13">
        <v>4</v>
      </c>
      <c r="F477" s="13">
        <v>6</v>
      </c>
      <c r="G477" s="13">
        <v>0</v>
      </c>
      <c r="H477" s="13">
        <v>2</v>
      </c>
      <c r="I477" s="13">
        <v>6</v>
      </c>
      <c r="J477" s="13">
        <v>11</v>
      </c>
    </row>
    <row r="478" spans="1:11" ht="15.75" customHeight="1" x14ac:dyDescent="0.3">
      <c r="A478" s="7" t="s">
        <v>55</v>
      </c>
      <c r="B478" s="8" t="s">
        <v>571</v>
      </c>
      <c r="C478" s="12">
        <v>2</v>
      </c>
      <c r="D478" s="13">
        <v>16</v>
      </c>
      <c r="E478" s="13">
        <v>1</v>
      </c>
      <c r="F478" s="13">
        <v>10</v>
      </c>
      <c r="G478" s="13">
        <v>0</v>
      </c>
      <c r="H478" s="13">
        <v>1</v>
      </c>
      <c r="I478" s="13">
        <v>2</v>
      </c>
      <c r="J478" s="13">
        <v>17</v>
      </c>
    </row>
    <row r="479" spans="1:11" ht="15.75" customHeight="1" x14ac:dyDescent="0.3">
      <c r="A479" s="7" t="s">
        <v>56</v>
      </c>
      <c r="B479" s="8" t="s">
        <v>208</v>
      </c>
      <c r="C479" s="12"/>
      <c r="D479" s="13"/>
      <c r="E479" s="13"/>
      <c r="F479" s="13"/>
      <c r="G479" s="13"/>
      <c r="H479" s="13"/>
      <c r="I479" s="13"/>
      <c r="J479" s="13"/>
      <c r="K479" s="27"/>
    </row>
    <row r="480" spans="1:11" ht="15.75" customHeight="1" x14ac:dyDescent="0.3">
      <c r="A480" s="10" t="s">
        <v>12</v>
      </c>
      <c r="B480" s="11"/>
      <c r="C480" s="9">
        <f>SUM(C477:C479)</f>
        <v>8</v>
      </c>
      <c r="D480" s="9">
        <f t="shared" ref="D480:J480" si="32">SUM(D477:D479)</f>
        <v>25</v>
      </c>
      <c r="E480" s="9">
        <f t="shared" si="32"/>
        <v>5</v>
      </c>
      <c r="F480" s="9">
        <f t="shared" si="32"/>
        <v>16</v>
      </c>
      <c r="G480" s="9">
        <f t="shared" si="32"/>
        <v>0</v>
      </c>
      <c r="H480" s="9">
        <f t="shared" si="32"/>
        <v>3</v>
      </c>
      <c r="I480" s="9">
        <f t="shared" si="32"/>
        <v>8</v>
      </c>
      <c r="J480" s="9">
        <f t="shared" si="32"/>
        <v>28</v>
      </c>
      <c r="K480" s="29"/>
    </row>
    <row r="481" spans="1:11" ht="15.75" customHeight="1" x14ac:dyDescent="0.3">
      <c r="A481" s="30"/>
      <c r="B481" s="30"/>
    </row>
    <row r="482" spans="1:11" ht="15.75" customHeight="1" x14ac:dyDescent="0.3"/>
    <row r="483" spans="1:11" ht="15.75" customHeight="1" x14ac:dyDescent="0.3">
      <c r="A483" s="24" t="s">
        <v>1147</v>
      </c>
      <c r="B483" s="25"/>
      <c r="C483" s="25"/>
      <c r="D483" s="25"/>
      <c r="E483" s="25"/>
      <c r="F483" s="25"/>
      <c r="G483" s="25"/>
      <c r="H483" s="25"/>
      <c r="I483" s="25"/>
      <c r="J483" s="26"/>
      <c r="K483" s="27"/>
    </row>
    <row r="484" spans="1:11" ht="15.75" customHeight="1" x14ac:dyDescent="0.3">
      <c r="A484" s="2"/>
      <c r="B484" s="3"/>
      <c r="C484" s="28" t="s">
        <v>1</v>
      </c>
      <c r="D484" s="26"/>
      <c r="E484" s="28" t="s">
        <v>2</v>
      </c>
      <c r="F484" s="26"/>
      <c r="G484" s="28" t="s">
        <v>3</v>
      </c>
      <c r="H484" s="26"/>
      <c r="I484" s="28" t="s">
        <v>4</v>
      </c>
      <c r="J484" s="26"/>
      <c r="K484" s="27"/>
    </row>
    <row r="485" spans="1:11" ht="15.75" customHeight="1" x14ac:dyDescent="0.3">
      <c r="A485" s="4" t="s">
        <v>5</v>
      </c>
      <c r="B485" s="5" t="s">
        <v>6</v>
      </c>
      <c r="C485" s="6" t="s">
        <v>7</v>
      </c>
      <c r="D485" s="6" t="s">
        <v>8</v>
      </c>
      <c r="E485" s="6" t="s">
        <v>7</v>
      </c>
      <c r="F485" s="6" t="s">
        <v>8</v>
      </c>
      <c r="G485" s="6" t="s">
        <v>7</v>
      </c>
      <c r="H485" s="6" t="s">
        <v>8</v>
      </c>
      <c r="I485" s="6" t="s">
        <v>7</v>
      </c>
      <c r="J485" s="6" t="s">
        <v>8</v>
      </c>
      <c r="K485" s="29"/>
    </row>
    <row r="486" spans="1:11" ht="15.75" customHeight="1" x14ac:dyDescent="0.3">
      <c r="A486" s="7" t="s">
        <v>22</v>
      </c>
      <c r="B486" s="8" t="s">
        <v>16</v>
      </c>
      <c r="C486" s="12">
        <v>5</v>
      </c>
      <c r="D486" s="13">
        <v>13</v>
      </c>
      <c r="E486" s="13">
        <v>5</v>
      </c>
      <c r="F486" s="13">
        <v>7</v>
      </c>
      <c r="G486" s="13">
        <v>2</v>
      </c>
      <c r="H486" s="13">
        <v>2</v>
      </c>
      <c r="I486" s="13">
        <v>7</v>
      </c>
      <c r="J486" s="13">
        <v>15</v>
      </c>
    </row>
    <row r="487" spans="1:11" ht="15.75" customHeight="1" x14ac:dyDescent="0.3">
      <c r="A487" s="10" t="s">
        <v>12</v>
      </c>
      <c r="B487" s="11"/>
      <c r="C487" s="9">
        <f t="shared" ref="C487:J487" si="33">SUM(C486:C486)</f>
        <v>5</v>
      </c>
      <c r="D487" s="9">
        <f t="shared" si="33"/>
        <v>13</v>
      </c>
      <c r="E487" s="9">
        <f t="shared" si="33"/>
        <v>5</v>
      </c>
      <c r="F487" s="9">
        <f t="shared" si="33"/>
        <v>7</v>
      </c>
      <c r="G487" s="9">
        <f t="shared" si="33"/>
        <v>2</v>
      </c>
      <c r="H487" s="9">
        <f t="shared" si="33"/>
        <v>2</v>
      </c>
      <c r="I487" s="9">
        <f t="shared" si="33"/>
        <v>7</v>
      </c>
      <c r="J487" s="9">
        <f t="shared" si="33"/>
        <v>15</v>
      </c>
      <c r="K487" s="29"/>
    </row>
    <row r="488" spans="1:11" ht="15.75" customHeight="1" x14ac:dyDescent="0.3">
      <c r="A488" s="30"/>
      <c r="B488" s="30"/>
    </row>
    <row r="489" spans="1:11" ht="15.75" customHeight="1" x14ac:dyDescent="0.3"/>
    <row r="490" spans="1:11" ht="15.75" customHeight="1" x14ac:dyDescent="0.3">
      <c r="A490" s="24" t="s">
        <v>1845</v>
      </c>
      <c r="B490" s="25"/>
      <c r="C490" s="25"/>
      <c r="D490" s="25"/>
      <c r="E490" s="25"/>
      <c r="F490" s="25"/>
      <c r="G490" s="25"/>
      <c r="H490" s="25"/>
      <c r="I490" s="25"/>
      <c r="J490" s="26"/>
      <c r="K490" s="27"/>
    </row>
    <row r="491" spans="1:11" ht="15.75" customHeight="1" x14ac:dyDescent="0.3">
      <c r="A491" s="2"/>
      <c r="B491" s="3"/>
      <c r="C491" s="28" t="s">
        <v>1</v>
      </c>
      <c r="D491" s="26"/>
      <c r="E491" s="28" t="s">
        <v>2</v>
      </c>
      <c r="F491" s="26"/>
      <c r="G491" s="28" t="s">
        <v>3</v>
      </c>
      <c r="H491" s="26"/>
      <c r="I491" s="28" t="s">
        <v>4</v>
      </c>
      <c r="J491" s="26"/>
      <c r="K491" s="27"/>
    </row>
    <row r="492" spans="1:11" ht="15.75" customHeight="1" x14ac:dyDescent="0.3">
      <c r="A492" s="4" t="s">
        <v>5</v>
      </c>
      <c r="B492" s="5" t="s">
        <v>6</v>
      </c>
      <c r="C492" s="6" t="s">
        <v>7</v>
      </c>
      <c r="D492" s="6" t="s">
        <v>8</v>
      </c>
      <c r="E492" s="6" t="s">
        <v>7</v>
      </c>
      <c r="F492" s="6" t="s">
        <v>8</v>
      </c>
      <c r="G492" s="6" t="s">
        <v>7</v>
      </c>
      <c r="H492" s="6" t="s">
        <v>8</v>
      </c>
      <c r="I492" s="6" t="s">
        <v>7</v>
      </c>
      <c r="J492" s="6" t="s">
        <v>8</v>
      </c>
      <c r="K492" s="29"/>
    </row>
    <row r="493" spans="1:11" ht="15.75" customHeight="1" x14ac:dyDescent="0.3">
      <c r="A493" s="7" t="s">
        <v>103</v>
      </c>
      <c r="B493" s="8" t="s">
        <v>581</v>
      </c>
      <c r="C493" s="12">
        <v>5</v>
      </c>
      <c r="D493" s="13">
        <v>14</v>
      </c>
      <c r="E493" s="13">
        <v>2</v>
      </c>
      <c r="F493" s="13">
        <v>12</v>
      </c>
      <c r="G493" s="13">
        <v>0</v>
      </c>
      <c r="H493" s="13">
        <v>1</v>
      </c>
      <c r="I493" s="13">
        <v>5</v>
      </c>
      <c r="J493" s="13">
        <v>15</v>
      </c>
    </row>
    <row r="494" spans="1:11" ht="15.75" customHeight="1" x14ac:dyDescent="0.3">
      <c r="A494" s="10" t="s">
        <v>12</v>
      </c>
      <c r="B494" s="11"/>
      <c r="C494" s="9">
        <f t="shared" ref="C494:J494" si="34">SUM(C493:C493)</f>
        <v>5</v>
      </c>
      <c r="D494" s="9">
        <f t="shared" si="34"/>
        <v>14</v>
      </c>
      <c r="E494" s="9">
        <f t="shared" si="34"/>
        <v>2</v>
      </c>
      <c r="F494" s="9">
        <f t="shared" si="34"/>
        <v>12</v>
      </c>
      <c r="G494" s="9">
        <f t="shared" si="34"/>
        <v>0</v>
      </c>
      <c r="H494" s="9">
        <f t="shared" si="34"/>
        <v>1</v>
      </c>
      <c r="I494" s="9">
        <f t="shared" si="34"/>
        <v>5</v>
      </c>
      <c r="J494" s="9">
        <f t="shared" si="34"/>
        <v>15</v>
      </c>
      <c r="K494" s="29"/>
    </row>
    <row r="495" spans="1:11" ht="15.75" customHeight="1" x14ac:dyDescent="0.3">
      <c r="A495" s="30"/>
      <c r="B495" s="30"/>
    </row>
    <row r="496" spans="1:11" ht="15.75" customHeight="1" x14ac:dyDescent="0.3"/>
    <row r="497" spans="1:11" ht="15.75" customHeight="1" x14ac:dyDescent="0.3">
      <c r="A497" s="24" t="s">
        <v>1117</v>
      </c>
      <c r="B497" s="25"/>
      <c r="C497" s="25"/>
      <c r="D497" s="25"/>
      <c r="E497" s="25"/>
      <c r="F497" s="25"/>
      <c r="G497" s="25"/>
      <c r="H497" s="25"/>
      <c r="I497" s="25"/>
      <c r="J497" s="26"/>
      <c r="K497" s="27"/>
    </row>
    <row r="498" spans="1:11" ht="15.75" customHeight="1" x14ac:dyDescent="0.3">
      <c r="A498" s="2"/>
      <c r="B498" s="3"/>
      <c r="C498" s="28" t="s">
        <v>1</v>
      </c>
      <c r="D498" s="26"/>
      <c r="E498" s="28" t="s">
        <v>2</v>
      </c>
      <c r="F498" s="26"/>
      <c r="G498" s="28" t="s">
        <v>3</v>
      </c>
      <c r="H498" s="26"/>
      <c r="I498" s="28" t="s">
        <v>4</v>
      </c>
      <c r="J498" s="26"/>
      <c r="K498" s="27"/>
    </row>
    <row r="499" spans="1:11" ht="15.75" customHeight="1" x14ac:dyDescent="0.3">
      <c r="A499" s="4" t="s">
        <v>5</v>
      </c>
      <c r="B499" s="5" t="s">
        <v>6</v>
      </c>
      <c r="C499" s="6" t="s">
        <v>7</v>
      </c>
      <c r="D499" s="6" t="s">
        <v>8</v>
      </c>
      <c r="E499" s="6" t="s">
        <v>7</v>
      </c>
      <c r="F499" s="6" t="s">
        <v>8</v>
      </c>
      <c r="G499" s="6" t="s">
        <v>7</v>
      </c>
      <c r="H499" s="6" t="s">
        <v>8</v>
      </c>
      <c r="I499" s="6" t="s">
        <v>7</v>
      </c>
      <c r="J499" s="6" t="s">
        <v>8</v>
      </c>
      <c r="K499" s="29"/>
    </row>
    <row r="500" spans="1:11" ht="15.75" customHeight="1" x14ac:dyDescent="0.3">
      <c r="A500" s="7" t="s">
        <v>17</v>
      </c>
      <c r="B500" s="8" t="s">
        <v>115</v>
      </c>
      <c r="C500" s="22">
        <v>17</v>
      </c>
      <c r="D500" s="14">
        <v>4</v>
      </c>
      <c r="E500" s="14">
        <v>9</v>
      </c>
      <c r="F500" s="14">
        <v>3</v>
      </c>
      <c r="G500" s="14">
        <v>2</v>
      </c>
      <c r="H500" s="14">
        <v>2</v>
      </c>
      <c r="I500" s="14">
        <v>19</v>
      </c>
      <c r="J500" s="14">
        <v>6</v>
      </c>
      <c r="K500" s="27"/>
    </row>
    <row r="501" spans="1:11" ht="15.75" customHeight="1" x14ac:dyDescent="0.3">
      <c r="A501" s="7" t="s">
        <v>18</v>
      </c>
      <c r="B501" s="8" t="s">
        <v>115</v>
      </c>
      <c r="C501" s="22">
        <v>5</v>
      </c>
      <c r="D501" s="14">
        <v>19</v>
      </c>
      <c r="E501" s="14">
        <v>3</v>
      </c>
      <c r="F501" s="14">
        <v>9</v>
      </c>
      <c r="G501" s="14">
        <v>0</v>
      </c>
      <c r="H501" s="14">
        <v>2</v>
      </c>
      <c r="I501" s="14">
        <v>5</v>
      </c>
      <c r="J501" s="14">
        <v>21</v>
      </c>
      <c r="K501" s="27"/>
    </row>
    <row r="502" spans="1:11" ht="15.75" customHeight="1" x14ac:dyDescent="0.3">
      <c r="A502" s="7" t="s">
        <v>19</v>
      </c>
      <c r="B502" s="8" t="s">
        <v>115</v>
      </c>
      <c r="C502" s="22">
        <v>13</v>
      </c>
      <c r="D502" s="14">
        <v>7</v>
      </c>
      <c r="E502" s="14">
        <v>12</v>
      </c>
      <c r="F502" s="14">
        <v>3</v>
      </c>
      <c r="G502" s="14">
        <v>3</v>
      </c>
      <c r="H502" s="14">
        <v>2</v>
      </c>
      <c r="I502" s="14">
        <v>16</v>
      </c>
      <c r="J502" s="14">
        <v>9</v>
      </c>
      <c r="K502" s="27" t="s">
        <v>1122</v>
      </c>
    </row>
    <row r="503" spans="1:11" ht="15.75" customHeight="1" x14ac:dyDescent="0.3">
      <c r="A503" s="7" t="s">
        <v>20</v>
      </c>
      <c r="B503" s="8" t="s">
        <v>115</v>
      </c>
      <c r="C503" s="22">
        <v>15</v>
      </c>
      <c r="D503" s="14">
        <v>5</v>
      </c>
      <c r="E503" s="14">
        <v>13</v>
      </c>
      <c r="F503" s="14">
        <v>3</v>
      </c>
      <c r="G503" s="14">
        <v>5</v>
      </c>
      <c r="H503" s="14">
        <v>2</v>
      </c>
      <c r="I503" s="14">
        <v>20</v>
      </c>
      <c r="J503" s="14">
        <v>7</v>
      </c>
      <c r="K503" s="27" t="s">
        <v>1125</v>
      </c>
    </row>
    <row r="504" spans="1:11" ht="15.75" customHeight="1" x14ac:dyDescent="0.3">
      <c r="A504" s="7" t="s">
        <v>21</v>
      </c>
      <c r="B504" s="8" t="s">
        <v>115</v>
      </c>
      <c r="C504" s="22">
        <v>17</v>
      </c>
      <c r="D504" s="14">
        <v>3</v>
      </c>
      <c r="E504" s="14">
        <v>16</v>
      </c>
      <c r="F504" s="14">
        <v>1</v>
      </c>
      <c r="G504" s="14">
        <v>5</v>
      </c>
      <c r="H504" s="14">
        <v>1</v>
      </c>
      <c r="I504" s="14">
        <v>22</v>
      </c>
      <c r="J504" s="14">
        <v>4</v>
      </c>
      <c r="K504" s="45" t="s">
        <v>1149</v>
      </c>
    </row>
    <row r="505" spans="1:11" ht="15.75" customHeight="1" x14ac:dyDescent="0.3">
      <c r="A505" s="7" t="s">
        <v>22</v>
      </c>
      <c r="B505" s="8" t="s">
        <v>116</v>
      </c>
      <c r="C505" s="22"/>
      <c r="D505" s="14"/>
      <c r="E505" s="14"/>
      <c r="F505" s="14"/>
      <c r="G505" s="14"/>
      <c r="H505" s="14"/>
      <c r="I505" s="14"/>
      <c r="J505" s="14"/>
      <c r="K505" s="27"/>
    </row>
    <row r="506" spans="1:11" ht="15.75" customHeight="1" x14ac:dyDescent="0.3">
      <c r="A506" s="7" t="s">
        <v>23</v>
      </c>
      <c r="B506" s="8" t="s">
        <v>115</v>
      </c>
      <c r="C506" s="22">
        <v>5</v>
      </c>
      <c r="D506" s="14">
        <v>15</v>
      </c>
      <c r="E506" s="14">
        <v>4</v>
      </c>
      <c r="F506" s="14">
        <v>17</v>
      </c>
      <c r="G506" s="14">
        <v>1</v>
      </c>
      <c r="H506" s="14">
        <v>2</v>
      </c>
      <c r="I506" s="14">
        <v>6</v>
      </c>
      <c r="J506" s="14">
        <v>17</v>
      </c>
      <c r="K506" s="45" t="s">
        <v>1150</v>
      </c>
    </row>
    <row r="507" spans="1:11" ht="15.75" customHeight="1" x14ac:dyDescent="0.3">
      <c r="A507" s="10" t="s">
        <v>12</v>
      </c>
      <c r="B507" s="11"/>
      <c r="C507" s="9">
        <f>SUM(C500:C506)</f>
        <v>72</v>
      </c>
      <c r="D507" s="9">
        <f t="shared" ref="D507:J507" si="35">SUM(D500:D506)</f>
        <v>53</v>
      </c>
      <c r="E507" s="9">
        <f t="shared" si="35"/>
        <v>57</v>
      </c>
      <c r="F507" s="9">
        <f t="shared" si="35"/>
        <v>36</v>
      </c>
      <c r="G507" s="9">
        <f t="shared" si="35"/>
        <v>16</v>
      </c>
      <c r="H507" s="9">
        <f t="shared" si="35"/>
        <v>11</v>
      </c>
      <c r="I507" s="9">
        <f t="shared" si="35"/>
        <v>88</v>
      </c>
      <c r="J507" s="9">
        <f t="shared" si="35"/>
        <v>64</v>
      </c>
      <c r="K507" s="29"/>
    </row>
    <row r="508" spans="1:11" ht="15.75" customHeight="1" x14ac:dyDescent="0.3"/>
    <row r="509" spans="1:11" ht="15.75" customHeight="1" x14ac:dyDescent="0.3"/>
    <row r="510" spans="1:11" ht="15.75" customHeight="1" x14ac:dyDescent="0.3">
      <c r="A510" s="24" t="s">
        <v>117</v>
      </c>
      <c r="B510" s="25"/>
      <c r="C510" s="25"/>
      <c r="D510" s="25"/>
      <c r="E510" s="25"/>
      <c r="F510" s="25"/>
      <c r="G510" s="25"/>
      <c r="H510" s="25"/>
      <c r="I510" s="25"/>
      <c r="J510" s="26"/>
      <c r="K510" s="27"/>
    </row>
    <row r="511" spans="1:11" ht="15.75" customHeight="1" x14ac:dyDescent="0.3">
      <c r="A511" s="2"/>
      <c r="B511" s="3"/>
      <c r="C511" s="28" t="s">
        <v>1</v>
      </c>
      <c r="D511" s="26"/>
      <c r="E511" s="28" t="s">
        <v>2</v>
      </c>
      <c r="F511" s="26"/>
      <c r="G511" s="28" t="s">
        <v>3</v>
      </c>
      <c r="H511" s="26"/>
      <c r="I511" s="28" t="s">
        <v>4</v>
      </c>
      <c r="J511" s="26"/>
      <c r="K511" s="27"/>
    </row>
    <row r="512" spans="1:11" ht="15.75" customHeight="1" x14ac:dyDescent="0.3">
      <c r="A512" s="4" t="s">
        <v>5</v>
      </c>
      <c r="B512" s="5" t="s">
        <v>6</v>
      </c>
      <c r="C512" s="6" t="s">
        <v>7</v>
      </c>
      <c r="D512" s="6" t="s">
        <v>8</v>
      </c>
      <c r="E512" s="6" t="s">
        <v>7</v>
      </c>
      <c r="F512" s="6" t="s">
        <v>8</v>
      </c>
      <c r="G512" s="6" t="s">
        <v>7</v>
      </c>
      <c r="H512" s="6" t="s">
        <v>8</v>
      </c>
      <c r="I512" s="6" t="s">
        <v>7</v>
      </c>
      <c r="J512" s="6" t="s">
        <v>8</v>
      </c>
      <c r="K512" s="29"/>
    </row>
    <row r="513" spans="1:11" ht="15.75" customHeight="1" x14ac:dyDescent="0.3">
      <c r="A513" s="7" t="s">
        <v>19</v>
      </c>
      <c r="B513" s="8" t="s">
        <v>54</v>
      </c>
      <c r="C513" s="9">
        <v>13</v>
      </c>
      <c r="D513" s="9">
        <v>4</v>
      </c>
      <c r="E513" s="9">
        <v>8</v>
      </c>
      <c r="F513" s="9">
        <v>2</v>
      </c>
      <c r="G513" s="9">
        <v>4</v>
      </c>
      <c r="H513" s="9">
        <v>2</v>
      </c>
      <c r="I513" s="9">
        <v>17</v>
      </c>
      <c r="J513" s="9">
        <v>6</v>
      </c>
      <c r="K513" s="29"/>
    </row>
    <row r="514" spans="1:11" ht="15.75" customHeight="1" x14ac:dyDescent="0.3">
      <c r="A514" s="7" t="s">
        <v>20</v>
      </c>
      <c r="B514" s="8" t="s">
        <v>54</v>
      </c>
      <c r="C514" s="9">
        <v>12</v>
      </c>
      <c r="D514" s="9">
        <v>5</v>
      </c>
      <c r="E514" s="9">
        <v>7</v>
      </c>
      <c r="F514" s="9">
        <v>3</v>
      </c>
      <c r="G514" s="9">
        <v>1</v>
      </c>
      <c r="H514" s="9">
        <v>2</v>
      </c>
      <c r="I514" s="9">
        <v>13</v>
      </c>
      <c r="J514" s="9">
        <v>7</v>
      </c>
      <c r="K514" s="29"/>
    </row>
    <row r="515" spans="1:11" ht="15.75" customHeight="1" x14ac:dyDescent="0.3">
      <c r="A515" s="7" t="s">
        <v>21</v>
      </c>
      <c r="B515" s="8" t="s">
        <v>54</v>
      </c>
      <c r="C515" s="9">
        <v>9</v>
      </c>
      <c r="D515" s="9">
        <v>7</v>
      </c>
      <c r="E515" s="9">
        <v>5</v>
      </c>
      <c r="F515" s="9">
        <v>5</v>
      </c>
      <c r="G515" s="9">
        <v>2</v>
      </c>
      <c r="H515" s="9">
        <v>2</v>
      </c>
      <c r="I515" s="9">
        <v>11</v>
      </c>
      <c r="J515" s="9">
        <v>9</v>
      </c>
      <c r="K515" s="29"/>
    </row>
    <row r="516" spans="1:11" ht="15.75" customHeight="1" x14ac:dyDescent="0.3">
      <c r="A516" s="10" t="s">
        <v>12</v>
      </c>
      <c r="B516" s="11"/>
      <c r="C516" s="9">
        <f>SUM(C513:C515)</f>
        <v>34</v>
      </c>
      <c r="D516" s="9">
        <f t="shared" ref="D516:J516" si="36">SUM(D513:D515)</f>
        <v>16</v>
      </c>
      <c r="E516" s="9">
        <f t="shared" si="36"/>
        <v>20</v>
      </c>
      <c r="F516" s="9">
        <f t="shared" si="36"/>
        <v>10</v>
      </c>
      <c r="G516" s="9">
        <f t="shared" si="36"/>
        <v>7</v>
      </c>
      <c r="H516" s="9">
        <f t="shared" si="36"/>
        <v>6</v>
      </c>
      <c r="I516" s="9">
        <f t="shared" si="36"/>
        <v>41</v>
      </c>
      <c r="J516" s="9">
        <f t="shared" si="36"/>
        <v>22</v>
      </c>
      <c r="K516" s="29"/>
    </row>
    <row r="517" spans="1:11" ht="15.75" customHeight="1" x14ac:dyDescent="0.3">
      <c r="A517" s="30" t="s">
        <v>118</v>
      </c>
      <c r="B517" s="30"/>
    </row>
    <row r="518" spans="1:11" ht="15.75" customHeight="1" x14ac:dyDescent="0.3"/>
    <row r="519" spans="1:11" ht="15.75" customHeight="1" x14ac:dyDescent="0.3">
      <c r="A519" s="24" t="s">
        <v>119</v>
      </c>
      <c r="B519" s="25"/>
      <c r="C519" s="25"/>
      <c r="D519" s="25"/>
      <c r="E519" s="25"/>
      <c r="F519" s="25"/>
      <c r="G519" s="25"/>
      <c r="H519" s="25"/>
      <c r="I519" s="25"/>
      <c r="J519" s="26"/>
      <c r="K519" s="27"/>
    </row>
    <row r="520" spans="1:11" ht="15.75" customHeight="1" x14ac:dyDescent="0.3">
      <c r="A520" s="2"/>
      <c r="B520" s="3"/>
      <c r="C520" s="28" t="s">
        <v>1</v>
      </c>
      <c r="D520" s="26"/>
      <c r="E520" s="28" t="s">
        <v>2</v>
      </c>
      <c r="F520" s="26"/>
      <c r="G520" s="28" t="s">
        <v>3</v>
      </c>
      <c r="H520" s="26"/>
      <c r="I520" s="28" t="s">
        <v>4</v>
      </c>
      <c r="J520" s="26"/>
      <c r="K520" s="27"/>
    </row>
    <row r="521" spans="1:11" ht="15.75" customHeight="1" x14ac:dyDescent="0.3">
      <c r="A521" s="4" t="s">
        <v>5</v>
      </c>
      <c r="B521" s="5" t="s">
        <v>6</v>
      </c>
      <c r="C521" s="6" t="s">
        <v>7</v>
      </c>
      <c r="D521" s="6" t="s">
        <v>8</v>
      </c>
      <c r="E521" s="6" t="s">
        <v>7</v>
      </c>
      <c r="F521" s="6" t="s">
        <v>8</v>
      </c>
      <c r="G521" s="6" t="s">
        <v>7</v>
      </c>
      <c r="H521" s="6" t="s">
        <v>8</v>
      </c>
      <c r="I521" s="6" t="s">
        <v>7</v>
      </c>
      <c r="J521" s="6" t="s">
        <v>8</v>
      </c>
      <c r="K521" s="29"/>
    </row>
    <row r="522" spans="1:11" ht="15.75" customHeight="1" x14ac:dyDescent="0.3">
      <c r="A522" s="7" t="s">
        <v>83</v>
      </c>
      <c r="B522" s="8" t="s">
        <v>120</v>
      </c>
      <c r="C522" s="9">
        <v>7</v>
      </c>
      <c r="D522" s="9">
        <v>13</v>
      </c>
      <c r="E522" s="9">
        <v>4</v>
      </c>
      <c r="F522" s="9">
        <v>6</v>
      </c>
      <c r="G522" s="9">
        <v>2</v>
      </c>
      <c r="H522" s="9">
        <v>1</v>
      </c>
      <c r="I522" s="9">
        <v>9</v>
      </c>
      <c r="J522" s="9">
        <v>14</v>
      </c>
      <c r="K522" s="29"/>
    </row>
    <row r="523" spans="1:11" ht="15.75" customHeight="1" x14ac:dyDescent="0.3">
      <c r="A523" s="10" t="s">
        <v>12</v>
      </c>
      <c r="B523" s="11"/>
      <c r="C523" s="9">
        <f>SUM(C522)</f>
        <v>7</v>
      </c>
      <c r="D523" s="9">
        <f t="shared" ref="D523:J523" si="37">SUM(D522)</f>
        <v>13</v>
      </c>
      <c r="E523" s="9">
        <f t="shared" si="37"/>
        <v>4</v>
      </c>
      <c r="F523" s="9">
        <f t="shared" si="37"/>
        <v>6</v>
      </c>
      <c r="G523" s="9">
        <f t="shared" si="37"/>
        <v>2</v>
      </c>
      <c r="H523" s="9">
        <f t="shared" si="37"/>
        <v>1</v>
      </c>
      <c r="I523" s="9">
        <f t="shared" si="37"/>
        <v>9</v>
      </c>
      <c r="J523" s="9">
        <f t="shared" si="37"/>
        <v>14</v>
      </c>
      <c r="K523" s="29"/>
    </row>
    <row r="524" spans="1:11" ht="15.75" customHeight="1" x14ac:dyDescent="0.3"/>
    <row r="525" spans="1:11" ht="15.75" customHeight="1" x14ac:dyDescent="0.3"/>
    <row r="526" spans="1:11" ht="15.75" customHeight="1" x14ac:dyDescent="0.3">
      <c r="A526" s="24" t="s">
        <v>1830</v>
      </c>
      <c r="B526" s="25"/>
      <c r="C526" s="25"/>
      <c r="D526" s="25"/>
      <c r="E526" s="25"/>
      <c r="F526" s="25"/>
      <c r="G526" s="25"/>
      <c r="H526" s="25"/>
      <c r="I526" s="25"/>
      <c r="J526" s="26"/>
      <c r="K526" s="27"/>
    </row>
    <row r="527" spans="1:11" ht="15.75" customHeight="1" x14ac:dyDescent="0.3">
      <c r="A527" s="2"/>
      <c r="B527" s="3"/>
      <c r="C527" s="28" t="s">
        <v>1</v>
      </c>
      <c r="D527" s="26"/>
      <c r="E527" s="28" t="s">
        <v>2</v>
      </c>
      <c r="F527" s="26"/>
      <c r="G527" s="28" t="s">
        <v>3</v>
      </c>
      <c r="H527" s="26"/>
      <c r="I527" s="28" t="s">
        <v>4</v>
      </c>
      <c r="J527" s="26"/>
      <c r="K527" s="27"/>
    </row>
    <row r="528" spans="1:11" ht="15.75" customHeight="1" x14ac:dyDescent="0.3">
      <c r="A528" s="4" t="s">
        <v>5</v>
      </c>
      <c r="B528" s="5" t="s">
        <v>6</v>
      </c>
      <c r="C528" s="6" t="s">
        <v>7</v>
      </c>
      <c r="D528" s="6" t="s">
        <v>8</v>
      </c>
      <c r="E528" s="6" t="s">
        <v>7</v>
      </c>
      <c r="F528" s="6" t="s">
        <v>8</v>
      </c>
      <c r="G528" s="6" t="s">
        <v>7</v>
      </c>
      <c r="H528" s="6" t="s">
        <v>8</v>
      </c>
      <c r="I528" s="6" t="s">
        <v>7</v>
      </c>
      <c r="J528" s="6" t="s">
        <v>8</v>
      </c>
      <c r="K528" s="29"/>
    </row>
    <row r="529" spans="1:11" ht="15.75" customHeight="1" x14ac:dyDescent="0.3">
      <c r="A529" s="7" t="s">
        <v>106</v>
      </c>
      <c r="B529" s="8" t="s">
        <v>234</v>
      </c>
      <c r="C529" s="9">
        <v>16</v>
      </c>
      <c r="D529" s="9">
        <v>4</v>
      </c>
      <c r="E529" s="9">
        <v>7</v>
      </c>
      <c r="F529" s="9">
        <v>1</v>
      </c>
      <c r="G529" s="9">
        <v>0</v>
      </c>
      <c r="H529" s="9">
        <v>1</v>
      </c>
      <c r="I529" s="9">
        <v>16</v>
      </c>
      <c r="J529" s="9">
        <v>5</v>
      </c>
      <c r="K529" s="29"/>
    </row>
    <row r="530" spans="1:11" ht="15.75" customHeight="1" x14ac:dyDescent="0.3">
      <c r="A530" s="7" t="s">
        <v>30</v>
      </c>
      <c r="B530" s="8" t="s">
        <v>234</v>
      </c>
      <c r="C530" s="9">
        <v>15</v>
      </c>
      <c r="D530" s="9">
        <v>5</v>
      </c>
      <c r="E530" s="9">
        <v>3</v>
      </c>
      <c r="F530" s="9">
        <v>5</v>
      </c>
      <c r="G530" s="9">
        <v>2</v>
      </c>
      <c r="H530" s="9">
        <v>1</v>
      </c>
      <c r="I530" s="9">
        <v>17</v>
      </c>
      <c r="J530" s="9">
        <v>6</v>
      </c>
      <c r="K530" s="29"/>
    </row>
    <row r="531" spans="1:11" ht="15.75" customHeight="1" x14ac:dyDescent="0.3">
      <c r="A531" s="10" t="s">
        <v>12</v>
      </c>
      <c r="B531" s="11"/>
      <c r="C531" s="9">
        <f t="shared" ref="C531:J531" si="38">SUM(C529:C530)</f>
        <v>31</v>
      </c>
      <c r="D531" s="9">
        <f t="shared" si="38"/>
        <v>9</v>
      </c>
      <c r="E531" s="9">
        <f t="shared" si="38"/>
        <v>10</v>
      </c>
      <c r="F531" s="9">
        <f t="shared" si="38"/>
        <v>6</v>
      </c>
      <c r="G531" s="9">
        <f t="shared" si="38"/>
        <v>2</v>
      </c>
      <c r="H531" s="9">
        <f t="shared" si="38"/>
        <v>2</v>
      </c>
      <c r="I531" s="9">
        <f t="shared" si="38"/>
        <v>33</v>
      </c>
      <c r="J531" s="9">
        <f t="shared" si="38"/>
        <v>11</v>
      </c>
      <c r="K531" s="29"/>
    </row>
    <row r="532" spans="1:11" ht="15.75" customHeight="1" x14ac:dyDescent="0.3">
      <c r="A532" s="30"/>
      <c r="B532" s="30"/>
    </row>
    <row r="533" spans="1:11" ht="15.75" customHeight="1" x14ac:dyDescent="0.3"/>
    <row r="534" spans="1:11" ht="15.75" customHeight="1" x14ac:dyDescent="0.3">
      <c r="A534" s="24" t="s">
        <v>121</v>
      </c>
      <c r="B534" s="25"/>
      <c r="C534" s="25"/>
      <c r="D534" s="25"/>
      <c r="E534" s="25"/>
      <c r="F534" s="25"/>
      <c r="G534" s="25"/>
      <c r="H534" s="25"/>
      <c r="I534" s="25"/>
      <c r="J534" s="26"/>
      <c r="K534" s="27"/>
    </row>
    <row r="535" spans="1:11" ht="15.75" customHeight="1" x14ac:dyDescent="0.3">
      <c r="A535" s="2"/>
      <c r="B535" s="3"/>
      <c r="C535" s="28" t="s">
        <v>1</v>
      </c>
      <c r="D535" s="26"/>
      <c r="E535" s="28" t="s">
        <v>2</v>
      </c>
      <c r="F535" s="26"/>
      <c r="G535" s="28" t="s">
        <v>3</v>
      </c>
      <c r="H535" s="26"/>
      <c r="I535" s="28" t="s">
        <v>4</v>
      </c>
      <c r="J535" s="26"/>
      <c r="K535" s="27"/>
    </row>
    <row r="536" spans="1:11" ht="15.75" customHeight="1" x14ac:dyDescent="0.3">
      <c r="A536" s="4" t="s">
        <v>5</v>
      </c>
      <c r="B536" s="5" t="s">
        <v>6</v>
      </c>
      <c r="C536" s="6" t="s">
        <v>7</v>
      </c>
      <c r="D536" s="6" t="s">
        <v>8</v>
      </c>
      <c r="E536" s="6" t="s">
        <v>7</v>
      </c>
      <c r="F536" s="6" t="s">
        <v>8</v>
      </c>
      <c r="G536" s="6" t="s">
        <v>7</v>
      </c>
      <c r="H536" s="6" t="s">
        <v>8</v>
      </c>
      <c r="I536" s="6" t="s">
        <v>7</v>
      </c>
      <c r="J536" s="6" t="s">
        <v>8</v>
      </c>
      <c r="K536" s="29"/>
    </row>
    <row r="537" spans="1:11" ht="15.75" customHeight="1" x14ac:dyDescent="0.3">
      <c r="A537" s="7" t="s">
        <v>67</v>
      </c>
      <c r="B537" s="8" t="s">
        <v>122</v>
      </c>
      <c r="C537" s="9"/>
      <c r="D537" s="9"/>
      <c r="E537" s="9"/>
      <c r="F537" s="9"/>
      <c r="G537" s="9"/>
      <c r="H537" s="9"/>
      <c r="I537" s="9"/>
      <c r="J537" s="9"/>
      <c r="K537" s="29"/>
    </row>
    <row r="538" spans="1:11" ht="15.75" customHeight="1" x14ac:dyDescent="0.3">
      <c r="A538" s="7" t="s">
        <v>68</v>
      </c>
      <c r="B538" s="8" t="s">
        <v>123</v>
      </c>
      <c r="C538" s="9"/>
      <c r="D538" s="9"/>
      <c r="E538" s="9"/>
      <c r="F538" s="9"/>
      <c r="G538" s="9"/>
      <c r="H538" s="9"/>
      <c r="I538" s="9"/>
      <c r="J538" s="9"/>
      <c r="K538" s="29"/>
    </row>
    <row r="539" spans="1:11" ht="15.75" customHeight="1" x14ac:dyDescent="0.3">
      <c r="A539" s="7" t="s">
        <v>103</v>
      </c>
      <c r="B539" s="8" t="s">
        <v>115</v>
      </c>
      <c r="C539" s="9">
        <v>3</v>
      </c>
      <c r="D539" s="9">
        <v>15</v>
      </c>
      <c r="E539" s="9">
        <v>1</v>
      </c>
      <c r="F539" s="9">
        <v>6</v>
      </c>
      <c r="G539" s="9">
        <v>1</v>
      </c>
      <c r="H539" s="9">
        <v>1</v>
      </c>
      <c r="I539" s="9">
        <v>4</v>
      </c>
      <c r="J539" s="9">
        <v>16</v>
      </c>
      <c r="K539" s="29"/>
    </row>
    <row r="540" spans="1:11" ht="15.75" customHeight="1" x14ac:dyDescent="0.3">
      <c r="A540" s="7" t="s">
        <v>104</v>
      </c>
      <c r="B540" s="8" t="s">
        <v>115</v>
      </c>
      <c r="C540" s="9">
        <v>10</v>
      </c>
      <c r="D540" s="9">
        <v>8</v>
      </c>
      <c r="E540" s="9">
        <v>2</v>
      </c>
      <c r="F540" s="9">
        <v>5</v>
      </c>
      <c r="G540" s="9">
        <v>1</v>
      </c>
      <c r="H540" s="9">
        <v>1</v>
      </c>
      <c r="I540" s="9">
        <v>11</v>
      </c>
      <c r="J540" s="9">
        <v>9</v>
      </c>
      <c r="K540" s="29"/>
    </row>
    <row r="541" spans="1:11" ht="15.75" customHeight="1" x14ac:dyDescent="0.3">
      <c r="A541" s="7" t="s">
        <v>105</v>
      </c>
      <c r="B541" s="8" t="s">
        <v>115</v>
      </c>
      <c r="C541" s="9">
        <v>7</v>
      </c>
      <c r="D541" s="9">
        <v>11</v>
      </c>
      <c r="E541" s="9">
        <v>3</v>
      </c>
      <c r="F541" s="9">
        <v>4</v>
      </c>
      <c r="G541" s="9">
        <v>0</v>
      </c>
      <c r="H541" s="9">
        <v>1</v>
      </c>
      <c r="I541" s="9">
        <v>7</v>
      </c>
      <c r="J541" s="9">
        <v>12</v>
      </c>
      <c r="K541" s="29"/>
    </row>
    <row r="542" spans="1:11" ht="15.75" customHeight="1" x14ac:dyDescent="0.3">
      <c r="A542" s="7" t="s">
        <v>25</v>
      </c>
      <c r="B542" s="8" t="s">
        <v>115</v>
      </c>
      <c r="C542" s="9">
        <v>4</v>
      </c>
      <c r="D542" s="9">
        <v>14</v>
      </c>
      <c r="E542" s="9">
        <v>3</v>
      </c>
      <c r="F542" s="9">
        <v>4</v>
      </c>
      <c r="G542" s="9">
        <v>0</v>
      </c>
      <c r="H542" s="9">
        <v>1</v>
      </c>
      <c r="I542" s="9">
        <v>4</v>
      </c>
      <c r="J542" s="9">
        <v>15</v>
      </c>
      <c r="K542" s="29"/>
    </row>
    <row r="543" spans="1:11" ht="15.75" customHeight="1" x14ac:dyDescent="0.3">
      <c r="A543" s="7" t="s">
        <v>27</v>
      </c>
      <c r="B543" s="8" t="s">
        <v>115</v>
      </c>
      <c r="C543" s="9">
        <v>5</v>
      </c>
      <c r="D543" s="9">
        <v>13</v>
      </c>
      <c r="E543" s="9">
        <v>2</v>
      </c>
      <c r="F543" s="9">
        <v>5</v>
      </c>
      <c r="G543" s="9">
        <v>1</v>
      </c>
      <c r="H543" s="9">
        <v>1</v>
      </c>
      <c r="I543" s="9">
        <v>6</v>
      </c>
      <c r="J543" s="9">
        <v>14</v>
      </c>
      <c r="K543" s="29"/>
    </row>
    <row r="544" spans="1:11" ht="15.75" customHeight="1" x14ac:dyDescent="0.3">
      <c r="A544" s="7" t="s">
        <v>109</v>
      </c>
      <c r="B544" s="8" t="s">
        <v>124</v>
      </c>
      <c r="C544" s="9"/>
      <c r="D544" s="9"/>
      <c r="E544" s="9"/>
      <c r="F544" s="9"/>
      <c r="G544" s="9"/>
      <c r="H544" s="9"/>
      <c r="I544" s="9"/>
      <c r="J544" s="9"/>
      <c r="K544" s="29"/>
    </row>
    <row r="545" spans="1:11" ht="15.75" customHeight="1" x14ac:dyDescent="0.3">
      <c r="A545" s="10" t="s">
        <v>12</v>
      </c>
      <c r="B545" s="11"/>
      <c r="C545" s="9">
        <f>SUM(C537:C544)</f>
        <v>29</v>
      </c>
      <c r="D545" s="9">
        <f t="shared" ref="D545:J545" si="39">SUM(D537:D544)</f>
        <v>61</v>
      </c>
      <c r="E545" s="9">
        <f t="shared" si="39"/>
        <v>11</v>
      </c>
      <c r="F545" s="9">
        <f t="shared" si="39"/>
        <v>24</v>
      </c>
      <c r="G545" s="9">
        <f t="shared" si="39"/>
        <v>3</v>
      </c>
      <c r="H545" s="9">
        <f t="shared" si="39"/>
        <v>5</v>
      </c>
      <c r="I545" s="9">
        <f t="shared" si="39"/>
        <v>32</v>
      </c>
      <c r="J545" s="9">
        <f t="shared" si="39"/>
        <v>66</v>
      </c>
      <c r="K545" s="29"/>
    </row>
    <row r="546" spans="1:11" ht="15.75" customHeight="1" x14ac:dyDescent="0.3"/>
    <row r="547" spans="1:11" ht="15.75" customHeight="1" x14ac:dyDescent="0.3"/>
    <row r="548" spans="1:11" ht="15.75" customHeight="1" x14ac:dyDescent="0.3">
      <c r="A548" s="24" t="s">
        <v>1779</v>
      </c>
      <c r="B548" s="25"/>
      <c r="C548" s="25"/>
      <c r="D548" s="25"/>
      <c r="E548" s="25"/>
      <c r="F548" s="25"/>
      <c r="G548" s="25"/>
      <c r="H548" s="25"/>
      <c r="I548" s="25"/>
      <c r="J548" s="26"/>
      <c r="K548" s="27"/>
    </row>
    <row r="549" spans="1:11" ht="15.75" customHeight="1" x14ac:dyDescent="0.3">
      <c r="A549" s="2"/>
      <c r="B549" s="3"/>
      <c r="C549" s="28" t="s">
        <v>1</v>
      </c>
      <c r="D549" s="26"/>
      <c r="E549" s="28" t="s">
        <v>2</v>
      </c>
      <c r="F549" s="26"/>
      <c r="G549" s="28" t="s">
        <v>3</v>
      </c>
      <c r="H549" s="26"/>
      <c r="I549" s="28" t="s">
        <v>4</v>
      </c>
      <c r="J549" s="26"/>
      <c r="K549" s="27"/>
    </row>
    <row r="550" spans="1:11" ht="15.75" customHeight="1" x14ac:dyDescent="0.3">
      <c r="A550" s="4" t="s">
        <v>5</v>
      </c>
      <c r="B550" s="5" t="s">
        <v>6</v>
      </c>
      <c r="C550" s="6" t="s">
        <v>7</v>
      </c>
      <c r="D550" s="6" t="s">
        <v>8</v>
      </c>
      <c r="E550" s="6" t="s">
        <v>7</v>
      </c>
      <c r="F550" s="6" t="s">
        <v>8</v>
      </c>
      <c r="G550" s="6" t="s">
        <v>7</v>
      </c>
      <c r="H550" s="6" t="s">
        <v>8</v>
      </c>
      <c r="I550" s="6" t="s">
        <v>7</v>
      </c>
      <c r="J550" s="6" t="s">
        <v>8</v>
      </c>
      <c r="K550" s="29"/>
    </row>
    <row r="551" spans="1:11" ht="15.75" customHeight="1" x14ac:dyDescent="0.3">
      <c r="A551" s="7" t="s">
        <v>773</v>
      </c>
      <c r="B551" s="8" t="s">
        <v>262</v>
      </c>
      <c r="C551" s="9"/>
      <c r="D551" s="9"/>
      <c r="E551" s="9"/>
      <c r="F551" s="9"/>
      <c r="G551" s="9"/>
      <c r="H551" s="9"/>
      <c r="I551" s="9">
        <v>0</v>
      </c>
      <c r="J551" s="9">
        <v>3</v>
      </c>
      <c r="K551" s="29"/>
    </row>
    <row r="552" spans="1:11" ht="15.75" customHeight="1" x14ac:dyDescent="0.3">
      <c r="A552" s="10" t="s">
        <v>12</v>
      </c>
      <c r="B552" s="11"/>
      <c r="C552" s="9">
        <f>SUM(C551)</f>
        <v>0</v>
      </c>
      <c r="D552" s="9">
        <f t="shared" ref="D552:J552" si="40">SUM(D551)</f>
        <v>0</v>
      </c>
      <c r="E552" s="9">
        <f t="shared" si="40"/>
        <v>0</v>
      </c>
      <c r="F552" s="9">
        <f t="shared" si="40"/>
        <v>0</v>
      </c>
      <c r="G552" s="9">
        <f t="shared" si="40"/>
        <v>0</v>
      </c>
      <c r="H552" s="9">
        <f t="shared" si="40"/>
        <v>0</v>
      </c>
      <c r="I552" s="9">
        <f t="shared" si="40"/>
        <v>0</v>
      </c>
      <c r="J552" s="9">
        <f t="shared" si="40"/>
        <v>3</v>
      </c>
      <c r="K552" s="29"/>
    </row>
    <row r="553" spans="1:11" ht="15.75" customHeight="1" x14ac:dyDescent="0.3"/>
    <row r="554" spans="1:11" ht="15.75" customHeight="1" x14ac:dyDescent="0.3"/>
    <row r="555" spans="1:11" ht="15.75" customHeight="1" x14ac:dyDescent="0.3">
      <c r="A555" s="24" t="s">
        <v>125</v>
      </c>
      <c r="B555" s="25"/>
      <c r="C555" s="25"/>
      <c r="D555" s="25"/>
      <c r="E555" s="25"/>
      <c r="F555" s="25"/>
      <c r="G555" s="25"/>
      <c r="H555" s="25"/>
      <c r="I555" s="25"/>
      <c r="J555" s="26"/>
      <c r="K555" s="27"/>
    </row>
    <row r="556" spans="1:11" ht="15.75" customHeight="1" x14ac:dyDescent="0.3">
      <c r="A556" s="2"/>
      <c r="B556" s="3"/>
      <c r="C556" s="28" t="s">
        <v>1</v>
      </c>
      <c r="D556" s="26"/>
      <c r="E556" s="28" t="s">
        <v>2</v>
      </c>
      <c r="F556" s="26"/>
      <c r="G556" s="28" t="s">
        <v>3</v>
      </c>
      <c r="H556" s="26"/>
      <c r="I556" s="28" t="s">
        <v>4</v>
      </c>
      <c r="J556" s="26"/>
      <c r="K556" s="27"/>
    </row>
    <row r="557" spans="1:11" ht="15.75" customHeight="1" x14ac:dyDescent="0.3">
      <c r="A557" s="4" t="s">
        <v>5</v>
      </c>
      <c r="B557" s="5" t="s">
        <v>6</v>
      </c>
      <c r="C557" s="6" t="s">
        <v>7</v>
      </c>
      <c r="D557" s="6" t="s">
        <v>8</v>
      </c>
      <c r="E557" s="6" t="s">
        <v>7</v>
      </c>
      <c r="F557" s="6" t="s">
        <v>8</v>
      </c>
      <c r="G557" s="6" t="s">
        <v>7</v>
      </c>
      <c r="H557" s="6" t="s">
        <v>8</v>
      </c>
      <c r="I557" s="6" t="s">
        <v>7</v>
      </c>
      <c r="J557" s="6" t="s">
        <v>8</v>
      </c>
      <c r="K557" s="29"/>
    </row>
    <row r="558" spans="1:11" ht="15.75" customHeight="1" x14ac:dyDescent="0.3">
      <c r="A558" s="7" t="s">
        <v>17</v>
      </c>
      <c r="B558" s="8" t="s">
        <v>74</v>
      </c>
      <c r="C558" s="9">
        <v>13</v>
      </c>
      <c r="D558" s="9">
        <v>3</v>
      </c>
      <c r="E558" s="9">
        <v>11</v>
      </c>
      <c r="F558" s="9">
        <v>0</v>
      </c>
      <c r="G558" s="9">
        <v>5</v>
      </c>
      <c r="H558" s="9">
        <v>2</v>
      </c>
      <c r="I558" s="9">
        <v>18</v>
      </c>
      <c r="J558" s="9">
        <v>5</v>
      </c>
      <c r="K558" s="29"/>
    </row>
    <row r="559" spans="1:11" ht="15.75" customHeight="1" x14ac:dyDescent="0.3">
      <c r="A559" s="10" t="s">
        <v>12</v>
      </c>
      <c r="B559" s="11"/>
      <c r="C559" s="9">
        <f>SUM(C558)</f>
        <v>13</v>
      </c>
      <c r="D559" s="9">
        <f t="shared" ref="D559:J559" si="41">SUM(D558)</f>
        <v>3</v>
      </c>
      <c r="E559" s="9">
        <f t="shared" si="41"/>
        <v>11</v>
      </c>
      <c r="F559" s="9">
        <f t="shared" si="41"/>
        <v>0</v>
      </c>
      <c r="G559" s="9">
        <f t="shared" si="41"/>
        <v>5</v>
      </c>
      <c r="H559" s="9">
        <f t="shared" si="41"/>
        <v>2</v>
      </c>
      <c r="I559" s="9">
        <f t="shared" si="41"/>
        <v>18</v>
      </c>
      <c r="J559" s="9">
        <f t="shared" si="41"/>
        <v>5</v>
      </c>
      <c r="K559" s="29"/>
    </row>
    <row r="560" spans="1:11" ht="15.75" customHeight="1" x14ac:dyDescent="0.3"/>
    <row r="561" spans="1:11" ht="15.75" customHeight="1" x14ac:dyDescent="0.3"/>
    <row r="562" spans="1:11" ht="15.75" customHeight="1" x14ac:dyDescent="0.3">
      <c r="A562" s="24" t="s">
        <v>2062</v>
      </c>
      <c r="B562" s="25"/>
      <c r="C562" s="25"/>
      <c r="D562" s="25"/>
      <c r="E562" s="25"/>
      <c r="F562" s="25"/>
      <c r="G562" s="25"/>
      <c r="H562" s="25"/>
      <c r="I562" s="25"/>
      <c r="J562" s="26"/>
      <c r="K562" s="27"/>
    </row>
    <row r="563" spans="1:11" ht="15.75" customHeight="1" x14ac:dyDescent="0.3">
      <c r="A563" s="2"/>
      <c r="B563" s="3"/>
      <c r="C563" s="28" t="s">
        <v>1</v>
      </c>
      <c r="D563" s="26"/>
      <c r="E563" s="28" t="s">
        <v>2</v>
      </c>
      <c r="F563" s="26"/>
      <c r="G563" s="28" t="s">
        <v>3</v>
      </c>
      <c r="H563" s="26"/>
      <c r="I563" s="28" t="s">
        <v>4</v>
      </c>
      <c r="J563" s="26"/>
      <c r="K563" s="27"/>
    </row>
    <row r="564" spans="1:11" ht="15.75" customHeight="1" x14ac:dyDescent="0.3">
      <c r="A564" s="4" t="s">
        <v>5</v>
      </c>
      <c r="B564" s="5" t="s">
        <v>6</v>
      </c>
      <c r="C564" s="6" t="s">
        <v>7</v>
      </c>
      <c r="D564" s="6" t="s">
        <v>8</v>
      </c>
      <c r="E564" s="6" t="s">
        <v>7</v>
      </c>
      <c r="F564" s="6" t="s">
        <v>8</v>
      </c>
      <c r="G564" s="6" t="s">
        <v>7</v>
      </c>
      <c r="H564" s="6" t="s">
        <v>8</v>
      </c>
      <c r="I564" s="6" t="s">
        <v>7</v>
      </c>
      <c r="J564" s="6" t="s">
        <v>8</v>
      </c>
      <c r="K564" s="29"/>
    </row>
    <row r="565" spans="1:11" ht="15.75" customHeight="1" x14ac:dyDescent="0.3">
      <c r="A565" s="7" t="s">
        <v>155</v>
      </c>
      <c r="B565" s="8" t="s">
        <v>167</v>
      </c>
      <c r="C565" s="9">
        <v>17</v>
      </c>
      <c r="D565" s="9">
        <v>4</v>
      </c>
      <c r="E565" s="9">
        <v>7</v>
      </c>
      <c r="F565" s="9">
        <v>1</v>
      </c>
      <c r="G565" s="9">
        <v>2</v>
      </c>
      <c r="H565" s="9">
        <v>1</v>
      </c>
      <c r="I565" s="9">
        <v>19</v>
      </c>
      <c r="J565" s="9">
        <v>5</v>
      </c>
      <c r="K565" s="29" t="s">
        <v>1753</v>
      </c>
    </row>
    <row r="566" spans="1:11" ht="15.75" customHeight="1" x14ac:dyDescent="0.3">
      <c r="A566" s="10" t="s">
        <v>12</v>
      </c>
      <c r="B566" s="11"/>
      <c r="C566" s="9">
        <f>SUM(C565)</f>
        <v>17</v>
      </c>
      <c r="D566" s="9">
        <f t="shared" ref="D566:J566" si="42">SUM(D565)</f>
        <v>4</v>
      </c>
      <c r="E566" s="9">
        <f t="shared" si="42"/>
        <v>7</v>
      </c>
      <c r="F566" s="9">
        <f t="shared" si="42"/>
        <v>1</v>
      </c>
      <c r="G566" s="9">
        <f t="shared" si="42"/>
        <v>2</v>
      </c>
      <c r="H566" s="9">
        <f t="shared" si="42"/>
        <v>1</v>
      </c>
      <c r="I566" s="9">
        <f t="shared" si="42"/>
        <v>19</v>
      </c>
      <c r="J566" s="9">
        <f t="shared" si="42"/>
        <v>5</v>
      </c>
      <c r="K566" s="29"/>
    </row>
    <row r="567" spans="1:11" ht="15.75" customHeight="1" x14ac:dyDescent="0.3"/>
    <row r="568" spans="1:11" ht="15.75" customHeight="1" x14ac:dyDescent="0.3"/>
    <row r="569" spans="1:11" ht="15.75" customHeight="1" x14ac:dyDescent="0.3">
      <c r="A569" s="24" t="s">
        <v>907</v>
      </c>
      <c r="B569" s="25"/>
      <c r="C569" s="25"/>
      <c r="D569" s="25"/>
      <c r="E569" s="25"/>
      <c r="F569" s="25"/>
      <c r="G569" s="25"/>
      <c r="H569" s="25"/>
      <c r="I569" s="25"/>
      <c r="J569" s="26"/>
      <c r="K569" s="27"/>
    </row>
    <row r="570" spans="1:11" ht="15.75" customHeight="1" x14ac:dyDescent="0.3">
      <c r="A570" s="2"/>
      <c r="B570" s="3"/>
      <c r="C570" s="28" t="s">
        <v>1</v>
      </c>
      <c r="D570" s="26"/>
      <c r="E570" s="28" t="s">
        <v>2</v>
      </c>
      <c r="F570" s="26"/>
      <c r="G570" s="28" t="s">
        <v>3</v>
      </c>
      <c r="H570" s="26"/>
      <c r="I570" s="28" t="s">
        <v>4</v>
      </c>
      <c r="J570" s="26"/>
      <c r="K570" s="27"/>
    </row>
    <row r="571" spans="1:11" ht="15.75" customHeight="1" x14ac:dyDescent="0.3">
      <c r="A571" s="4" t="s">
        <v>5</v>
      </c>
      <c r="B571" s="5" t="s">
        <v>6</v>
      </c>
      <c r="C571" s="6" t="s">
        <v>7</v>
      </c>
      <c r="D571" s="6" t="s">
        <v>8</v>
      </c>
      <c r="E571" s="6" t="s">
        <v>7</v>
      </c>
      <c r="F571" s="6" t="s">
        <v>8</v>
      </c>
      <c r="G571" s="6" t="s">
        <v>7</v>
      </c>
      <c r="H571" s="6" t="s">
        <v>8</v>
      </c>
      <c r="I571" s="6" t="s">
        <v>7</v>
      </c>
      <c r="J571" s="6" t="s">
        <v>8</v>
      </c>
      <c r="K571" s="29"/>
    </row>
    <row r="572" spans="1:11" ht="15.75" customHeight="1" x14ac:dyDescent="0.3">
      <c r="A572" s="7" t="s">
        <v>105</v>
      </c>
      <c r="B572" s="8" t="s">
        <v>259</v>
      </c>
      <c r="C572" s="9">
        <v>7</v>
      </c>
      <c r="D572" s="9">
        <v>11</v>
      </c>
      <c r="E572" s="9">
        <v>5</v>
      </c>
      <c r="F572" s="9">
        <v>9</v>
      </c>
      <c r="G572" s="9">
        <v>0</v>
      </c>
      <c r="H572" s="9">
        <v>1</v>
      </c>
      <c r="I572" s="9">
        <v>7</v>
      </c>
      <c r="J572" s="9">
        <v>12</v>
      </c>
      <c r="K572" s="29"/>
    </row>
    <row r="573" spans="1:11" ht="15.75" customHeight="1" x14ac:dyDescent="0.3">
      <c r="A573" s="7" t="s">
        <v>25</v>
      </c>
      <c r="B573" s="8" t="s">
        <v>259</v>
      </c>
      <c r="C573" s="9">
        <v>15</v>
      </c>
      <c r="D573" s="9">
        <v>3</v>
      </c>
      <c r="E573" s="9">
        <v>11</v>
      </c>
      <c r="F573" s="9">
        <v>3</v>
      </c>
      <c r="G573" s="9">
        <v>0</v>
      </c>
      <c r="H573" s="9">
        <v>1</v>
      </c>
      <c r="I573" s="9">
        <v>15</v>
      </c>
      <c r="J573" s="9">
        <v>4</v>
      </c>
      <c r="K573" s="29"/>
    </row>
    <row r="574" spans="1:11" ht="15.75" customHeight="1" x14ac:dyDescent="0.3">
      <c r="A574" s="7" t="s">
        <v>27</v>
      </c>
      <c r="B574" s="8" t="s">
        <v>259</v>
      </c>
      <c r="C574" s="9">
        <v>11</v>
      </c>
      <c r="D574" s="9">
        <v>7</v>
      </c>
      <c r="E574" s="9">
        <v>8</v>
      </c>
      <c r="F574" s="9">
        <v>6</v>
      </c>
      <c r="G574" s="9">
        <v>0</v>
      </c>
      <c r="H574" s="9">
        <v>1</v>
      </c>
      <c r="I574" s="9">
        <v>11</v>
      </c>
      <c r="J574" s="9">
        <v>8</v>
      </c>
      <c r="K574" s="29"/>
    </row>
    <row r="575" spans="1:11" ht="15.75" customHeight="1" x14ac:dyDescent="0.3">
      <c r="A575" s="7" t="s">
        <v>28</v>
      </c>
      <c r="B575" s="8" t="s">
        <v>259</v>
      </c>
      <c r="C575" s="9">
        <v>10</v>
      </c>
      <c r="D575" s="9">
        <v>8</v>
      </c>
      <c r="E575" s="9">
        <v>8</v>
      </c>
      <c r="F575" s="9">
        <v>6</v>
      </c>
      <c r="G575" s="9">
        <v>0</v>
      </c>
      <c r="H575" s="9">
        <v>1</v>
      </c>
      <c r="I575" s="9">
        <v>10</v>
      </c>
      <c r="J575" s="9">
        <v>9</v>
      </c>
      <c r="K575" s="29"/>
    </row>
    <row r="576" spans="1:11" ht="15.75" customHeight="1" x14ac:dyDescent="0.3">
      <c r="A576" s="7" t="s">
        <v>106</v>
      </c>
      <c r="B576" s="8" t="s">
        <v>968</v>
      </c>
      <c r="C576" s="9">
        <v>3</v>
      </c>
      <c r="D576" s="9">
        <v>15</v>
      </c>
      <c r="E576" s="9">
        <v>1</v>
      </c>
      <c r="F576" s="9">
        <v>11</v>
      </c>
      <c r="G576" s="9">
        <v>0</v>
      </c>
      <c r="H576" s="9">
        <v>1</v>
      </c>
      <c r="I576" s="9">
        <v>3</v>
      </c>
      <c r="J576" s="9">
        <v>16</v>
      </c>
      <c r="K576" s="29"/>
    </row>
    <row r="577" spans="1:11" ht="15.75" customHeight="1" x14ac:dyDescent="0.3">
      <c r="A577" s="10" t="s">
        <v>12</v>
      </c>
      <c r="B577" s="11"/>
      <c r="C577" s="9">
        <f t="shared" ref="C577:J577" si="43">SUM(C572:C576)</f>
        <v>46</v>
      </c>
      <c r="D577" s="9">
        <f t="shared" si="43"/>
        <v>44</v>
      </c>
      <c r="E577" s="9">
        <f t="shared" si="43"/>
        <v>33</v>
      </c>
      <c r="F577" s="9">
        <f t="shared" si="43"/>
        <v>35</v>
      </c>
      <c r="G577" s="9">
        <f t="shared" si="43"/>
        <v>0</v>
      </c>
      <c r="H577" s="9">
        <f t="shared" si="43"/>
        <v>5</v>
      </c>
      <c r="I577" s="9">
        <f t="shared" si="43"/>
        <v>46</v>
      </c>
      <c r="J577" s="9">
        <f t="shared" si="43"/>
        <v>49</v>
      </c>
      <c r="K577" s="29"/>
    </row>
    <row r="578" spans="1:11" ht="15.75" customHeight="1" x14ac:dyDescent="0.3"/>
    <row r="579" spans="1:11" ht="15.75" customHeight="1" x14ac:dyDescent="0.3"/>
    <row r="580" spans="1:11" ht="15.75" customHeight="1" x14ac:dyDescent="0.3">
      <c r="A580" s="24" t="s">
        <v>126</v>
      </c>
      <c r="B580" s="25"/>
      <c r="C580" s="25"/>
      <c r="D580" s="25"/>
      <c r="E580" s="25"/>
      <c r="F580" s="25"/>
      <c r="G580" s="25"/>
      <c r="H580" s="25"/>
      <c r="I580" s="25"/>
      <c r="J580" s="26"/>
      <c r="K580" s="27"/>
    </row>
    <row r="581" spans="1:11" ht="15.75" customHeight="1" x14ac:dyDescent="0.3">
      <c r="A581" s="2"/>
      <c r="B581" s="3"/>
      <c r="C581" s="28" t="s">
        <v>1</v>
      </c>
      <c r="D581" s="26"/>
      <c r="E581" s="28" t="s">
        <v>2</v>
      </c>
      <c r="F581" s="26"/>
      <c r="G581" s="28" t="s">
        <v>3</v>
      </c>
      <c r="H581" s="26"/>
      <c r="I581" s="28" t="s">
        <v>4</v>
      </c>
      <c r="J581" s="26"/>
      <c r="K581" s="27"/>
    </row>
    <row r="582" spans="1:11" ht="15.75" customHeight="1" x14ac:dyDescent="0.3">
      <c r="A582" s="4" t="s">
        <v>5</v>
      </c>
      <c r="B582" s="5" t="s">
        <v>6</v>
      </c>
      <c r="C582" s="6" t="s">
        <v>7</v>
      </c>
      <c r="D582" s="6" t="s">
        <v>8</v>
      </c>
      <c r="E582" s="6" t="s">
        <v>7</v>
      </c>
      <c r="F582" s="6" t="s">
        <v>8</v>
      </c>
      <c r="G582" s="6" t="s">
        <v>7</v>
      </c>
      <c r="H582" s="6" t="s">
        <v>8</v>
      </c>
      <c r="I582" s="6" t="s">
        <v>7</v>
      </c>
      <c r="J582" s="6" t="s">
        <v>8</v>
      </c>
      <c r="K582" s="29"/>
    </row>
    <row r="583" spans="1:11" ht="15.75" customHeight="1" x14ac:dyDescent="0.3">
      <c r="A583" s="7" t="s">
        <v>63</v>
      </c>
      <c r="B583" s="8" t="s">
        <v>127</v>
      </c>
      <c r="C583" s="9"/>
      <c r="D583" s="9"/>
      <c r="E583" s="9"/>
      <c r="F583" s="9"/>
      <c r="G583" s="9"/>
      <c r="H583" s="9"/>
      <c r="I583" s="9">
        <v>1</v>
      </c>
      <c r="J583" s="9">
        <v>18</v>
      </c>
      <c r="K583" s="29"/>
    </row>
    <row r="584" spans="1:11" ht="15.75" customHeight="1" x14ac:dyDescent="0.3">
      <c r="A584" s="7" t="s">
        <v>64</v>
      </c>
      <c r="B584" s="8" t="s">
        <v>127</v>
      </c>
      <c r="C584" s="9"/>
      <c r="D584" s="9"/>
      <c r="E584" s="9"/>
      <c r="F584" s="9"/>
      <c r="G584" s="9"/>
      <c r="H584" s="9"/>
      <c r="I584" s="9">
        <v>12</v>
      </c>
      <c r="J584" s="9">
        <v>8</v>
      </c>
      <c r="K584" s="29"/>
    </row>
    <row r="585" spans="1:11" ht="15.75" customHeight="1" x14ac:dyDescent="0.3">
      <c r="A585" s="7" t="s">
        <v>66</v>
      </c>
      <c r="B585" s="8" t="s">
        <v>127</v>
      </c>
      <c r="C585" s="9"/>
      <c r="D585" s="9"/>
      <c r="E585" s="9"/>
      <c r="F585" s="9"/>
      <c r="G585" s="9"/>
      <c r="H585" s="9"/>
      <c r="I585" s="9">
        <v>20</v>
      </c>
      <c r="J585" s="9">
        <v>5</v>
      </c>
      <c r="K585" s="29"/>
    </row>
    <row r="586" spans="1:11" ht="15.75" customHeight="1" x14ac:dyDescent="0.3">
      <c r="A586" s="7" t="s">
        <v>67</v>
      </c>
      <c r="B586" s="8" t="s">
        <v>128</v>
      </c>
      <c r="C586" s="9"/>
      <c r="D586" s="9"/>
      <c r="E586" s="9"/>
      <c r="F586" s="9"/>
      <c r="G586" s="9"/>
      <c r="H586" s="9"/>
      <c r="I586" s="9">
        <v>2</v>
      </c>
      <c r="J586" s="9">
        <v>15</v>
      </c>
      <c r="K586" s="29"/>
    </row>
    <row r="587" spans="1:11" ht="15.75" customHeight="1" x14ac:dyDescent="0.3">
      <c r="A587" s="7" t="s">
        <v>68</v>
      </c>
      <c r="B587" s="8" t="s">
        <v>128</v>
      </c>
      <c r="C587" s="9"/>
      <c r="D587" s="9"/>
      <c r="E587" s="9"/>
      <c r="F587" s="9"/>
      <c r="G587" s="9"/>
      <c r="H587" s="9"/>
      <c r="I587" s="9">
        <v>4</v>
      </c>
      <c r="J587" s="9">
        <v>14</v>
      </c>
      <c r="K587" s="29"/>
    </row>
    <row r="588" spans="1:11" ht="15.75" customHeight="1" x14ac:dyDescent="0.3">
      <c r="A588" s="7" t="s">
        <v>69</v>
      </c>
      <c r="B588" s="8" t="s">
        <v>1453</v>
      </c>
      <c r="C588" s="9"/>
      <c r="D588" s="9"/>
      <c r="E588" s="9"/>
      <c r="F588" s="9"/>
      <c r="G588" s="9"/>
      <c r="H588" s="9"/>
      <c r="I588" s="9"/>
      <c r="J588" s="9"/>
      <c r="K588" s="29"/>
    </row>
    <row r="589" spans="1:11" ht="15.75" customHeight="1" x14ac:dyDescent="0.3">
      <c r="A589" s="7" t="s">
        <v>102</v>
      </c>
      <c r="B589" s="8" t="s">
        <v>1453</v>
      </c>
      <c r="C589" s="9"/>
      <c r="D589" s="9"/>
      <c r="E589" s="9"/>
      <c r="F589" s="9"/>
      <c r="G589" s="9"/>
      <c r="H589" s="9"/>
      <c r="I589" s="9"/>
      <c r="J589" s="9"/>
      <c r="K589" s="29"/>
    </row>
    <row r="590" spans="1:11" ht="15.75" customHeight="1" x14ac:dyDescent="0.3">
      <c r="A590" s="7" t="s">
        <v>103</v>
      </c>
      <c r="B590" s="8" t="s">
        <v>129</v>
      </c>
      <c r="C590" s="9"/>
      <c r="D590" s="9"/>
      <c r="E590" s="9"/>
      <c r="F590" s="9"/>
      <c r="G590" s="9"/>
      <c r="H590" s="9"/>
      <c r="I590" s="9"/>
      <c r="J590" s="9"/>
      <c r="K590" s="29"/>
    </row>
    <row r="591" spans="1:11" ht="15.75" customHeight="1" x14ac:dyDescent="0.3">
      <c r="A591" s="7" t="s">
        <v>104</v>
      </c>
      <c r="B591" s="8" t="s">
        <v>129</v>
      </c>
      <c r="C591" s="9"/>
      <c r="D591" s="9"/>
      <c r="E591" s="9"/>
      <c r="F591" s="9"/>
      <c r="G591" s="9"/>
      <c r="H591" s="9"/>
      <c r="I591" s="9"/>
      <c r="J591" s="9"/>
      <c r="K591" s="29"/>
    </row>
    <row r="592" spans="1:11" ht="15.75" customHeight="1" x14ac:dyDescent="0.3">
      <c r="A592" s="7" t="s">
        <v>105</v>
      </c>
      <c r="B592" s="8" t="s">
        <v>130</v>
      </c>
      <c r="C592" s="9"/>
      <c r="D592" s="9"/>
      <c r="E592" s="9"/>
      <c r="F592" s="9"/>
      <c r="G592" s="9"/>
      <c r="H592" s="9"/>
      <c r="I592" s="9">
        <v>16</v>
      </c>
      <c r="J592" s="9">
        <v>4</v>
      </c>
      <c r="K592" s="29"/>
    </row>
    <row r="593" spans="1:11" ht="15.75" customHeight="1" x14ac:dyDescent="0.3">
      <c r="A593" s="7" t="s">
        <v>25</v>
      </c>
      <c r="B593" s="8" t="s">
        <v>130</v>
      </c>
      <c r="C593" s="9"/>
      <c r="D593" s="9"/>
      <c r="E593" s="9"/>
      <c r="F593" s="9"/>
      <c r="G593" s="9"/>
      <c r="H593" s="9"/>
      <c r="I593" s="9">
        <v>14</v>
      </c>
      <c r="J593" s="9">
        <v>5</v>
      </c>
      <c r="K593" s="29"/>
    </row>
    <row r="594" spans="1:11" ht="15.75" customHeight="1" x14ac:dyDescent="0.3">
      <c r="A594" s="7" t="s">
        <v>27</v>
      </c>
      <c r="B594" s="8" t="s">
        <v>130</v>
      </c>
      <c r="C594" s="9"/>
      <c r="D594" s="9"/>
      <c r="E594" s="9"/>
      <c r="F594" s="9"/>
      <c r="G594" s="9"/>
      <c r="H594" s="9"/>
      <c r="I594" s="9">
        <v>13</v>
      </c>
      <c r="J594" s="9">
        <v>7</v>
      </c>
      <c r="K594" s="29"/>
    </row>
    <row r="595" spans="1:11" ht="15.75" customHeight="1" x14ac:dyDescent="0.3">
      <c r="A595" s="7" t="s">
        <v>28</v>
      </c>
      <c r="B595" s="8" t="s">
        <v>131</v>
      </c>
      <c r="C595" s="9">
        <v>1</v>
      </c>
      <c r="D595" s="9">
        <v>17</v>
      </c>
      <c r="E595" s="9">
        <v>1</v>
      </c>
      <c r="F595" s="9">
        <v>11</v>
      </c>
      <c r="G595" s="9">
        <v>0</v>
      </c>
      <c r="H595" s="9">
        <v>1</v>
      </c>
      <c r="I595" s="9">
        <v>1</v>
      </c>
      <c r="J595" s="9">
        <v>18</v>
      </c>
      <c r="K595" s="29"/>
    </row>
    <row r="596" spans="1:11" ht="15.75" customHeight="1" x14ac:dyDescent="0.3">
      <c r="A596" s="7" t="s">
        <v>106</v>
      </c>
      <c r="B596" s="8" t="s">
        <v>131</v>
      </c>
      <c r="C596" s="9">
        <v>6</v>
      </c>
      <c r="D596" s="9">
        <v>12</v>
      </c>
      <c r="E596" s="9">
        <v>4</v>
      </c>
      <c r="F596" s="9">
        <v>8</v>
      </c>
      <c r="G596" s="9">
        <v>0</v>
      </c>
      <c r="H596" s="9">
        <v>1</v>
      </c>
      <c r="I596" s="9">
        <v>6</v>
      </c>
      <c r="J596" s="9">
        <v>13</v>
      </c>
      <c r="K596" s="29"/>
    </row>
    <row r="597" spans="1:11" ht="15.75" customHeight="1" x14ac:dyDescent="0.3">
      <c r="A597" s="7" t="s">
        <v>30</v>
      </c>
      <c r="B597" s="8" t="s">
        <v>131</v>
      </c>
      <c r="C597" s="9">
        <v>12</v>
      </c>
      <c r="D597" s="9">
        <v>6</v>
      </c>
      <c r="E597" s="9">
        <v>6</v>
      </c>
      <c r="F597" s="9">
        <v>6</v>
      </c>
      <c r="G597" s="9">
        <v>3</v>
      </c>
      <c r="H597" s="9">
        <v>1</v>
      </c>
      <c r="I597" s="9">
        <v>15</v>
      </c>
      <c r="J597" s="9">
        <v>7</v>
      </c>
      <c r="K597" s="29"/>
    </row>
    <row r="598" spans="1:11" ht="15.75" customHeight="1" x14ac:dyDescent="0.3">
      <c r="A598" s="7" t="s">
        <v>107</v>
      </c>
      <c r="B598" s="8" t="s">
        <v>93</v>
      </c>
      <c r="C598" s="9">
        <v>11</v>
      </c>
      <c r="D598" s="9">
        <v>7</v>
      </c>
      <c r="E598" s="9">
        <v>9</v>
      </c>
      <c r="F598" s="9">
        <v>5</v>
      </c>
      <c r="G598" s="9">
        <v>2</v>
      </c>
      <c r="H598" s="9">
        <v>1</v>
      </c>
      <c r="I598" s="9">
        <v>13</v>
      </c>
      <c r="J598" s="9">
        <v>8</v>
      </c>
      <c r="K598" s="29"/>
    </row>
    <row r="599" spans="1:11" ht="15.75" customHeight="1" x14ac:dyDescent="0.3">
      <c r="A599" s="7" t="s">
        <v>109</v>
      </c>
      <c r="B599" s="8" t="s">
        <v>132</v>
      </c>
      <c r="C599" s="9">
        <v>0</v>
      </c>
      <c r="D599" s="9">
        <v>18</v>
      </c>
      <c r="E599" s="9"/>
      <c r="F599" s="9"/>
      <c r="G599" s="9">
        <v>0</v>
      </c>
      <c r="H599" s="9">
        <v>1</v>
      </c>
      <c r="I599" s="9">
        <v>0</v>
      </c>
      <c r="J599" s="9">
        <v>19</v>
      </c>
      <c r="K599" s="29"/>
    </row>
    <row r="600" spans="1:11" ht="15.75" customHeight="1" x14ac:dyDescent="0.3">
      <c r="A600" s="7" t="s">
        <v>110</v>
      </c>
      <c r="B600" s="8" t="s">
        <v>132</v>
      </c>
      <c r="C600" s="9"/>
      <c r="D600" s="9"/>
      <c r="E600" s="9"/>
      <c r="F600" s="9"/>
      <c r="G600" s="9"/>
      <c r="H600" s="9"/>
      <c r="I600" s="9"/>
      <c r="J600" s="9"/>
      <c r="K600" s="29"/>
    </row>
    <row r="601" spans="1:11" ht="15.75" customHeight="1" x14ac:dyDescent="0.3">
      <c r="A601" s="10" t="s">
        <v>12</v>
      </c>
      <c r="B601" s="11"/>
      <c r="C601" s="9">
        <f>SUM(C583:C600)</f>
        <v>30</v>
      </c>
      <c r="D601" s="9">
        <f t="shared" ref="D601:J601" si="44">SUM(D583:D600)</f>
        <v>60</v>
      </c>
      <c r="E601" s="9">
        <f t="shared" si="44"/>
        <v>20</v>
      </c>
      <c r="F601" s="9">
        <f t="shared" si="44"/>
        <v>30</v>
      </c>
      <c r="G601" s="9">
        <f t="shared" si="44"/>
        <v>5</v>
      </c>
      <c r="H601" s="9">
        <f t="shared" si="44"/>
        <v>5</v>
      </c>
      <c r="I601" s="9">
        <f t="shared" si="44"/>
        <v>117</v>
      </c>
      <c r="J601" s="9">
        <f t="shared" si="44"/>
        <v>141</v>
      </c>
      <c r="K601" s="29"/>
    </row>
    <row r="602" spans="1:11" ht="15.75" customHeight="1" x14ac:dyDescent="0.3">
      <c r="A602" s="30" t="s">
        <v>1877</v>
      </c>
      <c r="B602" s="30"/>
    </row>
    <row r="603" spans="1:11" ht="15.75" customHeight="1" x14ac:dyDescent="0.3"/>
    <row r="604" spans="1:11" ht="15.75" customHeight="1" x14ac:dyDescent="0.3"/>
    <row r="605" spans="1:11" ht="15.75" customHeight="1" x14ac:dyDescent="0.3">
      <c r="A605" s="24" t="s">
        <v>909</v>
      </c>
      <c r="B605" s="25"/>
      <c r="C605" s="25"/>
      <c r="D605" s="25"/>
      <c r="E605" s="25"/>
      <c r="F605" s="25"/>
      <c r="G605" s="25"/>
      <c r="H605" s="25"/>
      <c r="I605" s="25"/>
      <c r="J605" s="26"/>
      <c r="K605" s="27"/>
    </row>
    <row r="606" spans="1:11" ht="15.75" customHeight="1" x14ac:dyDescent="0.3">
      <c r="A606" s="2"/>
      <c r="B606" s="3"/>
      <c r="C606" s="28" t="s">
        <v>1</v>
      </c>
      <c r="D606" s="26"/>
      <c r="E606" s="28" t="s">
        <v>2</v>
      </c>
      <c r="F606" s="26"/>
      <c r="G606" s="28" t="s">
        <v>3</v>
      </c>
      <c r="H606" s="26"/>
      <c r="I606" s="28" t="s">
        <v>4</v>
      </c>
      <c r="J606" s="26"/>
      <c r="K606" s="27"/>
    </row>
    <row r="607" spans="1:11" ht="15.75" customHeight="1" x14ac:dyDescent="0.3">
      <c r="A607" s="4" t="s">
        <v>5</v>
      </c>
      <c r="B607" s="5" t="s">
        <v>6</v>
      </c>
      <c r="C607" s="6" t="s">
        <v>7</v>
      </c>
      <c r="D607" s="6" t="s">
        <v>8</v>
      </c>
      <c r="E607" s="6" t="s">
        <v>7</v>
      </c>
      <c r="F607" s="6" t="s">
        <v>8</v>
      </c>
      <c r="G607" s="6" t="s">
        <v>7</v>
      </c>
      <c r="H607" s="6" t="s">
        <v>8</v>
      </c>
      <c r="I607" s="6" t="s">
        <v>7</v>
      </c>
      <c r="J607" s="6" t="s">
        <v>8</v>
      </c>
      <c r="K607" s="29"/>
    </row>
    <row r="608" spans="1:11" ht="15.75" customHeight="1" x14ac:dyDescent="0.3">
      <c r="A608" s="7" t="s">
        <v>46</v>
      </c>
      <c r="B608" s="8" t="s">
        <v>133</v>
      </c>
      <c r="C608" s="12">
        <v>9</v>
      </c>
      <c r="D608" s="13">
        <v>8</v>
      </c>
      <c r="E608" s="13">
        <v>8</v>
      </c>
      <c r="F608" s="13">
        <v>6</v>
      </c>
      <c r="G608" s="13">
        <v>2</v>
      </c>
      <c r="H608" s="13">
        <v>2</v>
      </c>
      <c r="I608" s="13">
        <v>11</v>
      </c>
      <c r="J608" s="13">
        <v>10</v>
      </c>
      <c r="K608" s="27"/>
    </row>
    <row r="609" spans="1:11" ht="15.75" customHeight="1" x14ac:dyDescent="0.3">
      <c r="A609" s="7" t="s">
        <v>55</v>
      </c>
      <c r="B609" s="8" t="s">
        <v>133</v>
      </c>
      <c r="C609" s="22">
        <v>9</v>
      </c>
      <c r="D609" s="14">
        <v>9</v>
      </c>
      <c r="E609" s="14">
        <v>7</v>
      </c>
      <c r="F609" s="14">
        <v>8</v>
      </c>
      <c r="G609" s="14">
        <v>2</v>
      </c>
      <c r="H609" s="14">
        <v>2</v>
      </c>
      <c r="I609" s="14">
        <v>11</v>
      </c>
      <c r="J609" s="14">
        <v>11</v>
      </c>
      <c r="K609" s="27"/>
    </row>
    <row r="610" spans="1:11" ht="15.75" customHeight="1" x14ac:dyDescent="0.3">
      <c r="A610" s="7" t="s">
        <v>56</v>
      </c>
      <c r="B610" s="8" t="s">
        <v>133</v>
      </c>
      <c r="C610" s="22">
        <v>16</v>
      </c>
      <c r="D610" s="14">
        <v>2</v>
      </c>
      <c r="E610" s="14">
        <v>15</v>
      </c>
      <c r="F610" s="14">
        <v>1</v>
      </c>
      <c r="G610" s="14">
        <v>1</v>
      </c>
      <c r="H610" s="14">
        <v>2</v>
      </c>
      <c r="I610" s="14">
        <v>17</v>
      </c>
      <c r="J610" s="14">
        <v>4</v>
      </c>
      <c r="K610" s="27"/>
    </row>
    <row r="611" spans="1:11" ht="15.75" customHeight="1" x14ac:dyDescent="0.3">
      <c r="A611" s="7" t="s">
        <v>57</v>
      </c>
      <c r="B611" s="8" t="s">
        <v>111</v>
      </c>
      <c r="C611" s="22">
        <v>4</v>
      </c>
      <c r="D611" s="14">
        <v>14</v>
      </c>
      <c r="E611" s="14">
        <v>0</v>
      </c>
      <c r="F611" s="14">
        <v>7</v>
      </c>
      <c r="G611" s="14">
        <v>0</v>
      </c>
      <c r="H611" s="14">
        <v>1</v>
      </c>
      <c r="I611" s="14">
        <v>4</v>
      </c>
      <c r="J611" s="14">
        <v>15</v>
      </c>
      <c r="K611" s="27"/>
    </row>
    <row r="612" spans="1:11" ht="15.75" customHeight="1" x14ac:dyDescent="0.3">
      <c r="A612" s="7" t="s">
        <v>63</v>
      </c>
      <c r="B612" s="8" t="s">
        <v>111</v>
      </c>
      <c r="C612" s="22">
        <v>9</v>
      </c>
      <c r="D612" s="14">
        <v>9</v>
      </c>
      <c r="E612" s="14">
        <v>3</v>
      </c>
      <c r="F612" s="14">
        <v>4</v>
      </c>
      <c r="G612" s="14">
        <v>0</v>
      </c>
      <c r="H612" s="14">
        <v>1</v>
      </c>
      <c r="I612" s="14">
        <v>9</v>
      </c>
      <c r="J612" s="14">
        <v>10</v>
      </c>
      <c r="K612" s="27"/>
    </row>
    <row r="613" spans="1:11" ht="15.75" customHeight="1" x14ac:dyDescent="0.3">
      <c r="A613" s="7" t="s">
        <v>64</v>
      </c>
      <c r="B613" s="8" t="s">
        <v>111</v>
      </c>
      <c r="C613" s="22">
        <v>0</v>
      </c>
      <c r="D613" s="14">
        <v>18</v>
      </c>
      <c r="E613" s="14">
        <v>0</v>
      </c>
      <c r="F613" s="14">
        <v>7</v>
      </c>
      <c r="G613" s="14">
        <v>0</v>
      </c>
      <c r="H613" s="14">
        <v>1</v>
      </c>
      <c r="I613" s="14">
        <v>0</v>
      </c>
      <c r="J613" s="14">
        <v>19</v>
      </c>
      <c r="K613" s="27"/>
    </row>
    <row r="614" spans="1:11" ht="15.75" customHeight="1" x14ac:dyDescent="0.3">
      <c r="A614" s="7" t="s">
        <v>66</v>
      </c>
      <c r="B614" s="8" t="s">
        <v>111</v>
      </c>
      <c r="C614" s="22">
        <v>4</v>
      </c>
      <c r="D614" s="14">
        <v>14</v>
      </c>
      <c r="E614" s="14">
        <v>1</v>
      </c>
      <c r="F614" s="14">
        <v>6</v>
      </c>
      <c r="G614" s="14">
        <v>0</v>
      </c>
      <c r="H614" s="14">
        <v>1</v>
      </c>
      <c r="I614" s="14">
        <v>4</v>
      </c>
      <c r="J614" s="14">
        <v>15</v>
      </c>
      <c r="K614" s="27"/>
    </row>
    <row r="615" spans="1:11" ht="15.75" customHeight="1" x14ac:dyDescent="0.3">
      <c r="A615" s="7" t="s">
        <v>67</v>
      </c>
      <c r="B615" s="8" t="s">
        <v>111</v>
      </c>
      <c r="C615" s="22">
        <v>9</v>
      </c>
      <c r="D615" s="14">
        <v>9</v>
      </c>
      <c r="E615" s="14">
        <v>2</v>
      </c>
      <c r="F615" s="14">
        <v>5</v>
      </c>
      <c r="G615" s="14">
        <v>0</v>
      </c>
      <c r="H615" s="14">
        <v>1</v>
      </c>
      <c r="I615" s="14">
        <v>9</v>
      </c>
      <c r="J615" s="14">
        <v>10</v>
      </c>
      <c r="K615" s="27"/>
    </row>
    <row r="616" spans="1:11" ht="15.75" customHeight="1" x14ac:dyDescent="0.3">
      <c r="A616" s="7" t="s">
        <v>105</v>
      </c>
      <c r="B616" s="8" t="s">
        <v>111</v>
      </c>
      <c r="C616" s="22">
        <v>1</v>
      </c>
      <c r="D616" s="14">
        <v>0</v>
      </c>
      <c r="E616" s="14">
        <v>1</v>
      </c>
      <c r="F616" s="14">
        <v>0</v>
      </c>
      <c r="G616" s="14">
        <v>1</v>
      </c>
      <c r="H616" s="14">
        <v>1</v>
      </c>
      <c r="I616" s="14">
        <v>2</v>
      </c>
      <c r="J616" s="14">
        <v>1</v>
      </c>
      <c r="K616" s="27"/>
    </row>
    <row r="617" spans="1:11" ht="15.75" customHeight="1" x14ac:dyDescent="0.3">
      <c r="A617" s="10" t="s">
        <v>12</v>
      </c>
      <c r="B617" s="11"/>
      <c r="C617" s="9">
        <f>SUM(C608:C616)</f>
        <v>61</v>
      </c>
      <c r="D617" s="9">
        <f t="shared" ref="D617:J617" si="45">SUM(D608:D616)</f>
        <v>83</v>
      </c>
      <c r="E617" s="9">
        <f t="shared" si="45"/>
        <v>37</v>
      </c>
      <c r="F617" s="9">
        <f t="shared" si="45"/>
        <v>44</v>
      </c>
      <c r="G617" s="9">
        <f t="shared" si="45"/>
        <v>6</v>
      </c>
      <c r="H617" s="9">
        <f t="shared" si="45"/>
        <v>12</v>
      </c>
      <c r="I617" s="9">
        <f t="shared" si="45"/>
        <v>67</v>
      </c>
      <c r="J617" s="9">
        <f t="shared" si="45"/>
        <v>95</v>
      </c>
      <c r="K617" s="29"/>
    </row>
    <row r="618" spans="1:11" ht="15.75" customHeight="1" x14ac:dyDescent="0.3"/>
    <row r="619" spans="1:11" ht="15.75" customHeight="1" x14ac:dyDescent="0.3"/>
    <row r="620" spans="1:11" ht="15.75" customHeight="1" x14ac:dyDescent="0.3">
      <c r="A620" s="24" t="s">
        <v>2077</v>
      </c>
      <c r="B620" s="25"/>
      <c r="C620" s="25"/>
      <c r="D620" s="25"/>
      <c r="E620" s="25"/>
      <c r="F620" s="25"/>
      <c r="G620" s="25"/>
      <c r="H620" s="25"/>
      <c r="I620" s="25"/>
      <c r="J620" s="26"/>
      <c r="K620" s="27"/>
    </row>
    <row r="621" spans="1:11" ht="15.75" customHeight="1" x14ac:dyDescent="0.3">
      <c r="A621" s="2"/>
      <c r="B621" s="3"/>
      <c r="C621" s="28" t="s">
        <v>1</v>
      </c>
      <c r="D621" s="26"/>
      <c r="E621" s="28" t="s">
        <v>2</v>
      </c>
      <c r="F621" s="26"/>
      <c r="G621" s="28" t="s">
        <v>3</v>
      </c>
      <c r="H621" s="26"/>
      <c r="I621" s="28" t="s">
        <v>4</v>
      </c>
      <c r="J621" s="26"/>
      <c r="K621" s="27"/>
    </row>
    <row r="622" spans="1:11" ht="15.75" customHeight="1" x14ac:dyDescent="0.3">
      <c r="A622" s="4" t="s">
        <v>5</v>
      </c>
      <c r="B622" s="5" t="s">
        <v>6</v>
      </c>
      <c r="C622" s="6" t="s">
        <v>7</v>
      </c>
      <c r="D622" s="6" t="s">
        <v>8</v>
      </c>
      <c r="E622" s="6" t="s">
        <v>7</v>
      </c>
      <c r="F622" s="6" t="s">
        <v>8</v>
      </c>
      <c r="G622" s="6" t="s">
        <v>7</v>
      </c>
      <c r="H622" s="6" t="s">
        <v>8</v>
      </c>
      <c r="I622" s="6" t="s">
        <v>7</v>
      </c>
      <c r="J622" s="6" t="s">
        <v>8</v>
      </c>
      <c r="K622" s="29"/>
    </row>
    <row r="623" spans="1:11" ht="15.75" customHeight="1" x14ac:dyDescent="0.3">
      <c r="A623" s="7" t="s">
        <v>35</v>
      </c>
      <c r="B623" s="8" t="s">
        <v>134</v>
      </c>
      <c r="C623" s="22">
        <v>5</v>
      </c>
      <c r="D623" s="14">
        <v>15</v>
      </c>
      <c r="E623" s="14">
        <v>1</v>
      </c>
      <c r="F623" s="14">
        <v>7</v>
      </c>
      <c r="G623" s="14">
        <v>0</v>
      </c>
      <c r="H623" s="14">
        <v>1</v>
      </c>
      <c r="I623" s="14">
        <v>5</v>
      </c>
      <c r="J623" s="14">
        <v>16</v>
      </c>
      <c r="K623" s="27"/>
    </row>
    <row r="624" spans="1:11" ht="15.75" customHeight="1" x14ac:dyDescent="0.3">
      <c r="A624" s="7" t="s">
        <v>36</v>
      </c>
      <c r="B624" s="8" t="s">
        <v>134</v>
      </c>
      <c r="C624" s="22">
        <v>9</v>
      </c>
      <c r="D624" s="14">
        <v>11</v>
      </c>
      <c r="E624" s="14"/>
      <c r="F624" s="14"/>
      <c r="G624" s="14">
        <v>0</v>
      </c>
      <c r="H624" s="14">
        <v>1</v>
      </c>
      <c r="I624" s="14">
        <v>9</v>
      </c>
      <c r="J624" s="14">
        <v>12</v>
      </c>
      <c r="K624" s="27"/>
    </row>
    <row r="625" spans="1:11" ht="15.75" customHeight="1" x14ac:dyDescent="0.3">
      <c r="A625" s="7" t="s">
        <v>37</v>
      </c>
      <c r="B625" s="8" t="s">
        <v>134</v>
      </c>
      <c r="C625" s="22">
        <v>12</v>
      </c>
      <c r="D625" s="14">
        <v>8</v>
      </c>
      <c r="E625" s="14"/>
      <c r="F625" s="14"/>
      <c r="G625" s="14">
        <v>0</v>
      </c>
      <c r="H625" s="14">
        <v>1</v>
      </c>
      <c r="I625" s="14">
        <v>12</v>
      </c>
      <c r="J625" s="14">
        <v>9</v>
      </c>
      <c r="K625" s="27"/>
    </row>
    <row r="626" spans="1:11" ht="15.75" customHeight="1" x14ac:dyDescent="0.3">
      <c r="A626" s="7" t="s">
        <v>38</v>
      </c>
      <c r="B626" s="8" t="s">
        <v>135</v>
      </c>
      <c r="C626" s="22">
        <v>5</v>
      </c>
      <c r="D626" s="14">
        <v>15</v>
      </c>
      <c r="E626" s="14">
        <v>1</v>
      </c>
      <c r="F626" s="14">
        <v>7</v>
      </c>
      <c r="G626" s="14">
        <v>0</v>
      </c>
      <c r="H626" s="14">
        <v>1</v>
      </c>
      <c r="I626" s="14">
        <v>5</v>
      </c>
      <c r="J626" s="14">
        <v>16</v>
      </c>
      <c r="K626" s="27"/>
    </row>
    <row r="627" spans="1:11" ht="15.75" customHeight="1" x14ac:dyDescent="0.3">
      <c r="A627" s="7" t="s">
        <v>81</v>
      </c>
      <c r="B627" s="8" t="s">
        <v>1430</v>
      </c>
      <c r="C627" s="22"/>
      <c r="D627" s="14"/>
      <c r="E627" s="14"/>
      <c r="F627" s="14"/>
      <c r="G627" s="14"/>
      <c r="H627" s="14"/>
      <c r="I627" s="14"/>
      <c r="J627" s="14"/>
      <c r="K627" s="27"/>
    </row>
    <row r="628" spans="1:11" ht="15.75" customHeight="1" x14ac:dyDescent="0.3">
      <c r="A628" s="7" t="s">
        <v>82</v>
      </c>
      <c r="B628" s="8" t="s">
        <v>136</v>
      </c>
      <c r="C628" s="22">
        <v>16</v>
      </c>
      <c r="D628" s="14">
        <v>4</v>
      </c>
      <c r="E628" s="14">
        <v>0</v>
      </c>
      <c r="F628" s="14">
        <v>0</v>
      </c>
      <c r="G628" s="14">
        <v>5</v>
      </c>
      <c r="H628" s="14">
        <v>1</v>
      </c>
      <c r="I628" s="14">
        <v>21</v>
      </c>
      <c r="J628" s="14">
        <v>5</v>
      </c>
      <c r="K628" s="27"/>
    </row>
    <row r="629" spans="1:11" ht="15.75" customHeight="1" x14ac:dyDescent="0.3">
      <c r="A629" s="7" t="s">
        <v>83</v>
      </c>
      <c r="B629" s="8" t="s">
        <v>136</v>
      </c>
      <c r="C629" s="22">
        <v>18</v>
      </c>
      <c r="D629" s="14">
        <v>2</v>
      </c>
      <c r="E629" s="14">
        <v>0</v>
      </c>
      <c r="F629" s="14">
        <v>0</v>
      </c>
      <c r="G629" s="14">
        <v>5</v>
      </c>
      <c r="H629" s="14">
        <v>1</v>
      </c>
      <c r="I629" s="14">
        <v>23</v>
      </c>
      <c r="J629" s="14">
        <v>3</v>
      </c>
      <c r="K629" s="27"/>
    </row>
    <row r="630" spans="1:11" ht="15.75" customHeight="1" x14ac:dyDescent="0.3">
      <c r="A630" s="7" t="s">
        <v>84</v>
      </c>
      <c r="B630" s="8" t="s">
        <v>137</v>
      </c>
      <c r="C630" s="22">
        <v>7</v>
      </c>
      <c r="D630" s="14">
        <v>13</v>
      </c>
      <c r="E630" s="14">
        <v>2</v>
      </c>
      <c r="F630" s="14">
        <v>8</v>
      </c>
      <c r="G630" s="14">
        <v>4</v>
      </c>
      <c r="H630" s="14">
        <v>1</v>
      </c>
      <c r="I630" s="14">
        <v>11</v>
      </c>
      <c r="J630" s="14">
        <v>14</v>
      </c>
      <c r="K630" s="27"/>
    </row>
    <row r="631" spans="1:11" ht="15.75" customHeight="1" x14ac:dyDescent="0.3">
      <c r="A631" s="7" t="s">
        <v>85</v>
      </c>
      <c r="B631" s="8" t="s">
        <v>137</v>
      </c>
      <c r="C631" s="22">
        <v>15</v>
      </c>
      <c r="D631" s="14">
        <v>5</v>
      </c>
      <c r="E631" s="14">
        <v>9</v>
      </c>
      <c r="F631" s="14">
        <v>1</v>
      </c>
      <c r="G631" s="14">
        <v>3</v>
      </c>
      <c r="H631" s="14">
        <v>1</v>
      </c>
      <c r="I631" s="14">
        <v>18</v>
      </c>
      <c r="J631" s="14">
        <v>6</v>
      </c>
      <c r="K631" s="27"/>
    </row>
    <row r="632" spans="1:11" ht="15.75" customHeight="1" x14ac:dyDescent="0.3">
      <c r="A632" s="7" t="s">
        <v>86</v>
      </c>
      <c r="B632" s="8" t="s">
        <v>137</v>
      </c>
      <c r="C632" s="22">
        <v>18</v>
      </c>
      <c r="D632" s="14">
        <v>2</v>
      </c>
      <c r="E632" s="14">
        <v>9</v>
      </c>
      <c r="F632" s="14">
        <v>1</v>
      </c>
      <c r="G632" s="14">
        <v>5</v>
      </c>
      <c r="H632" s="14">
        <v>1</v>
      </c>
      <c r="I632" s="14">
        <v>23</v>
      </c>
      <c r="J632" s="14">
        <v>3</v>
      </c>
      <c r="K632" s="27"/>
    </row>
    <row r="633" spans="1:11" ht="15.75" customHeight="1" x14ac:dyDescent="0.3">
      <c r="A633" s="7" t="s">
        <v>71</v>
      </c>
      <c r="B633" s="8" t="s">
        <v>137</v>
      </c>
      <c r="C633" s="22">
        <v>15</v>
      </c>
      <c r="D633" s="14">
        <v>5</v>
      </c>
      <c r="E633" s="14">
        <v>7</v>
      </c>
      <c r="F633" s="14">
        <v>3</v>
      </c>
      <c r="G633" s="14">
        <v>5</v>
      </c>
      <c r="H633" s="14">
        <v>1</v>
      </c>
      <c r="I633" s="14">
        <v>21</v>
      </c>
      <c r="J633" s="14">
        <v>6</v>
      </c>
      <c r="K633" s="27"/>
    </row>
    <row r="634" spans="1:11" ht="15.75" customHeight="1" x14ac:dyDescent="0.3">
      <c r="A634" s="7" t="s">
        <v>87</v>
      </c>
      <c r="B634" s="8" t="s">
        <v>138</v>
      </c>
      <c r="C634" s="22">
        <v>12</v>
      </c>
      <c r="D634" s="14">
        <v>8</v>
      </c>
      <c r="E634" s="14">
        <v>6</v>
      </c>
      <c r="F634" s="14">
        <v>6</v>
      </c>
      <c r="G634" s="14">
        <v>0</v>
      </c>
      <c r="H634" s="14">
        <v>1</v>
      </c>
      <c r="I634" s="14">
        <v>12</v>
      </c>
      <c r="J634" s="14">
        <v>9</v>
      </c>
      <c r="K634" s="27"/>
    </row>
    <row r="635" spans="1:11" ht="15.75" customHeight="1" x14ac:dyDescent="0.3">
      <c r="A635" s="7" t="s">
        <v>88</v>
      </c>
      <c r="B635" s="8" t="s">
        <v>138</v>
      </c>
      <c r="C635" s="22">
        <v>6</v>
      </c>
      <c r="D635" s="14">
        <v>14</v>
      </c>
      <c r="E635" s="14">
        <v>2</v>
      </c>
      <c r="F635" s="14">
        <v>10</v>
      </c>
      <c r="G635" s="14">
        <v>1</v>
      </c>
      <c r="H635" s="14">
        <v>1</v>
      </c>
      <c r="I635" s="14">
        <v>7</v>
      </c>
      <c r="J635" s="14">
        <v>15</v>
      </c>
      <c r="K635" s="27"/>
    </row>
    <row r="636" spans="1:11" ht="15.75" customHeight="1" x14ac:dyDescent="0.3">
      <c r="A636" s="7" t="s">
        <v>89</v>
      </c>
      <c r="B636" s="8" t="s">
        <v>138</v>
      </c>
      <c r="C636" s="22">
        <v>5</v>
      </c>
      <c r="D636" s="14">
        <v>15</v>
      </c>
      <c r="E636" s="14">
        <v>3</v>
      </c>
      <c r="F636" s="14">
        <v>9</v>
      </c>
      <c r="G636" s="14">
        <v>0</v>
      </c>
      <c r="H636" s="14">
        <v>1</v>
      </c>
      <c r="I636" s="14">
        <v>5</v>
      </c>
      <c r="J636" s="14">
        <v>16</v>
      </c>
      <c r="K636" s="27"/>
    </row>
    <row r="637" spans="1:11" ht="15.75" customHeight="1" x14ac:dyDescent="0.3">
      <c r="A637" s="7" t="s">
        <v>90</v>
      </c>
      <c r="B637" s="8" t="s">
        <v>138</v>
      </c>
      <c r="C637" s="22">
        <v>13</v>
      </c>
      <c r="D637" s="14">
        <v>7</v>
      </c>
      <c r="E637" s="14">
        <v>10</v>
      </c>
      <c r="F637" s="14">
        <v>4</v>
      </c>
      <c r="G637" s="14">
        <v>1</v>
      </c>
      <c r="H637" s="14">
        <v>1</v>
      </c>
      <c r="I637" s="14">
        <v>14</v>
      </c>
      <c r="J637" s="14">
        <v>8</v>
      </c>
      <c r="K637" s="27"/>
    </row>
    <row r="638" spans="1:11" ht="15.75" customHeight="1" x14ac:dyDescent="0.3">
      <c r="A638" s="7" t="s">
        <v>73</v>
      </c>
      <c r="B638" s="8" t="s">
        <v>138</v>
      </c>
      <c r="C638" s="22">
        <v>7</v>
      </c>
      <c r="D638" s="14">
        <v>13</v>
      </c>
      <c r="E638" s="14">
        <v>7</v>
      </c>
      <c r="F638" s="14">
        <v>7</v>
      </c>
      <c r="G638" s="14">
        <v>1</v>
      </c>
      <c r="H638" s="14">
        <v>1</v>
      </c>
      <c r="I638" s="14">
        <v>8</v>
      </c>
      <c r="J638" s="14">
        <v>14</v>
      </c>
      <c r="K638" s="27"/>
    </row>
    <row r="639" spans="1:11" ht="15.75" customHeight="1" x14ac:dyDescent="0.3">
      <c r="A639" s="7" t="s">
        <v>75</v>
      </c>
      <c r="B639" s="8" t="s">
        <v>138</v>
      </c>
      <c r="C639" s="22">
        <v>12</v>
      </c>
      <c r="D639" s="14">
        <v>8</v>
      </c>
      <c r="E639" s="14">
        <v>8</v>
      </c>
      <c r="F639" s="14">
        <v>6</v>
      </c>
      <c r="G639" s="14">
        <v>0</v>
      </c>
      <c r="H639" s="14">
        <v>1</v>
      </c>
      <c r="I639" s="14">
        <v>12</v>
      </c>
      <c r="J639" s="14">
        <v>9</v>
      </c>
      <c r="K639" s="27"/>
    </row>
    <row r="640" spans="1:11" ht="15.75" customHeight="1" x14ac:dyDescent="0.3">
      <c r="A640" s="7" t="s">
        <v>76</v>
      </c>
      <c r="B640" s="8" t="s">
        <v>139</v>
      </c>
      <c r="C640" s="22"/>
      <c r="D640" s="14"/>
      <c r="E640" s="14"/>
      <c r="F640" s="14"/>
      <c r="G640" s="14"/>
      <c r="H640" s="14"/>
      <c r="I640" s="14"/>
      <c r="J640" s="14"/>
      <c r="K640" s="27"/>
    </row>
    <row r="641" spans="1:11" ht="15.75" customHeight="1" x14ac:dyDescent="0.3">
      <c r="A641" s="7" t="s">
        <v>77</v>
      </c>
      <c r="B641" s="8" t="s">
        <v>140</v>
      </c>
      <c r="C641" s="22"/>
      <c r="D641" s="14"/>
      <c r="E641" s="14"/>
      <c r="F641" s="14"/>
      <c r="G641" s="14"/>
      <c r="H641" s="14"/>
      <c r="I641" s="14"/>
      <c r="J641" s="14"/>
      <c r="K641" s="27"/>
    </row>
    <row r="642" spans="1:11" ht="15.75" customHeight="1" x14ac:dyDescent="0.3">
      <c r="A642" s="7" t="s">
        <v>78</v>
      </c>
      <c r="B642" s="8" t="s">
        <v>31</v>
      </c>
      <c r="C642" s="22">
        <v>6</v>
      </c>
      <c r="D642" s="14">
        <v>14</v>
      </c>
      <c r="E642" s="14">
        <v>3</v>
      </c>
      <c r="F642" s="14">
        <v>11</v>
      </c>
      <c r="G642" s="14">
        <v>0</v>
      </c>
      <c r="H642" s="14">
        <v>1</v>
      </c>
      <c r="I642" s="14">
        <v>6</v>
      </c>
      <c r="J642" s="14">
        <v>15</v>
      </c>
      <c r="K642" s="27"/>
    </row>
    <row r="643" spans="1:11" ht="15.75" customHeight="1" x14ac:dyDescent="0.3">
      <c r="A643" s="7" t="s">
        <v>79</v>
      </c>
      <c r="B643" s="8" t="s">
        <v>31</v>
      </c>
      <c r="C643" s="22">
        <v>7</v>
      </c>
      <c r="D643" s="14">
        <v>13</v>
      </c>
      <c r="E643" s="14">
        <v>3</v>
      </c>
      <c r="F643" s="14">
        <v>11</v>
      </c>
      <c r="G643" s="14">
        <v>1</v>
      </c>
      <c r="H643" s="14">
        <v>1</v>
      </c>
      <c r="I643" s="14">
        <v>8</v>
      </c>
      <c r="J643" s="14">
        <v>14</v>
      </c>
      <c r="K643" s="27"/>
    </row>
    <row r="644" spans="1:11" ht="15.75" customHeight="1" x14ac:dyDescent="0.3">
      <c r="A644" s="7" t="s">
        <v>9</v>
      </c>
      <c r="B644" s="8" t="s">
        <v>31</v>
      </c>
      <c r="C644" s="22">
        <v>9</v>
      </c>
      <c r="D644" s="14">
        <v>11</v>
      </c>
      <c r="E644" s="14">
        <v>5</v>
      </c>
      <c r="F644" s="14">
        <v>9</v>
      </c>
      <c r="G644" s="14">
        <v>1</v>
      </c>
      <c r="H644" s="14">
        <v>1</v>
      </c>
      <c r="I644" s="14">
        <v>10</v>
      </c>
      <c r="J644" s="14">
        <v>12</v>
      </c>
      <c r="K644" s="27"/>
    </row>
    <row r="645" spans="1:11" ht="15.75" customHeight="1" x14ac:dyDescent="0.3">
      <c r="A645" s="7" t="s">
        <v>11</v>
      </c>
      <c r="B645" s="8" t="s">
        <v>31</v>
      </c>
      <c r="C645" s="22">
        <v>10</v>
      </c>
      <c r="D645" s="14">
        <v>10</v>
      </c>
      <c r="E645" s="14">
        <v>6</v>
      </c>
      <c r="F645" s="14">
        <v>8</v>
      </c>
      <c r="G645" s="14">
        <v>1</v>
      </c>
      <c r="H645" s="14">
        <v>1</v>
      </c>
      <c r="I645" s="14">
        <v>11</v>
      </c>
      <c r="J645" s="14">
        <v>11</v>
      </c>
      <c r="K645" s="27"/>
    </row>
    <row r="646" spans="1:11" ht="15.75" customHeight="1" x14ac:dyDescent="0.3">
      <c r="A646" s="7" t="s">
        <v>630</v>
      </c>
      <c r="B646" s="8" t="s">
        <v>60</v>
      </c>
      <c r="C646" s="22">
        <v>4</v>
      </c>
      <c r="D646" s="14">
        <v>16</v>
      </c>
      <c r="E646" s="14">
        <v>1</v>
      </c>
      <c r="F646" s="14">
        <v>13</v>
      </c>
      <c r="G646" s="14">
        <v>0</v>
      </c>
      <c r="H646" s="14">
        <v>1</v>
      </c>
      <c r="I646" s="14">
        <v>4</v>
      </c>
      <c r="J646" s="14">
        <v>17</v>
      </c>
      <c r="K646" s="27"/>
    </row>
    <row r="647" spans="1:11" ht="15.75" customHeight="1" x14ac:dyDescent="0.3">
      <c r="A647" s="7" t="s">
        <v>686</v>
      </c>
      <c r="B647" s="8" t="s">
        <v>60</v>
      </c>
      <c r="C647" s="22">
        <v>12</v>
      </c>
      <c r="D647" s="14">
        <v>8</v>
      </c>
      <c r="E647" s="14">
        <v>8</v>
      </c>
      <c r="F647" s="14">
        <v>6</v>
      </c>
      <c r="G647" s="14">
        <v>4</v>
      </c>
      <c r="H647" s="14">
        <v>1</v>
      </c>
      <c r="I647" s="14">
        <v>16</v>
      </c>
      <c r="J647" s="14">
        <v>9</v>
      </c>
      <c r="K647" s="27"/>
    </row>
    <row r="648" spans="1:11" ht="15.75" customHeight="1" x14ac:dyDescent="0.3">
      <c r="A648" s="7" t="s">
        <v>729</v>
      </c>
      <c r="B648" s="8" t="s">
        <v>60</v>
      </c>
      <c r="C648" s="22">
        <v>9</v>
      </c>
      <c r="D648" s="14">
        <v>11</v>
      </c>
      <c r="E648" s="14">
        <v>5</v>
      </c>
      <c r="F648" s="14">
        <v>9</v>
      </c>
      <c r="G648" s="14">
        <v>1</v>
      </c>
      <c r="H648" s="14">
        <v>1</v>
      </c>
      <c r="I648" s="14">
        <v>10</v>
      </c>
      <c r="J648" s="14">
        <v>12</v>
      </c>
      <c r="K648" s="27"/>
    </row>
    <row r="649" spans="1:11" ht="15.75" customHeight="1" x14ac:dyDescent="0.3">
      <c r="A649" s="7" t="s">
        <v>984</v>
      </c>
      <c r="B649" s="8" t="s">
        <v>60</v>
      </c>
      <c r="C649" s="22">
        <v>8</v>
      </c>
      <c r="D649" s="14">
        <v>12</v>
      </c>
      <c r="E649" s="14">
        <v>6</v>
      </c>
      <c r="F649" s="14">
        <v>8</v>
      </c>
      <c r="G649" s="14">
        <v>0</v>
      </c>
      <c r="H649" s="14">
        <v>1</v>
      </c>
      <c r="I649" s="14">
        <v>8</v>
      </c>
      <c r="J649" s="14">
        <v>13</v>
      </c>
      <c r="K649" s="27"/>
    </row>
    <row r="650" spans="1:11" ht="15.75" customHeight="1" x14ac:dyDescent="0.3">
      <c r="A650" s="10" t="s">
        <v>12</v>
      </c>
      <c r="B650" s="11"/>
      <c r="C650" s="9">
        <f t="shared" ref="C650:J650" si="46">SUM(C623:C649)</f>
        <v>240</v>
      </c>
      <c r="D650" s="9">
        <f t="shared" si="46"/>
        <v>240</v>
      </c>
      <c r="E650" s="9">
        <f t="shared" si="46"/>
        <v>102</v>
      </c>
      <c r="F650" s="9">
        <f t="shared" si="46"/>
        <v>144</v>
      </c>
      <c r="G650" s="9">
        <f t="shared" si="46"/>
        <v>38</v>
      </c>
      <c r="H650" s="9">
        <f t="shared" si="46"/>
        <v>24</v>
      </c>
      <c r="I650" s="9">
        <f t="shared" si="46"/>
        <v>279</v>
      </c>
      <c r="J650" s="9">
        <f t="shared" si="46"/>
        <v>264</v>
      </c>
      <c r="K650" s="27"/>
    </row>
    <row r="651" spans="1:11" ht="15.75" customHeight="1" x14ac:dyDescent="0.3"/>
    <row r="652" spans="1:11" ht="15.75" customHeight="1" x14ac:dyDescent="0.3"/>
    <row r="653" spans="1:11" ht="15.75" customHeight="1" x14ac:dyDescent="0.3">
      <c r="A653" s="24" t="s">
        <v>141</v>
      </c>
      <c r="B653" s="25"/>
      <c r="C653" s="25"/>
      <c r="D653" s="25"/>
      <c r="E653" s="25"/>
      <c r="F653" s="25"/>
      <c r="G653" s="25"/>
      <c r="H653" s="25"/>
      <c r="I653" s="25"/>
      <c r="J653" s="26"/>
      <c r="K653" s="27"/>
    </row>
    <row r="654" spans="1:11" ht="15.75" customHeight="1" x14ac:dyDescent="0.3">
      <c r="A654" s="2"/>
      <c r="B654" s="3"/>
      <c r="C654" s="28" t="s">
        <v>1</v>
      </c>
      <c r="D654" s="26"/>
      <c r="E654" s="28" t="s">
        <v>2</v>
      </c>
      <c r="F654" s="26"/>
      <c r="G654" s="28" t="s">
        <v>3</v>
      </c>
      <c r="H654" s="26"/>
      <c r="I654" s="28" t="s">
        <v>4</v>
      </c>
      <c r="J654" s="26"/>
      <c r="K654" s="27"/>
    </row>
    <row r="655" spans="1:11" ht="15.75" customHeight="1" x14ac:dyDescent="0.3">
      <c r="A655" s="4" t="s">
        <v>5</v>
      </c>
      <c r="B655" s="5" t="s">
        <v>6</v>
      </c>
      <c r="C655" s="6" t="s">
        <v>7</v>
      </c>
      <c r="D655" s="6" t="s">
        <v>8</v>
      </c>
      <c r="E655" s="6" t="s">
        <v>7</v>
      </c>
      <c r="F655" s="6" t="s">
        <v>8</v>
      </c>
      <c r="G655" s="6" t="s">
        <v>7</v>
      </c>
      <c r="H655" s="6" t="s">
        <v>8</v>
      </c>
      <c r="I655" s="6" t="s">
        <v>7</v>
      </c>
      <c r="J655" s="6" t="s">
        <v>8</v>
      </c>
      <c r="K655" s="29"/>
    </row>
    <row r="656" spans="1:11" ht="15.75" customHeight="1" x14ac:dyDescent="0.3">
      <c r="A656" s="7" t="s">
        <v>85</v>
      </c>
      <c r="B656" s="8" t="s">
        <v>93</v>
      </c>
      <c r="C656" s="12">
        <v>12</v>
      </c>
      <c r="D656" s="13">
        <v>8</v>
      </c>
      <c r="E656" s="13">
        <v>8</v>
      </c>
      <c r="F656" s="13">
        <v>6</v>
      </c>
      <c r="G656" s="13">
        <v>1</v>
      </c>
      <c r="H656" s="13">
        <v>1</v>
      </c>
      <c r="I656" s="13">
        <v>13</v>
      </c>
      <c r="J656" s="13">
        <v>9</v>
      </c>
      <c r="K656" s="27"/>
    </row>
    <row r="657" spans="1:11" ht="15.75" customHeight="1" x14ac:dyDescent="0.3">
      <c r="A657" s="7" t="s">
        <v>86</v>
      </c>
      <c r="B657" s="8" t="s">
        <v>93</v>
      </c>
      <c r="C657" s="22">
        <v>11</v>
      </c>
      <c r="D657" s="14">
        <v>9</v>
      </c>
      <c r="E657" s="14">
        <v>7</v>
      </c>
      <c r="F657" s="14">
        <v>7</v>
      </c>
      <c r="G657" s="14">
        <v>0</v>
      </c>
      <c r="H657" s="14">
        <v>1</v>
      </c>
      <c r="I657" s="14">
        <v>11</v>
      </c>
      <c r="J657" s="14">
        <v>10</v>
      </c>
      <c r="K657" s="27"/>
    </row>
    <row r="658" spans="1:11" ht="15.75" customHeight="1" x14ac:dyDescent="0.3">
      <c r="A658" s="7" t="s">
        <v>71</v>
      </c>
      <c r="B658" s="8" t="s">
        <v>93</v>
      </c>
      <c r="C658" s="22">
        <v>12</v>
      </c>
      <c r="D658" s="14">
        <v>8</v>
      </c>
      <c r="E658" s="14">
        <v>10</v>
      </c>
      <c r="F658" s="14">
        <v>4</v>
      </c>
      <c r="G658" s="14">
        <v>0</v>
      </c>
      <c r="H658" s="14">
        <v>1</v>
      </c>
      <c r="I658" s="14">
        <v>12</v>
      </c>
      <c r="J658" s="14">
        <v>9</v>
      </c>
      <c r="K658" s="27"/>
    </row>
    <row r="659" spans="1:11" ht="15.75" customHeight="1" x14ac:dyDescent="0.3">
      <c r="A659" s="7" t="s">
        <v>87</v>
      </c>
      <c r="B659" s="8" t="s">
        <v>93</v>
      </c>
      <c r="C659" s="22">
        <v>5</v>
      </c>
      <c r="D659" s="14">
        <v>15</v>
      </c>
      <c r="E659" s="14">
        <v>4</v>
      </c>
      <c r="F659" s="14">
        <v>10</v>
      </c>
      <c r="G659" s="14">
        <v>2</v>
      </c>
      <c r="H659" s="14">
        <v>1</v>
      </c>
      <c r="I659" s="14">
        <v>7</v>
      </c>
      <c r="J659" s="14">
        <v>16</v>
      </c>
      <c r="K659" s="27"/>
    </row>
    <row r="660" spans="1:11" ht="15.75" customHeight="1" x14ac:dyDescent="0.3">
      <c r="A660" s="10" t="s">
        <v>12</v>
      </c>
      <c r="B660" s="11"/>
      <c r="C660" s="9">
        <f>SUM(C656:C659)</f>
        <v>40</v>
      </c>
      <c r="D660" s="9">
        <f t="shared" ref="D660:J660" si="47">SUM(D656:D659)</f>
        <v>40</v>
      </c>
      <c r="E660" s="9">
        <f t="shared" si="47"/>
        <v>29</v>
      </c>
      <c r="F660" s="9">
        <f t="shared" si="47"/>
        <v>27</v>
      </c>
      <c r="G660" s="9">
        <f t="shared" si="47"/>
        <v>3</v>
      </c>
      <c r="H660" s="9">
        <f t="shared" si="47"/>
        <v>4</v>
      </c>
      <c r="I660" s="9">
        <f t="shared" si="47"/>
        <v>43</v>
      </c>
      <c r="J660" s="9">
        <f t="shared" si="47"/>
        <v>44</v>
      </c>
      <c r="K660" s="29"/>
    </row>
    <row r="661" spans="1:11" ht="15.75" customHeight="1" x14ac:dyDescent="0.3"/>
    <row r="662" spans="1:11" ht="15.75" customHeight="1" x14ac:dyDescent="0.3"/>
    <row r="663" spans="1:11" ht="15.75" customHeight="1" x14ac:dyDescent="0.3">
      <c r="A663" s="24" t="s">
        <v>1579</v>
      </c>
      <c r="B663" s="25"/>
      <c r="C663" s="25"/>
      <c r="D663" s="25"/>
      <c r="E663" s="25"/>
      <c r="F663" s="25"/>
      <c r="G663" s="25"/>
      <c r="H663" s="25"/>
      <c r="I663" s="25"/>
      <c r="J663" s="26"/>
      <c r="K663" s="27"/>
    </row>
    <row r="664" spans="1:11" ht="15.75" customHeight="1" x14ac:dyDescent="0.3">
      <c r="A664" s="2"/>
      <c r="B664" s="3"/>
      <c r="C664" s="28" t="s">
        <v>1</v>
      </c>
      <c r="D664" s="26"/>
      <c r="E664" s="28" t="s">
        <v>2</v>
      </c>
      <c r="F664" s="26"/>
      <c r="G664" s="28" t="s">
        <v>3</v>
      </c>
      <c r="H664" s="26"/>
      <c r="I664" s="28" t="s">
        <v>4</v>
      </c>
      <c r="J664" s="26"/>
      <c r="K664" s="27"/>
    </row>
    <row r="665" spans="1:11" ht="15.75" customHeight="1" x14ac:dyDescent="0.3">
      <c r="A665" s="4" t="s">
        <v>5</v>
      </c>
      <c r="B665" s="5" t="s">
        <v>6</v>
      </c>
      <c r="C665" s="6" t="s">
        <v>7</v>
      </c>
      <c r="D665" s="6" t="s">
        <v>8</v>
      </c>
      <c r="E665" s="6" t="s">
        <v>7</v>
      </c>
      <c r="F665" s="6" t="s">
        <v>8</v>
      </c>
      <c r="G665" s="6" t="s">
        <v>7</v>
      </c>
      <c r="H665" s="6" t="s">
        <v>8</v>
      </c>
      <c r="I665" s="6" t="s">
        <v>7</v>
      </c>
      <c r="J665" s="6" t="s">
        <v>8</v>
      </c>
      <c r="K665" s="29"/>
    </row>
    <row r="666" spans="1:11" ht="15.75" customHeight="1" x14ac:dyDescent="0.3">
      <c r="A666" s="7" t="s">
        <v>25</v>
      </c>
      <c r="B666" s="8" t="s">
        <v>10</v>
      </c>
      <c r="C666" s="12">
        <v>16</v>
      </c>
      <c r="D666" s="13">
        <v>4</v>
      </c>
      <c r="E666" s="13">
        <v>7</v>
      </c>
      <c r="F666" s="13">
        <v>1</v>
      </c>
      <c r="G666" s="13">
        <v>4</v>
      </c>
      <c r="H666" s="13">
        <v>1</v>
      </c>
      <c r="I666" s="13">
        <v>20</v>
      </c>
      <c r="J666" s="13">
        <v>5</v>
      </c>
      <c r="K666" s="27"/>
    </row>
    <row r="667" spans="1:11" ht="15.75" customHeight="1" x14ac:dyDescent="0.3">
      <c r="A667" s="7" t="s">
        <v>27</v>
      </c>
      <c r="B667" s="8" t="s">
        <v>10</v>
      </c>
      <c r="C667" s="22">
        <v>12</v>
      </c>
      <c r="D667" s="14">
        <v>8</v>
      </c>
      <c r="E667" s="14">
        <v>5</v>
      </c>
      <c r="F667" s="14">
        <v>3</v>
      </c>
      <c r="G667" s="14">
        <v>1</v>
      </c>
      <c r="H667" s="14">
        <v>1</v>
      </c>
      <c r="I667" s="14">
        <v>13</v>
      </c>
      <c r="J667" s="14">
        <v>9</v>
      </c>
      <c r="K667" s="27"/>
    </row>
    <row r="668" spans="1:11" ht="15.75" customHeight="1" x14ac:dyDescent="0.3">
      <c r="A668" s="7" t="s">
        <v>28</v>
      </c>
      <c r="B668" s="8" t="s">
        <v>10</v>
      </c>
      <c r="C668" s="22">
        <v>12</v>
      </c>
      <c r="D668" s="14">
        <v>8</v>
      </c>
      <c r="E668" s="14">
        <v>4</v>
      </c>
      <c r="F668" s="14">
        <v>4</v>
      </c>
      <c r="G668" s="14">
        <v>1</v>
      </c>
      <c r="H668" s="14">
        <v>1</v>
      </c>
      <c r="I668" s="14">
        <v>13</v>
      </c>
      <c r="J668" s="14">
        <v>9</v>
      </c>
      <c r="K668" s="27"/>
    </row>
    <row r="669" spans="1:11" ht="15.75" customHeight="1" x14ac:dyDescent="0.3">
      <c r="A669" s="10" t="s">
        <v>12</v>
      </c>
      <c r="B669" s="11"/>
      <c r="C669" s="9">
        <f t="shared" ref="C669:J669" si="48">SUM(C666:C668)</f>
        <v>40</v>
      </c>
      <c r="D669" s="9">
        <f t="shared" si="48"/>
        <v>20</v>
      </c>
      <c r="E669" s="9">
        <f t="shared" si="48"/>
        <v>16</v>
      </c>
      <c r="F669" s="9">
        <f t="shared" si="48"/>
        <v>8</v>
      </c>
      <c r="G669" s="9">
        <f t="shared" si="48"/>
        <v>6</v>
      </c>
      <c r="H669" s="9">
        <f t="shared" si="48"/>
        <v>3</v>
      </c>
      <c r="I669" s="9">
        <f t="shared" si="48"/>
        <v>46</v>
      </c>
      <c r="J669" s="9">
        <f t="shared" si="48"/>
        <v>23</v>
      </c>
      <c r="K669" s="29"/>
    </row>
    <row r="670" spans="1:11" ht="15.75" customHeight="1" x14ac:dyDescent="0.3"/>
    <row r="671" spans="1:11" ht="15.75" customHeight="1" x14ac:dyDescent="0.3"/>
    <row r="672" spans="1:11" ht="15.75" customHeight="1" x14ac:dyDescent="0.3">
      <c r="A672" s="24" t="s">
        <v>142</v>
      </c>
      <c r="B672" s="25"/>
      <c r="C672" s="25"/>
      <c r="D672" s="25"/>
      <c r="E672" s="25"/>
      <c r="F672" s="25"/>
      <c r="G672" s="25"/>
      <c r="H672" s="25"/>
      <c r="I672" s="25"/>
      <c r="J672" s="26"/>
      <c r="K672" s="27"/>
    </row>
    <row r="673" spans="1:11" ht="15.75" customHeight="1" x14ac:dyDescent="0.3">
      <c r="A673" s="2"/>
      <c r="B673" s="3"/>
      <c r="C673" s="28" t="s">
        <v>1</v>
      </c>
      <c r="D673" s="26"/>
      <c r="E673" s="28" t="s">
        <v>2</v>
      </c>
      <c r="F673" s="26"/>
      <c r="G673" s="28" t="s">
        <v>3</v>
      </c>
      <c r="H673" s="26"/>
      <c r="I673" s="28" t="s">
        <v>4</v>
      </c>
      <c r="J673" s="26"/>
      <c r="K673" s="27"/>
    </row>
    <row r="674" spans="1:11" ht="15.75" customHeight="1" x14ac:dyDescent="0.3">
      <c r="A674" s="4" t="s">
        <v>5</v>
      </c>
      <c r="B674" s="5" t="s">
        <v>6</v>
      </c>
      <c r="C674" s="6" t="s">
        <v>7</v>
      </c>
      <c r="D674" s="6" t="s">
        <v>8</v>
      </c>
      <c r="E674" s="6" t="s">
        <v>7</v>
      </c>
      <c r="F674" s="6" t="s">
        <v>8</v>
      </c>
      <c r="G674" s="6" t="s">
        <v>7</v>
      </c>
      <c r="H674" s="6" t="s">
        <v>8</v>
      </c>
      <c r="I674" s="6" t="s">
        <v>7</v>
      </c>
      <c r="J674" s="6" t="s">
        <v>8</v>
      </c>
      <c r="K674" s="29"/>
    </row>
    <row r="675" spans="1:11" ht="15.75" customHeight="1" x14ac:dyDescent="0.3">
      <c r="A675" s="7" t="s">
        <v>42</v>
      </c>
      <c r="B675" s="8" t="s">
        <v>44</v>
      </c>
      <c r="C675" s="12">
        <v>6</v>
      </c>
      <c r="D675" s="13">
        <v>12</v>
      </c>
      <c r="E675" s="13">
        <v>2</v>
      </c>
      <c r="F675" s="13">
        <v>8</v>
      </c>
      <c r="G675" s="13">
        <v>0</v>
      </c>
      <c r="H675" s="13">
        <v>2</v>
      </c>
      <c r="I675" s="13">
        <v>6</v>
      </c>
      <c r="J675" s="13">
        <v>14</v>
      </c>
      <c r="K675" s="27"/>
    </row>
    <row r="676" spans="1:11" ht="15.75" customHeight="1" x14ac:dyDescent="0.3">
      <c r="A676" s="7" t="s">
        <v>24</v>
      </c>
      <c r="B676" s="8" t="s">
        <v>44</v>
      </c>
      <c r="C676" s="22">
        <v>11</v>
      </c>
      <c r="D676" s="14">
        <v>7</v>
      </c>
      <c r="E676" s="14">
        <v>4</v>
      </c>
      <c r="F676" s="14">
        <v>6</v>
      </c>
      <c r="G676" s="14">
        <v>0</v>
      </c>
      <c r="H676" s="14">
        <v>2</v>
      </c>
      <c r="I676" s="14">
        <v>11</v>
      </c>
      <c r="J676" s="14">
        <v>9</v>
      </c>
      <c r="K676" s="27"/>
    </row>
    <row r="677" spans="1:11" ht="15.75" customHeight="1" x14ac:dyDescent="0.3">
      <c r="A677" s="7" t="s">
        <v>46</v>
      </c>
      <c r="B677" s="8" t="s">
        <v>143</v>
      </c>
      <c r="C677" s="14">
        <v>10</v>
      </c>
      <c r="D677" s="14">
        <v>6</v>
      </c>
      <c r="E677" s="14">
        <v>6</v>
      </c>
      <c r="F677" s="14">
        <v>2</v>
      </c>
      <c r="G677" s="14">
        <v>0</v>
      </c>
      <c r="H677" s="14">
        <v>1</v>
      </c>
      <c r="I677" s="14">
        <v>10</v>
      </c>
      <c r="J677" s="14">
        <v>7</v>
      </c>
      <c r="K677" s="27"/>
    </row>
    <row r="678" spans="1:11" ht="15.75" customHeight="1" x14ac:dyDescent="0.3">
      <c r="A678" s="7" t="s">
        <v>55</v>
      </c>
      <c r="B678" s="8" t="s">
        <v>143</v>
      </c>
      <c r="C678" s="14">
        <v>13</v>
      </c>
      <c r="D678" s="14">
        <v>5</v>
      </c>
      <c r="E678" s="14">
        <v>5</v>
      </c>
      <c r="F678" s="14">
        <v>1</v>
      </c>
      <c r="G678" s="14">
        <v>0</v>
      </c>
      <c r="H678" s="14">
        <v>1</v>
      </c>
      <c r="I678" s="14">
        <v>13</v>
      </c>
      <c r="J678" s="14">
        <v>6</v>
      </c>
      <c r="K678" s="27"/>
    </row>
    <row r="679" spans="1:11" ht="15.75" customHeight="1" x14ac:dyDescent="0.3">
      <c r="A679" s="7" t="s">
        <v>56</v>
      </c>
      <c r="B679" s="8" t="s">
        <v>143</v>
      </c>
      <c r="C679" s="14">
        <v>11</v>
      </c>
      <c r="D679" s="14">
        <v>7</v>
      </c>
      <c r="E679" s="14">
        <v>4</v>
      </c>
      <c r="F679" s="14">
        <v>2</v>
      </c>
      <c r="G679" s="14">
        <v>0</v>
      </c>
      <c r="H679" s="14">
        <v>1</v>
      </c>
      <c r="I679" s="14">
        <v>11</v>
      </c>
      <c r="J679" s="14">
        <v>8</v>
      </c>
      <c r="K679" s="27"/>
    </row>
    <row r="680" spans="1:11" ht="15.75" customHeight="1" x14ac:dyDescent="0.3">
      <c r="A680" s="7" t="s">
        <v>57</v>
      </c>
      <c r="B680" s="8" t="s">
        <v>143</v>
      </c>
      <c r="C680" s="14">
        <v>13</v>
      </c>
      <c r="D680" s="14">
        <v>5</v>
      </c>
      <c r="E680" s="14">
        <v>4</v>
      </c>
      <c r="F680" s="14">
        <v>2</v>
      </c>
      <c r="G680" s="14">
        <v>2</v>
      </c>
      <c r="H680" s="14">
        <v>2</v>
      </c>
      <c r="I680" s="14">
        <v>15</v>
      </c>
      <c r="J680" s="14">
        <v>7</v>
      </c>
      <c r="K680" s="27"/>
    </row>
    <row r="681" spans="1:11" ht="15.75" customHeight="1" x14ac:dyDescent="0.3">
      <c r="A681" s="7" t="s">
        <v>63</v>
      </c>
      <c r="B681" s="8" t="s">
        <v>143</v>
      </c>
      <c r="C681" s="22">
        <v>11</v>
      </c>
      <c r="D681" s="14">
        <v>5</v>
      </c>
      <c r="E681" s="14">
        <v>5</v>
      </c>
      <c r="F681" s="14">
        <v>3</v>
      </c>
      <c r="G681" s="14">
        <v>3</v>
      </c>
      <c r="H681" s="14">
        <v>1</v>
      </c>
      <c r="I681" s="14">
        <v>14</v>
      </c>
      <c r="J681" s="14">
        <v>6</v>
      </c>
      <c r="K681" s="27"/>
    </row>
    <row r="682" spans="1:11" ht="15.75" customHeight="1" x14ac:dyDescent="0.3">
      <c r="A682" s="7" t="s">
        <v>64</v>
      </c>
      <c r="B682" s="8" t="s">
        <v>143</v>
      </c>
      <c r="C682" s="22">
        <v>18</v>
      </c>
      <c r="D682" s="14">
        <v>0</v>
      </c>
      <c r="E682" s="14">
        <v>8</v>
      </c>
      <c r="F682" s="14">
        <v>0</v>
      </c>
      <c r="G682" s="14">
        <v>5</v>
      </c>
      <c r="H682" s="14">
        <v>1</v>
      </c>
      <c r="I682" s="14">
        <v>23</v>
      </c>
      <c r="J682" s="14">
        <v>1</v>
      </c>
    </row>
    <row r="683" spans="1:11" ht="15.75" customHeight="1" x14ac:dyDescent="0.3">
      <c r="A683" s="7" t="s">
        <v>66</v>
      </c>
      <c r="B683" s="8" t="s">
        <v>143</v>
      </c>
      <c r="C683" s="14">
        <v>12</v>
      </c>
      <c r="D683" s="14">
        <v>6</v>
      </c>
      <c r="E683" s="14">
        <v>8</v>
      </c>
      <c r="F683" s="14">
        <v>2</v>
      </c>
      <c r="G683" s="14">
        <v>0</v>
      </c>
      <c r="H683" s="14">
        <v>1</v>
      </c>
      <c r="I683" s="14">
        <v>12</v>
      </c>
      <c r="J683" s="14">
        <v>7</v>
      </c>
      <c r="K683" s="27"/>
    </row>
    <row r="684" spans="1:11" ht="15.75" customHeight="1" x14ac:dyDescent="0.3">
      <c r="A684" s="7" t="s">
        <v>67</v>
      </c>
      <c r="B684" s="8" t="s">
        <v>143</v>
      </c>
      <c r="C684" s="22"/>
      <c r="D684" s="14"/>
      <c r="E684" s="14"/>
      <c r="F684" s="14"/>
      <c r="G684" s="14"/>
      <c r="H684" s="14"/>
      <c r="I684" s="14"/>
      <c r="J684" s="14"/>
      <c r="K684" s="27"/>
    </row>
    <row r="685" spans="1:11" ht="15.75" customHeight="1" x14ac:dyDescent="0.3">
      <c r="A685" s="10" t="s">
        <v>12</v>
      </c>
      <c r="B685" s="11"/>
      <c r="C685" s="9">
        <f t="shared" ref="C685:J685" si="49">SUM(C675:C684)</f>
        <v>105</v>
      </c>
      <c r="D685" s="9">
        <f t="shared" si="49"/>
        <v>53</v>
      </c>
      <c r="E685" s="9">
        <f t="shared" si="49"/>
        <v>46</v>
      </c>
      <c r="F685" s="9">
        <f t="shared" si="49"/>
        <v>26</v>
      </c>
      <c r="G685" s="9">
        <f t="shared" si="49"/>
        <v>10</v>
      </c>
      <c r="H685" s="9">
        <f t="shared" si="49"/>
        <v>12</v>
      </c>
      <c r="I685" s="9">
        <f t="shared" si="49"/>
        <v>115</v>
      </c>
      <c r="J685" s="9">
        <f t="shared" si="49"/>
        <v>65</v>
      </c>
      <c r="K685" s="29"/>
    </row>
    <row r="686" spans="1:11" ht="15.75" customHeight="1" x14ac:dyDescent="0.3">
      <c r="A686" s="30" t="s">
        <v>144</v>
      </c>
      <c r="B686" s="30"/>
      <c r="C686" s="30"/>
      <c r="D686" s="30"/>
      <c r="E686" s="30"/>
      <c r="F686" s="30"/>
    </row>
    <row r="687" spans="1:11" ht="15.75" customHeight="1" x14ac:dyDescent="0.3"/>
    <row r="688" spans="1:11" ht="15.75" customHeight="1" x14ac:dyDescent="0.3">
      <c r="A688" s="24" t="s">
        <v>145</v>
      </c>
      <c r="B688" s="25"/>
      <c r="C688" s="25"/>
      <c r="D688" s="25"/>
      <c r="E688" s="25"/>
      <c r="F688" s="25"/>
      <c r="G688" s="25"/>
      <c r="H688" s="25"/>
      <c r="I688" s="25"/>
      <c r="J688" s="26"/>
      <c r="K688" s="27"/>
    </row>
    <row r="689" spans="1:11" ht="15.75" customHeight="1" x14ac:dyDescent="0.3">
      <c r="A689" s="2"/>
      <c r="B689" s="3"/>
      <c r="C689" s="28" t="s">
        <v>1</v>
      </c>
      <c r="D689" s="26"/>
      <c r="E689" s="28" t="s">
        <v>2</v>
      </c>
      <c r="F689" s="26"/>
      <c r="G689" s="28" t="s">
        <v>3</v>
      </c>
      <c r="H689" s="26"/>
      <c r="I689" s="28" t="s">
        <v>4</v>
      </c>
      <c r="J689" s="26"/>
      <c r="K689" s="27"/>
    </row>
    <row r="690" spans="1:11" ht="15.75" customHeight="1" x14ac:dyDescent="0.3">
      <c r="A690" s="4" t="s">
        <v>5</v>
      </c>
      <c r="B690" s="5" t="s">
        <v>6</v>
      </c>
      <c r="C690" s="6" t="s">
        <v>7</v>
      </c>
      <c r="D690" s="6" t="s">
        <v>8</v>
      </c>
      <c r="E690" s="6" t="s">
        <v>7</v>
      </c>
      <c r="F690" s="6" t="s">
        <v>8</v>
      </c>
      <c r="G690" s="6" t="s">
        <v>7</v>
      </c>
      <c r="H690" s="6" t="s">
        <v>8</v>
      </c>
      <c r="I690" s="6" t="s">
        <v>7</v>
      </c>
      <c r="J690" s="6" t="s">
        <v>8</v>
      </c>
      <c r="K690" s="29"/>
    </row>
    <row r="691" spans="1:11" ht="15.75" customHeight="1" x14ac:dyDescent="0.3">
      <c r="A691" s="7" t="s">
        <v>57</v>
      </c>
      <c r="B691" s="8" t="s">
        <v>16</v>
      </c>
      <c r="C691" s="12">
        <v>11</v>
      </c>
      <c r="D691" s="13">
        <v>8</v>
      </c>
      <c r="E691" s="13">
        <v>5</v>
      </c>
      <c r="F691" s="13">
        <v>4</v>
      </c>
      <c r="G691" s="13">
        <v>1</v>
      </c>
      <c r="H691" s="13">
        <v>2</v>
      </c>
      <c r="I691" s="13">
        <v>12</v>
      </c>
      <c r="J691" s="13">
        <v>10</v>
      </c>
    </row>
    <row r="692" spans="1:11" ht="15.75" customHeight="1" x14ac:dyDescent="0.3">
      <c r="A692" s="7" t="s">
        <v>63</v>
      </c>
      <c r="B692" s="8" t="s">
        <v>16</v>
      </c>
      <c r="C692" s="12">
        <v>3</v>
      </c>
      <c r="D692" s="13">
        <v>16</v>
      </c>
      <c r="E692" s="13">
        <v>0</v>
      </c>
      <c r="F692" s="13">
        <v>8</v>
      </c>
      <c r="G692" s="13">
        <v>0</v>
      </c>
      <c r="H692" s="13">
        <v>2</v>
      </c>
      <c r="I692" s="13">
        <v>3</v>
      </c>
      <c r="J692" s="13">
        <v>18</v>
      </c>
      <c r="K692" s="27"/>
    </row>
    <row r="693" spans="1:11" ht="15.75" customHeight="1" x14ac:dyDescent="0.3">
      <c r="A693" s="10" t="s">
        <v>12</v>
      </c>
      <c r="B693" s="11"/>
      <c r="C693" s="9">
        <f>SUM(C691:C692)</f>
        <v>14</v>
      </c>
      <c r="D693" s="9">
        <f t="shared" ref="D693:J693" si="50">SUM(D691:D692)</f>
        <v>24</v>
      </c>
      <c r="E693" s="9">
        <f t="shared" si="50"/>
        <v>5</v>
      </c>
      <c r="F693" s="9">
        <f t="shared" si="50"/>
        <v>12</v>
      </c>
      <c r="G693" s="9">
        <f t="shared" si="50"/>
        <v>1</v>
      </c>
      <c r="H693" s="9">
        <f t="shared" si="50"/>
        <v>4</v>
      </c>
      <c r="I693" s="9">
        <f t="shared" si="50"/>
        <v>15</v>
      </c>
      <c r="J693" s="9">
        <f t="shared" si="50"/>
        <v>28</v>
      </c>
      <c r="K693" s="29"/>
    </row>
    <row r="694" spans="1:11" ht="15.75" customHeight="1" x14ac:dyDescent="0.3"/>
    <row r="695" spans="1:11" ht="15.75" customHeight="1" x14ac:dyDescent="0.3"/>
    <row r="696" spans="1:11" ht="15.75" customHeight="1" x14ac:dyDescent="0.3">
      <c r="A696" s="24" t="s">
        <v>1821</v>
      </c>
      <c r="B696" s="25"/>
      <c r="C696" s="25"/>
      <c r="D696" s="25"/>
      <c r="E696" s="25"/>
      <c r="F696" s="25"/>
      <c r="G696" s="25"/>
      <c r="H696" s="25"/>
      <c r="I696" s="25"/>
      <c r="J696" s="26"/>
      <c r="K696" s="27"/>
    </row>
    <row r="697" spans="1:11" ht="15.75" customHeight="1" x14ac:dyDescent="0.3">
      <c r="A697" s="2"/>
      <c r="B697" s="3"/>
      <c r="C697" s="28" t="s">
        <v>1</v>
      </c>
      <c r="D697" s="26"/>
      <c r="E697" s="28" t="s">
        <v>2</v>
      </c>
      <c r="F697" s="26"/>
      <c r="G697" s="28" t="s">
        <v>3</v>
      </c>
      <c r="H697" s="26"/>
      <c r="I697" s="28" t="s">
        <v>4</v>
      </c>
      <c r="J697" s="26"/>
      <c r="K697" s="27"/>
    </row>
    <row r="698" spans="1:11" ht="15.75" customHeight="1" x14ac:dyDescent="0.3">
      <c r="A698" s="4" t="s">
        <v>5</v>
      </c>
      <c r="B698" s="5" t="s">
        <v>6</v>
      </c>
      <c r="C698" s="6" t="s">
        <v>7</v>
      </c>
      <c r="D698" s="6" t="s">
        <v>8</v>
      </c>
      <c r="E698" s="6" t="s">
        <v>7</v>
      </c>
      <c r="F698" s="6" t="s">
        <v>8</v>
      </c>
      <c r="G698" s="6" t="s">
        <v>7</v>
      </c>
      <c r="H698" s="6" t="s">
        <v>8</v>
      </c>
      <c r="I698" s="6" t="s">
        <v>7</v>
      </c>
      <c r="J698" s="6" t="s">
        <v>8</v>
      </c>
      <c r="K698" s="29"/>
    </row>
    <row r="699" spans="1:11" ht="15.75" customHeight="1" x14ac:dyDescent="0.3">
      <c r="A699" s="7" t="s">
        <v>243</v>
      </c>
      <c r="B699" s="8" t="s">
        <v>271</v>
      </c>
      <c r="C699" s="12"/>
      <c r="D699" s="13"/>
      <c r="E699" s="13"/>
      <c r="F699" s="13"/>
      <c r="G699" s="13"/>
      <c r="H699" s="13"/>
      <c r="I699" s="13">
        <v>6</v>
      </c>
      <c r="J699" s="13">
        <v>15</v>
      </c>
      <c r="K699" s="27"/>
    </row>
    <row r="700" spans="1:11" ht="15.75" customHeight="1" x14ac:dyDescent="0.3">
      <c r="A700" s="10" t="s">
        <v>12</v>
      </c>
      <c r="B700" s="11"/>
      <c r="C700" s="9">
        <f>SUM(C699)</f>
        <v>0</v>
      </c>
      <c r="D700" s="9">
        <f t="shared" ref="D700:J700" si="51">SUM(D699)</f>
        <v>0</v>
      </c>
      <c r="E700" s="9">
        <f t="shared" si="51"/>
        <v>0</v>
      </c>
      <c r="F700" s="9">
        <f t="shared" si="51"/>
        <v>0</v>
      </c>
      <c r="G700" s="9">
        <f t="shared" si="51"/>
        <v>0</v>
      </c>
      <c r="H700" s="9">
        <f t="shared" si="51"/>
        <v>0</v>
      </c>
      <c r="I700" s="9">
        <f t="shared" si="51"/>
        <v>6</v>
      </c>
      <c r="J700" s="9">
        <f t="shared" si="51"/>
        <v>15</v>
      </c>
      <c r="K700" s="29"/>
    </row>
    <row r="701" spans="1:11" ht="15.75" customHeight="1" x14ac:dyDescent="0.3"/>
    <row r="702" spans="1:11" ht="15.75" customHeight="1" x14ac:dyDescent="0.3"/>
    <row r="703" spans="1:11" ht="15.75" customHeight="1" x14ac:dyDescent="0.3">
      <c r="A703" s="24" t="s">
        <v>146</v>
      </c>
      <c r="B703" s="25"/>
      <c r="C703" s="25"/>
      <c r="D703" s="25"/>
      <c r="E703" s="25"/>
      <c r="F703" s="25"/>
      <c r="G703" s="25"/>
      <c r="H703" s="25"/>
      <c r="I703" s="25"/>
      <c r="J703" s="26"/>
      <c r="K703" s="27"/>
    </row>
    <row r="704" spans="1:11" ht="15.75" customHeight="1" x14ac:dyDescent="0.3">
      <c r="A704" s="2"/>
      <c r="B704" s="3"/>
      <c r="C704" s="28" t="s">
        <v>1</v>
      </c>
      <c r="D704" s="26"/>
      <c r="E704" s="28" t="s">
        <v>2</v>
      </c>
      <c r="F704" s="26"/>
      <c r="G704" s="28" t="s">
        <v>3</v>
      </c>
      <c r="H704" s="26"/>
      <c r="I704" s="28" t="s">
        <v>4</v>
      </c>
      <c r="J704" s="26"/>
      <c r="K704" s="27"/>
    </row>
    <row r="705" spans="1:11" ht="15.75" customHeight="1" x14ac:dyDescent="0.3">
      <c r="A705" s="4" t="s">
        <v>5</v>
      </c>
      <c r="B705" s="5" t="s">
        <v>6</v>
      </c>
      <c r="C705" s="6" t="s">
        <v>7</v>
      </c>
      <c r="D705" s="6" t="s">
        <v>8</v>
      </c>
      <c r="E705" s="6" t="s">
        <v>7</v>
      </c>
      <c r="F705" s="6" t="s">
        <v>8</v>
      </c>
      <c r="G705" s="6" t="s">
        <v>7</v>
      </c>
      <c r="H705" s="6" t="s">
        <v>8</v>
      </c>
      <c r="I705" s="6" t="s">
        <v>7</v>
      </c>
      <c r="J705" s="6" t="s">
        <v>8</v>
      </c>
      <c r="K705" s="29"/>
    </row>
    <row r="706" spans="1:11" ht="15.75" customHeight="1" x14ac:dyDescent="0.3">
      <c r="A706" s="7" t="s">
        <v>147</v>
      </c>
      <c r="B706" s="8" t="s">
        <v>133</v>
      </c>
      <c r="C706" s="12">
        <v>0</v>
      </c>
      <c r="D706" s="13">
        <v>7</v>
      </c>
      <c r="E706" s="13">
        <v>0</v>
      </c>
      <c r="F706" s="13">
        <v>6</v>
      </c>
      <c r="G706" s="13">
        <v>0</v>
      </c>
      <c r="H706" s="13">
        <v>3</v>
      </c>
      <c r="I706" s="13">
        <v>0</v>
      </c>
      <c r="J706" s="13">
        <v>10</v>
      </c>
      <c r="K706" s="27"/>
    </row>
    <row r="707" spans="1:11" ht="15.75" customHeight="1" x14ac:dyDescent="0.3">
      <c r="A707" s="10" t="s">
        <v>12</v>
      </c>
      <c r="B707" s="11"/>
      <c r="C707" s="9">
        <f>SUM(C706)</f>
        <v>0</v>
      </c>
      <c r="D707" s="9">
        <f t="shared" ref="D707:J707" si="52">SUM(D706)</f>
        <v>7</v>
      </c>
      <c r="E707" s="9">
        <f t="shared" si="52"/>
        <v>0</v>
      </c>
      <c r="F707" s="9">
        <f t="shared" si="52"/>
        <v>6</v>
      </c>
      <c r="G707" s="9">
        <f t="shared" si="52"/>
        <v>0</v>
      </c>
      <c r="H707" s="9">
        <f t="shared" si="52"/>
        <v>3</v>
      </c>
      <c r="I707" s="9">
        <f t="shared" si="52"/>
        <v>0</v>
      </c>
      <c r="J707" s="9">
        <f t="shared" si="52"/>
        <v>10</v>
      </c>
      <c r="K707" s="29"/>
    </row>
    <row r="708" spans="1:11" ht="15.75" customHeight="1" x14ac:dyDescent="0.3"/>
    <row r="709" spans="1:11" ht="15.75" customHeight="1" x14ac:dyDescent="0.3"/>
    <row r="710" spans="1:11" ht="15.75" customHeight="1" x14ac:dyDescent="0.3">
      <c r="A710" s="24" t="s">
        <v>148</v>
      </c>
      <c r="B710" s="25"/>
      <c r="C710" s="25"/>
      <c r="D710" s="25"/>
      <c r="E710" s="25"/>
      <c r="F710" s="25"/>
      <c r="G710" s="25"/>
      <c r="H710" s="25"/>
      <c r="I710" s="25"/>
      <c r="J710" s="26"/>
      <c r="K710" s="27"/>
    </row>
    <row r="711" spans="1:11" ht="15.75" customHeight="1" x14ac:dyDescent="0.3">
      <c r="A711" s="2"/>
      <c r="B711" s="3"/>
      <c r="C711" s="28" t="s">
        <v>1</v>
      </c>
      <c r="D711" s="26"/>
      <c r="E711" s="28" t="s">
        <v>2</v>
      </c>
      <c r="F711" s="26"/>
      <c r="G711" s="28" t="s">
        <v>3</v>
      </c>
      <c r="H711" s="26"/>
      <c r="I711" s="28" t="s">
        <v>4</v>
      </c>
      <c r="J711" s="26"/>
      <c r="K711" s="27"/>
    </row>
    <row r="712" spans="1:11" ht="15.75" customHeight="1" x14ac:dyDescent="0.3">
      <c r="A712" s="4" t="s">
        <v>5</v>
      </c>
      <c r="B712" s="5" t="s">
        <v>6</v>
      </c>
      <c r="C712" s="6" t="s">
        <v>7</v>
      </c>
      <c r="D712" s="6" t="s">
        <v>8</v>
      </c>
      <c r="E712" s="6" t="s">
        <v>7</v>
      </c>
      <c r="F712" s="6" t="s">
        <v>8</v>
      </c>
      <c r="G712" s="6" t="s">
        <v>7</v>
      </c>
      <c r="H712" s="6" t="s">
        <v>8</v>
      </c>
      <c r="I712" s="6" t="s">
        <v>7</v>
      </c>
      <c r="J712" s="6" t="s">
        <v>8</v>
      </c>
      <c r="K712" s="29"/>
    </row>
    <row r="713" spans="1:11" ht="15.75" customHeight="1" x14ac:dyDescent="0.3">
      <c r="A713" s="7" t="s">
        <v>147</v>
      </c>
      <c r="B713" s="8" t="s">
        <v>149</v>
      </c>
      <c r="C713" s="12">
        <v>0</v>
      </c>
      <c r="D713" s="13">
        <v>7</v>
      </c>
      <c r="E713" s="13">
        <v>0</v>
      </c>
      <c r="F713" s="13">
        <v>5</v>
      </c>
      <c r="G713" s="13">
        <v>2</v>
      </c>
      <c r="H713" s="13">
        <v>2</v>
      </c>
      <c r="I713" s="13">
        <v>2</v>
      </c>
      <c r="J713" s="13">
        <v>9</v>
      </c>
      <c r="K713" s="27"/>
    </row>
    <row r="714" spans="1:11" ht="15.75" customHeight="1" x14ac:dyDescent="0.3">
      <c r="A714" s="7" t="s">
        <v>150</v>
      </c>
      <c r="B714" s="8" t="s">
        <v>149</v>
      </c>
      <c r="C714" s="22">
        <v>4</v>
      </c>
      <c r="D714" s="14">
        <v>5</v>
      </c>
      <c r="E714" s="14">
        <v>3</v>
      </c>
      <c r="F714" s="14">
        <v>5</v>
      </c>
      <c r="G714" s="14">
        <v>0</v>
      </c>
      <c r="H714" s="14">
        <v>1</v>
      </c>
      <c r="I714" s="14">
        <v>4</v>
      </c>
      <c r="J714" s="14">
        <v>6</v>
      </c>
      <c r="K714" s="27"/>
    </row>
    <row r="715" spans="1:11" ht="15.75" customHeight="1" x14ac:dyDescent="0.3">
      <c r="A715" s="7" t="s">
        <v>151</v>
      </c>
      <c r="B715" s="8" t="s">
        <v>149</v>
      </c>
      <c r="C715" s="22">
        <v>4</v>
      </c>
      <c r="D715" s="14">
        <v>5</v>
      </c>
      <c r="E715" s="14">
        <v>4</v>
      </c>
      <c r="F715" s="14">
        <v>4</v>
      </c>
      <c r="G715" s="14">
        <v>1</v>
      </c>
      <c r="H715" s="14">
        <v>2</v>
      </c>
      <c r="I715" s="14">
        <v>5</v>
      </c>
      <c r="J715" s="14">
        <v>7</v>
      </c>
      <c r="K715" s="27"/>
    </row>
    <row r="716" spans="1:11" ht="15.75" customHeight="1" x14ac:dyDescent="0.3">
      <c r="A716" s="7" t="s">
        <v>152</v>
      </c>
      <c r="B716" s="8" t="s">
        <v>149</v>
      </c>
      <c r="C716" s="22">
        <v>1</v>
      </c>
      <c r="D716" s="14">
        <v>7</v>
      </c>
      <c r="E716" s="14">
        <v>1</v>
      </c>
      <c r="F716" s="14">
        <v>6</v>
      </c>
      <c r="G716" s="14">
        <v>0</v>
      </c>
      <c r="H716" s="14">
        <v>2</v>
      </c>
      <c r="I716" s="14">
        <v>1</v>
      </c>
      <c r="J716" s="14">
        <v>9</v>
      </c>
      <c r="K716" s="27"/>
    </row>
    <row r="717" spans="1:11" ht="15.75" customHeight="1" x14ac:dyDescent="0.3">
      <c r="A717" s="7" t="s">
        <v>153</v>
      </c>
      <c r="B717" s="8" t="s">
        <v>149</v>
      </c>
      <c r="C717" s="22">
        <v>5</v>
      </c>
      <c r="D717" s="14">
        <v>6</v>
      </c>
      <c r="E717" s="14">
        <v>4</v>
      </c>
      <c r="F717" s="14">
        <v>5</v>
      </c>
      <c r="G717" s="14">
        <v>2</v>
      </c>
      <c r="H717" s="14">
        <v>2</v>
      </c>
      <c r="I717" s="14">
        <v>7</v>
      </c>
      <c r="J717" s="14">
        <v>8</v>
      </c>
      <c r="K717" s="27"/>
    </row>
    <row r="718" spans="1:11" ht="15.75" customHeight="1" x14ac:dyDescent="0.3">
      <c r="A718" s="10" t="s">
        <v>12</v>
      </c>
      <c r="B718" s="11"/>
      <c r="C718" s="9">
        <f>SUM(C713:C717)</f>
        <v>14</v>
      </c>
      <c r="D718" s="9">
        <f t="shared" ref="D718:J718" si="53">SUM(D713:D717)</f>
        <v>30</v>
      </c>
      <c r="E718" s="9">
        <f t="shared" si="53"/>
        <v>12</v>
      </c>
      <c r="F718" s="9">
        <f t="shared" si="53"/>
        <v>25</v>
      </c>
      <c r="G718" s="9">
        <f t="shared" si="53"/>
        <v>5</v>
      </c>
      <c r="H718" s="9">
        <f t="shared" si="53"/>
        <v>9</v>
      </c>
      <c r="I718" s="9">
        <f t="shared" si="53"/>
        <v>19</v>
      </c>
      <c r="J718" s="9">
        <f t="shared" si="53"/>
        <v>39</v>
      </c>
      <c r="K718" s="29"/>
    </row>
    <row r="719" spans="1:11" ht="15.75" customHeight="1" x14ac:dyDescent="0.3"/>
    <row r="720" spans="1:11" ht="15.75" customHeight="1" x14ac:dyDescent="0.3"/>
    <row r="721" spans="1:11" ht="15.75" customHeight="1" x14ac:dyDescent="0.3">
      <c r="A721" s="24" t="s">
        <v>1108</v>
      </c>
      <c r="B721" s="25"/>
      <c r="C721" s="25"/>
      <c r="D721" s="25"/>
      <c r="E721" s="25"/>
      <c r="F721" s="25"/>
      <c r="G721" s="25"/>
      <c r="H721" s="25"/>
      <c r="I721" s="25"/>
      <c r="J721" s="26"/>
      <c r="K721" s="27"/>
    </row>
    <row r="722" spans="1:11" ht="15.75" customHeight="1" x14ac:dyDescent="0.3">
      <c r="A722" s="2"/>
      <c r="B722" s="3"/>
      <c r="C722" s="28" t="s">
        <v>1</v>
      </c>
      <c r="D722" s="26"/>
      <c r="E722" s="28" t="s">
        <v>2</v>
      </c>
      <c r="F722" s="26"/>
      <c r="G722" s="28" t="s">
        <v>3</v>
      </c>
      <c r="H722" s="26"/>
      <c r="I722" s="28" t="s">
        <v>4</v>
      </c>
      <c r="J722" s="26"/>
      <c r="K722" s="27"/>
    </row>
    <row r="723" spans="1:11" ht="15.75" customHeight="1" x14ac:dyDescent="0.3">
      <c r="A723" s="4" t="s">
        <v>5</v>
      </c>
      <c r="B723" s="5" t="s">
        <v>6</v>
      </c>
      <c r="C723" s="6" t="s">
        <v>7</v>
      </c>
      <c r="D723" s="6" t="s">
        <v>8</v>
      </c>
      <c r="E723" s="6" t="s">
        <v>7</v>
      </c>
      <c r="F723" s="6" t="s">
        <v>8</v>
      </c>
      <c r="G723" s="6" t="s">
        <v>7</v>
      </c>
      <c r="H723" s="6" t="s">
        <v>8</v>
      </c>
      <c r="I723" s="6" t="s">
        <v>7</v>
      </c>
      <c r="J723" s="6" t="s">
        <v>8</v>
      </c>
      <c r="K723" s="29"/>
    </row>
    <row r="724" spans="1:11" ht="15.75" customHeight="1" x14ac:dyDescent="0.3">
      <c r="A724" s="7" t="s">
        <v>151</v>
      </c>
      <c r="B724" s="8" t="s">
        <v>52</v>
      </c>
      <c r="C724" s="12"/>
      <c r="D724" s="13"/>
      <c r="E724" s="13">
        <v>0</v>
      </c>
      <c r="F724" s="13">
        <v>0</v>
      </c>
      <c r="G724" s="13">
        <v>1</v>
      </c>
      <c r="H724" s="13">
        <v>1</v>
      </c>
      <c r="I724" s="13"/>
      <c r="J724" s="13"/>
    </row>
    <row r="725" spans="1:11" ht="15.75" customHeight="1" x14ac:dyDescent="0.3">
      <c r="A725" s="7" t="s">
        <v>152</v>
      </c>
      <c r="B725" s="8" t="s">
        <v>52</v>
      </c>
      <c r="C725" s="12">
        <v>7</v>
      </c>
      <c r="D725" s="13">
        <v>7</v>
      </c>
      <c r="E725" s="13">
        <v>0</v>
      </c>
      <c r="F725" s="13">
        <v>0</v>
      </c>
      <c r="G725" s="13">
        <v>0</v>
      </c>
      <c r="H725" s="13">
        <v>1</v>
      </c>
      <c r="I725" s="13">
        <v>7</v>
      </c>
      <c r="J725" s="13">
        <v>8</v>
      </c>
    </row>
    <row r="726" spans="1:11" ht="15.75" customHeight="1" x14ac:dyDescent="0.3">
      <c r="A726" s="7" t="s">
        <v>153</v>
      </c>
      <c r="B726" s="8" t="s">
        <v>52</v>
      </c>
      <c r="C726" s="12">
        <v>8</v>
      </c>
      <c r="D726" s="13">
        <v>6</v>
      </c>
      <c r="E726" s="13">
        <v>0</v>
      </c>
      <c r="F726" s="13">
        <v>0</v>
      </c>
      <c r="G726" s="13">
        <v>1</v>
      </c>
      <c r="H726" s="13">
        <v>1</v>
      </c>
      <c r="I726" s="13">
        <v>9</v>
      </c>
      <c r="J726" s="13">
        <v>7</v>
      </c>
    </row>
    <row r="727" spans="1:11" ht="15.75" customHeight="1" x14ac:dyDescent="0.3">
      <c r="A727" s="7" t="s">
        <v>15</v>
      </c>
      <c r="B727" s="8" t="s">
        <v>195</v>
      </c>
      <c r="C727" s="12">
        <v>4</v>
      </c>
      <c r="D727" s="13">
        <v>17</v>
      </c>
      <c r="E727" s="13">
        <v>1</v>
      </c>
      <c r="F727" s="13">
        <v>7</v>
      </c>
      <c r="G727" s="13">
        <v>1</v>
      </c>
      <c r="H727" s="13">
        <v>1</v>
      </c>
      <c r="I727" s="13">
        <v>5</v>
      </c>
      <c r="J727" s="13">
        <v>18</v>
      </c>
      <c r="K727" s="27"/>
    </row>
    <row r="728" spans="1:11" ht="15.75" customHeight="1" x14ac:dyDescent="0.3">
      <c r="A728" s="10" t="s">
        <v>12</v>
      </c>
      <c r="B728" s="11"/>
      <c r="C728" s="9">
        <f>SUM(C724:C727)</f>
        <v>19</v>
      </c>
      <c r="D728" s="9">
        <f t="shared" ref="D728:J728" si="54">SUM(D724:D727)</f>
        <v>30</v>
      </c>
      <c r="E728" s="9">
        <f t="shared" si="54"/>
        <v>1</v>
      </c>
      <c r="F728" s="9">
        <f t="shared" si="54"/>
        <v>7</v>
      </c>
      <c r="G728" s="9">
        <f t="shared" si="54"/>
        <v>3</v>
      </c>
      <c r="H728" s="9">
        <f t="shared" si="54"/>
        <v>4</v>
      </c>
      <c r="I728" s="9">
        <f t="shared" si="54"/>
        <v>21</v>
      </c>
      <c r="J728" s="9">
        <f t="shared" si="54"/>
        <v>33</v>
      </c>
      <c r="K728" s="29"/>
    </row>
    <row r="729" spans="1:11" ht="15.75" customHeight="1" x14ac:dyDescent="0.3">
      <c r="A729" s="30"/>
      <c r="B729" s="30"/>
    </row>
    <row r="730" spans="1:11" ht="15.75" customHeight="1" x14ac:dyDescent="0.3"/>
    <row r="731" spans="1:11" ht="15.75" customHeight="1" x14ac:dyDescent="0.3">
      <c r="A731" s="24" t="s">
        <v>154</v>
      </c>
      <c r="B731" s="25"/>
      <c r="C731" s="25"/>
      <c r="D731" s="25"/>
      <c r="E731" s="25"/>
      <c r="F731" s="25"/>
      <c r="G731" s="25"/>
      <c r="H731" s="25"/>
      <c r="I731" s="25"/>
      <c r="J731" s="26"/>
      <c r="K731" s="27"/>
    </row>
    <row r="732" spans="1:11" ht="15.75" customHeight="1" x14ac:dyDescent="0.3">
      <c r="A732" s="2"/>
      <c r="B732" s="3"/>
      <c r="C732" s="28" t="s">
        <v>1</v>
      </c>
      <c r="D732" s="26"/>
      <c r="E732" s="28" t="s">
        <v>2</v>
      </c>
      <c r="F732" s="26"/>
      <c r="G732" s="28" t="s">
        <v>3</v>
      </c>
      <c r="H732" s="26"/>
      <c r="I732" s="28" t="s">
        <v>4</v>
      </c>
      <c r="J732" s="26"/>
      <c r="K732" s="27"/>
    </row>
    <row r="733" spans="1:11" ht="15.75" customHeight="1" x14ac:dyDescent="0.3">
      <c r="A733" s="4" t="s">
        <v>5</v>
      </c>
      <c r="B733" s="5" t="s">
        <v>6</v>
      </c>
      <c r="C733" s="6" t="s">
        <v>7</v>
      </c>
      <c r="D733" s="6" t="s">
        <v>8</v>
      </c>
      <c r="E733" s="6" t="s">
        <v>7</v>
      </c>
      <c r="F733" s="6" t="s">
        <v>8</v>
      </c>
      <c r="G733" s="6" t="s">
        <v>7</v>
      </c>
      <c r="H733" s="6" t="s">
        <v>8</v>
      </c>
      <c r="I733" s="6" t="s">
        <v>7</v>
      </c>
      <c r="J733" s="6" t="s">
        <v>8</v>
      </c>
      <c r="K733" s="29"/>
    </row>
    <row r="734" spans="1:11" ht="15.75" customHeight="1" x14ac:dyDescent="0.3">
      <c r="A734" s="7" t="s">
        <v>155</v>
      </c>
      <c r="B734" s="8" t="s">
        <v>59</v>
      </c>
      <c r="C734" s="12">
        <v>14</v>
      </c>
      <c r="D734" s="13">
        <v>3</v>
      </c>
      <c r="E734" s="13">
        <v>9</v>
      </c>
      <c r="F734" s="13">
        <v>2</v>
      </c>
      <c r="G734" s="13">
        <v>3</v>
      </c>
      <c r="H734" s="13">
        <v>1</v>
      </c>
      <c r="I734" s="13">
        <v>17</v>
      </c>
      <c r="J734" s="13">
        <v>4</v>
      </c>
      <c r="K734" s="27"/>
    </row>
    <row r="735" spans="1:11" ht="15.75" customHeight="1" x14ac:dyDescent="0.3">
      <c r="A735" s="10" t="s">
        <v>12</v>
      </c>
      <c r="B735" s="11"/>
      <c r="C735" s="9">
        <f>SUM(C734)</f>
        <v>14</v>
      </c>
      <c r="D735" s="9">
        <f t="shared" ref="D735:J735" si="55">SUM(D734)</f>
        <v>3</v>
      </c>
      <c r="E735" s="9">
        <f t="shared" si="55"/>
        <v>9</v>
      </c>
      <c r="F735" s="9">
        <f t="shared" si="55"/>
        <v>2</v>
      </c>
      <c r="G735" s="9">
        <f t="shared" si="55"/>
        <v>3</v>
      </c>
      <c r="H735" s="9">
        <f t="shared" si="55"/>
        <v>1</v>
      </c>
      <c r="I735" s="9">
        <f t="shared" si="55"/>
        <v>17</v>
      </c>
      <c r="J735" s="9">
        <f t="shared" si="55"/>
        <v>4</v>
      </c>
      <c r="K735" s="29"/>
    </row>
    <row r="736" spans="1:11" ht="15.75" customHeight="1" x14ac:dyDescent="0.3"/>
    <row r="737" spans="1:11" ht="15.75" customHeight="1" x14ac:dyDescent="0.3"/>
    <row r="738" spans="1:11" ht="15.75" customHeight="1" x14ac:dyDescent="0.3">
      <c r="A738" s="24" t="s">
        <v>156</v>
      </c>
      <c r="B738" s="25"/>
      <c r="C738" s="25"/>
      <c r="D738" s="25"/>
      <c r="E738" s="25"/>
      <c r="F738" s="25"/>
      <c r="G738" s="25"/>
      <c r="H738" s="25"/>
      <c r="I738" s="25"/>
      <c r="J738" s="26"/>
      <c r="K738" s="27"/>
    </row>
    <row r="739" spans="1:11" ht="15.75" customHeight="1" x14ac:dyDescent="0.3">
      <c r="A739" s="2"/>
      <c r="B739" s="3"/>
      <c r="C739" s="28" t="s">
        <v>1</v>
      </c>
      <c r="D739" s="26"/>
      <c r="E739" s="28" t="s">
        <v>2</v>
      </c>
      <c r="F739" s="26"/>
      <c r="G739" s="28" t="s">
        <v>3</v>
      </c>
      <c r="H739" s="26"/>
      <c r="I739" s="28" t="s">
        <v>4</v>
      </c>
      <c r="J739" s="26"/>
      <c r="K739" s="27"/>
    </row>
    <row r="740" spans="1:11" ht="15.75" customHeight="1" x14ac:dyDescent="0.3">
      <c r="A740" s="4" t="s">
        <v>5</v>
      </c>
      <c r="B740" s="5" t="s">
        <v>6</v>
      </c>
      <c r="C740" s="6" t="s">
        <v>7</v>
      </c>
      <c r="D740" s="6" t="s">
        <v>8</v>
      </c>
      <c r="E740" s="6" t="s">
        <v>7</v>
      </c>
      <c r="F740" s="6" t="s">
        <v>8</v>
      </c>
      <c r="G740" s="6" t="s">
        <v>7</v>
      </c>
      <c r="H740" s="6" t="s">
        <v>8</v>
      </c>
      <c r="I740" s="6" t="s">
        <v>7</v>
      </c>
      <c r="J740" s="6" t="s">
        <v>8</v>
      </c>
      <c r="K740" s="29"/>
    </row>
    <row r="741" spans="1:11" ht="15.75" customHeight="1" x14ac:dyDescent="0.3">
      <c r="A741" s="7" t="s">
        <v>157</v>
      </c>
      <c r="B741" s="8" t="s">
        <v>158</v>
      </c>
      <c r="C741" s="12">
        <v>7</v>
      </c>
      <c r="D741" s="13">
        <v>4</v>
      </c>
      <c r="E741" s="13">
        <v>0</v>
      </c>
      <c r="F741" s="13">
        <v>0</v>
      </c>
      <c r="G741" s="13">
        <v>1</v>
      </c>
      <c r="H741" s="13">
        <v>1</v>
      </c>
      <c r="I741" s="13">
        <v>8</v>
      </c>
      <c r="J741" s="13">
        <v>5</v>
      </c>
      <c r="K741" s="27"/>
    </row>
    <row r="742" spans="1:11" ht="15.75" customHeight="1" x14ac:dyDescent="0.3">
      <c r="A742" s="7" t="s">
        <v>159</v>
      </c>
      <c r="B742" s="8" t="s">
        <v>158</v>
      </c>
      <c r="C742" s="22">
        <v>6</v>
      </c>
      <c r="D742" s="14">
        <v>3</v>
      </c>
      <c r="E742" s="14">
        <v>5</v>
      </c>
      <c r="F742" s="14">
        <v>3</v>
      </c>
      <c r="G742" s="14">
        <v>0</v>
      </c>
      <c r="H742" s="14">
        <v>2</v>
      </c>
      <c r="I742" s="14">
        <v>6</v>
      </c>
      <c r="J742" s="14">
        <v>5</v>
      </c>
      <c r="K742" s="27"/>
    </row>
    <row r="743" spans="1:11" ht="15.75" customHeight="1" x14ac:dyDescent="0.3">
      <c r="A743" s="7" t="s">
        <v>160</v>
      </c>
      <c r="B743" s="8" t="s">
        <v>158</v>
      </c>
      <c r="C743" s="22">
        <v>10</v>
      </c>
      <c r="D743" s="14">
        <v>2</v>
      </c>
      <c r="E743" s="14">
        <v>8</v>
      </c>
      <c r="F743" s="14">
        <v>1</v>
      </c>
      <c r="G743" s="14">
        <v>2</v>
      </c>
      <c r="H743" s="14">
        <v>1</v>
      </c>
      <c r="I743" s="14">
        <v>12</v>
      </c>
      <c r="J743" s="14">
        <v>3</v>
      </c>
      <c r="K743" s="27"/>
    </row>
    <row r="744" spans="1:11" ht="15.75" customHeight="1" x14ac:dyDescent="0.3">
      <c r="A744" s="10" t="s">
        <v>12</v>
      </c>
      <c r="B744" s="11"/>
      <c r="C744" s="9">
        <f>SUM(C741:C743)</f>
        <v>23</v>
      </c>
      <c r="D744" s="9">
        <f t="shared" ref="D744:J744" si="56">SUM(D741:D743)</f>
        <v>9</v>
      </c>
      <c r="E744" s="9">
        <f t="shared" si="56"/>
        <v>13</v>
      </c>
      <c r="F744" s="9">
        <f t="shared" si="56"/>
        <v>4</v>
      </c>
      <c r="G744" s="9">
        <f t="shared" si="56"/>
        <v>3</v>
      </c>
      <c r="H744" s="9">
        <f t="shared" si="56"/>
        <v>4</v>
      </c>
      <c r="I744" s="9">
        <f t="shared" si="56"/>
        <v>26</v>
      </c>
      <c r="J744" s="9">
        <f t="shared" si="56"/>
        <v>13</v>
      </c>
      <c r="K744" s="29"/>
    </row>
    <row r="745" spans="1:11" ht="15.75" customHeight="1" x14ac:dyDescent="0.3">
      <c r="A745" s="30" t="s">
        <v>161</v>
      </c>
      <c r="B745" s="30"/>
    </row>
    <row r="746" spans="1:11" ht="15.75" customHeight="1" x14ac:dyDescent="0.3"/>
    <row r="747" spans="1:11" ht="15.75" customHeight="1" x14ac:dyDescent="0.3">
      <c r="A747" s="24" t="s">
        <v>734</v>
      </c>
      <c r="B747" s="25"/>
      <c r="C747" s="25"/>
      <c r="D747" s="25"/>
      <c r="E747" s="25"/>
      <c r="F747" s="25"/>
      <c r="G747" s="25"/>
      <c r="H747" s="25"/>
      <c r="I747" s="25"/>
      <c r="J747" s="26"/>
      <c r="K747" s="27"/>
    </row>
    <row r="748" spans="1:11" ht="15.75" customHeight="1" x14ac:dyDescent="0.3">
      <c r="A748" s="2"/>
      <c r="B748" s="3"/>
      <c r="C748" s="28" t="s">
        <v>1</v>
      </c>
      <c r="D748" s="26"/>
      <c r="E748" s="28" t="s">
        <v>2</v>
      </c>
      <c r="F748" s="26"/>
      <c r="G748" s="28" t="s">
        <v>3</v>
      </c>
      <c r="H748" s="26"/>
      <c r="I748" s="28" t="s">
        <v>4</v>
      </c>
      <c r="J748" s="26"/>
      <c r="K748" s="27"/>
    </row>
    <row r="749" spans="1:11" ht="15.75" customHeight="1" x14ac:dyDescent="0.3">
      <c r="A749" s="4" t="s">
        <v>5</v>
      </c>
      <c r="B749" s="5" t="s">
        <v>6</v>
      </c>
      <c r="C749" s="6" t="s">
        <v>7</v>
      </c>
      <c r="D749" s="6" t="s">
        <v>8</v>
      </c>
      <c r="E749" s="6" t="s">
        <v>7</v>
      </c>
      <c r="F749" s="6" t="s">
        <v>8</v>
      </c>
      <c r="G749" s="6" t="s">
        <v>7</v>
      </c>
      <c r="H749" s="6" t="s">
        <v>8</v>
      </c>
      <c r="I749" s="6" t="s">
        <v>7</v>
      </c>
      <c r="J749" s="6" t="s">
        <v>8</v>
      </c>
      <c r="K749" s="29"/>
    </row>
    <row r="750" spans="1:11" ht="15.75" customHeight="1" x14ac:dyDescent="0.3">
      <c r="A750" s="7" t="s">
        <v>15</v>
      </c>
      <c r="B750" s="8" t="s">
        <v>195</v>
      </c>
      <c r="C750" s="12"/>
      <c r="D750" s="13"/>
      <c r="E750" s="13"/>
      <c r="F750" s="13"/>
      <c r="G750" s="13"/>
      <c r="H750" s="13"/>
      <c r="I750" s="13"/>
      <c r="J750" s="13"/>
      <c r="K750" s="27"/>
    </row>
    <row r="751" spans="1:11" ht="15.75" customHeight="1" x14ac:dyDescent="0.3">
      <c r="A751" s="10" t="s">
        <v>12</v>
      </c>
      <c r="B751" s="11"/>
      <c r="C751" s="9">
        <f>SUM(C750)</f>
        <v>0</v>
      </c>
      <c r="D751" s="9">
        <f t="shared" ref="D751:J751" si="57">SUM(D750)</f>
        <v>0</v>
      </c>
      <c r="E751" s="9">
        <f t="shared" si="57"/>
        <v>0</v>
      </c>
      <c r="F751" s="9">
        <f t="shared" si="57"/>
        <v>0</v>
      </c>
      <c r="G751" s="9">
        <f t="shared" si="57"/>
        <v>0</v>
      </c>
      <c r="H751" s="9">
        <f t="shared" si="57"/>
        <v>0</v>
      </c>
      <c r="I751" s="9">
        <f t="shared" si="57"/>
        <v>0</v>
      </c>
      <c r="J751" s="9">
        <f t="shared" si="57"/>
        <v>0</v>
      </c>
      <c r="K751" s="29"/>
    </row>
    <row r="752" spans="1:11" ht="15.75" customHeight="1" x14ac:dyDescent="0.3">
      <c r="A752" s="30"/>
      <c r="B752" s="30"/>
    </row>
    <row r="753" spans="1:11" ht="15.75" customHeight="1" x14ac:dyDescent="0.3"/>
    <row r="754" spans="1:11" ht="15.75" customHeight="1" x14ac:dyDescent="0.3">
      <c r="A754" s="24" t="s">
        <v>1121</v>
      </c>
      <c r="B754" s="25"/>
      <c r="C754" s="25"/>
      <c r="D754" s="25"/>
      <c r="E754" s="25"/>
      <c r="F754" s="25"/>
      <c r="G754" s="25"/>
      <c r="H754" s="25"/>
      <c r="I754" s="25"/>
      <c r="J754" s="26"/>
      <c r="K754" s="27"/>
    </row>
    <row r="755" spans="1:11" ht="15.75" customHeight="1" x14ac:dyDescent="0.3">
      <c r="A755" s="2"/>
      <c r="B755" s="3"/>
      <c r="C755" s="28" t="s">
        <v>1</v>
      </c>
      <c r="D755" s="26"/>
      <c r="E755" s="28" t="s">
        <v>2</v>
      </c>
      <c r="F755" s="26"/>
      <c r="G755" s="28" t="s">
        <v>3</v>
      </c>
      <c r="H755" s="26"/>
      <c r="I755" s="28" t="s">
        <v>4</v>
      </c>
      <c r="J755" s="26"/>
      <c r="K755" s="27"/>
    </row>
    <row r="756" spans="1:11" ht="15.75" customHeight="1" x14ac:dyDescent="0.3">
      <c r="A756" s="4" t="s">
        <v>5</v>
      </c>
      <c r="B756" s="5" t="s">
        <v>6</v>
      </c>
      <c r="C756" s="6" t="s">
        <v>7</v>
      </c>
      <c r="D756" s="6" t="s">
        <v>8</v>
      </c>
      <c r="E756" s="6" t="s">
        <v>7</v>
      </c>
      <c r="F756" s="6" t="s">
        <v>8</v>
      </c>
      <c r="G756" s="6" t="s">
        <v>7</v>
      </c>
      <c r="H756" s="6" t="s">
        <v>8</v>
      </c>
      <c r="I756" s="6" t="s">
        <v>7</v>
      </c>
      <c r="J756" s="6" t="s">
        <v>8</v>
      </c>
      <c r="K756" s="29"/>
    </row>
    <row r="757" spans="1:11" ht="15.75" customHeight="1" x14ac:dyDescent="0.3">
      <c r="A757" s="7" t="s">
        <v>18</v>
      </c>
      <c r="B757" s="8" t="s">
        <v>1112</v>
      </c>
      <c r="C757" s="12">
        <v>9</v>
      </c>
      <c r="D757" s="13">
        <v>6</v>
      </c>
      <c r="E757" s="13">
        <v>6</v>
      </c>
      <c r="F757" s="13">
        <v>6</v>
      </c>
      <c r="G757" s="13">
        <v>0</v>
      </c>
      <c r="H757" s="13">
        <v>2</v>
      </c>
      <c r="I757" s="13">
        <v>9</v>
      </c>
      <c r="J757" s="13">
        <v>8</v>
      </c>
      <c r="K757" s="27"/>
    </row>
    <row r="758" spans="1:11" ht="15.75" customHeight="1" x14ac:dyDescent="0.3">
      <c r="A758" s="7" t="s">
        <v>19</v>
      </c>
      <c r="B758" s="8" t="s">
        <v>1112</v>
      </c>
      <c r="C758" s="12">
        <v>3</v>
      </c>
      <c r="D758" s="13">
        <v>16</v>
      </c>
      <c r="E758" s="13">
        <v>0</v>
      </c>
      <c r="F758" s="13">
        <v>12</v>
      </c>
      <c r="G758" s="13">
        <v>1</v>
      </c>
      <c r="H758" s="13">
        <v>2</v>
      </c>
      <c r="I758" s="13">
        <v>4</v>
      </c>
      <c r="J758" s="13">
        <v>18</v>
      </c>
    </row>
    <row r="759" spans="1:11" ht="15.75" customHeight="1" x14ac:dyDescent="0.3">
      <c r="A759" s="7" t="s">
        <v>20</v>
      </c>
      <c r="B759" s="8" t="s">
        <v>1112</v>
      </c>
      <c r="C759" s="12">
        <v>2</v>
      </c>
      <c r="D759" s="13">
        <v>13</v>
      </c>
      <c r="E759" s="13">
        <v>1</v>
      </c>
      <c r="F759" s="13">
        <v>9</v>
      </c>
      <c r="G759" s="13">
        <v>0</v>
      </c>
      <c r="H759" s="13">
        <v>2</v>
      </c>
      <c r="I759" s="13">
        <v>2</v>
      </c>
      <c r="J759" s="13">
        <v>15</v>
      </c>
    </row>
    <row r="760" spans="1:11" ht="15.75" customHeight="1" x14ac:dyDescent="0.3">
      <c r="A760" s="7" t="s">
        <v>56</v>
      </c>
      <c r="B760" s="8" t="s">
        <v>80</v>
      </c>
      <c r="C760" s="12">
        <v>6</v>
      </c>
      <c r="D760" s="13">
        <v>14</v>
      </c>
      <c r="E760" s="13">
        <v>3</v>
      </c>
      <c r="F760" s="13">
        <v>9</v>
      </c>
      <c r="G760" s="13">
        <v>0</v>
      </c>
      <c r="H760" s="13">
        <v>1</v>
      </c>
      <c r="I760" s="13">
        <v>6</v>
      </c>
      <c r="J760" s="13">
        <v>15</v>
      </c>
    </row>
    <row r="761" spans="1:11" ht="15.75" customHeight="1" x14ac:dyDescent="0.3">
      <c r="A761" s="10" t="s">
        <v>12</v>
      </c>
      <c r="B761" s="11"/>
      <c r="C761" s="9">
        <f>SUM(C757:C760)</f>
        <v>20</v>
      </c>
      <c r="D761" s="9">
        <f t="shared" ref="D761:J761" si="58">SUM(D757:D760)</f>
        <v>49</v>
      </c>
      <c r="E761" s="9">
        <f t="shared" si="58"/>
        <v>10</v>
      </c>
      <c r="F761" s="9">
        <f t="shared" si="58"/>
        <v>36</v>
      </c>
      <c r="G761" s="9">
        <f t="shared" si="58"/>
        <v>1</v>
      </c>
      <c r="H761" s="9">
        <f t="shared" si="58"/>
        <v>7</v>
      </c>
      <c r="I761" s="9">
        <f t="shared" si="58"/>
        <v>21</v>
      </c>
      <c r="J761" s="9">
        <f t="shared" si="58"/>
        <v>56</v>
      </c>
      <c r="K761" s="29"/>
    </row>
    <row r="762" spans="1:11" ht="15.75" customHeight="1" x14ac:dyDescent="0.3">
      <c r="A762" s="30"/>
      <c r="B762" s="30"/>
    </row>
    <row r="763" spans="1:11" ht="15.75" customHeight="1" x14ac:dyDescent="0.3"/>
    <row r="764" spans="1:11" ht="15.75" customHeight="1" x14ac:dyDescent="0.3">
      <c r="A764" s="24" t="s">
        <v>737</v>
      </c>
      <c r="B764" s="25"/>
      <c r="C764" s="25"/>
      <c r="D764" s="25"/>
      <c r="E764" s="25"/>
      <c r="F764" s="25"/>
      <c r="G764" s="25"/>
      <c r="H764" s="25"/>
      <c r="I764" s="25"/>
      <c r="J764" s="26"/>
      <c r="K764" s="27"/>
    </row>
    <row r="765" spans="1:11" ht="15.75" customHeight="1" x14ac:dyDescent="0.3">
      <c r="A765" s="2"/>
      <c r="B765" s="3"/>
      <c r="C765" s="28" t="s">
        <v>1</v>
      </c>
      <c r="D765" s="26"/>
      <c r="E765" s="28" t="s">
        <v>2</v>
      </c>
      <c r="F765" s="26"/>
      <c r="G765" s="28" t="s">
        <v>3</v>
      </c>
      <c r="H765" s="26"/>
      <c r="I765" s="28" t="s">
        <v>4</v>
      </c>
      <c r="J765" s="26"/>
      <c r="K765" s="27"/>
    </row>
    <row r="766" spans="1:11" ht="15.75" customHeight="1" x14ac:dyDescent="0.3">
      <c r="A766" s="4" t="s">
        <v>5</v>
      </c>
      <c r="B766" s="5" t="s">
        <v>6</v>
      </c>
      <c r="C766" s="6" t="s">
        <v>7</v>
      </c>
      <c r="D766" s="6" t="s">
        <v>8</v>
      </c>
      <c r="E766" s="6" t="s">
        <v>7</v>
      </c>
      <c r="F766" s="6" t="s">
        <v>8</v>
      </c>
      <c r="G766" s="6" t="s">
        <v>7</v>
      </c>
      <c r="H766" s="6" t="s">
        <v>8</v>
      </c>
      <c r="I766" s="6" t="s">
        <v>7</v>
      </c>
      <c r="J766" s="6" t="s">
        <v>8</v>
      </c>
      <c r="K766" s="29"/>
    </row>
    <row r="767" spans="1:11" ht="15.75" customHeight="1" x14ac:dyDescent="0.3">
      <c r="A767" s="7" t="s">
        <v>102</v>
      </c>
      <c r="B767" s="8" t="s">
        <v>975</v>
      </c>
      <c r="C767" s="12"/>
      <c r="D767" s="13"/>
      <c r="E767" s="13"/>
      <c r="F767" s="13"/>
      <c r="G767" s="13"/>
      <c r="H767" s="13"/>
      <c r="I767" s="47"/>
      <c r="J767" s="47"/>
      <c r="K767" s="27"/>
    </row>
    <row r="768" spans="1:11" ht="15.75" customHeight="1" x14ac:dyDescent="0.3">
      <c r="A768" s="7" t="s">
        <v>103</v>
      </c>
      <c r="B768" s="8" t="s">
        <v>975</v>
      </c>
      <c r="C768" s="12"/>
      <c r="D768" s="13"/>
      <c r="E768" s="13"/>
      <c r="F768" s="13"/>
      <c r="G768" s="13"/>
      <c r="H768" s="13"/>
      <c r="I768" s="47"/>
      <c r="J768" s="47"/>
      <c r="K768" s="27"/>
    </row>
    <row r="769" spans="1:11" ht="15.75" customHeight="1" x14ac:dyDescent="0.3">
      <c r="A769" s="7" t="s">
        <v>104</v>
      </c>
      <c r="B769" s="8" t="s">
        <v>975</v>
      </c>
      <c r="C769" s="12"/>
      <c r="D769" s="13"/>
      <c r="E769" s="13"/>
      <c r="F769" s="13"/>
      <c r="G769" s="13"/>
      <c r="H769" s="13"/>
      <c r="I769" s="47"/>
      <c r="J769" s="47"/>
      <c r="K769" s="27"/>
    </row>
    <row r="770" spans="1:11" ht="15.75" customHeight="1" x14ac:dyDescent="0.3">
      <c r="A770" s="7" t="s">
        <v>105</v>
      </c>
      <c r="B770" s="8" t="s">
        <v>975</v>
      </c>
      <c r="C770" s="12"/>
      <c r="D770" s="13"/>
      <c r="E770" s="13"/>
      <c r="F770" s="13"/>
      <c r="G770" s="13"/>
      <c r="H770" s="13"/>
      <c r="I770" s="47">
        <v>56</v>
      </c>
      <c r="J770" s="47">
        <v>35</v>
      </c>
      <c r="K770" s="27"/>
    </row>
    <row r="771" spans="1:11" ht="15.75" customHeight="1" x14ac:dyDescent="0.3">
      <c r="A771" s="7" t="s">
        <v>25</v>
      </c>
      <c r="B771" s="8" t="s">
        <v>162</v>
      </c>
      <c r="C771" s="12">
        <v>9</v>
      </c>
      <c r="D771" s="13">
        <v>9</v>
      </c>
      <c r="E771" s="13">
        <v>3</v>
      </c>
      <c r="F771" s="13">
        <v>4</v>
      </c>
      <c r="G771" s="13">
        <v>1</v>
      </c>
      <c r="H771" s="13">
        <v>1</v>
      </c>
      <c r="I771" s="13">
        <v>10</v>
      </c>
      <c r="J771" s="13">
        <v>10</v>
      </c>
      <c r="K771" s="27"/>
    </row>
    <row r="772" spans="1:11" ht="15.75" customHeight="1" x14ac:dyDescent="0.3">
      <c r="A772" s="7" t="s">
        <v>27</v>
      </c>
      <c r="B772" s="8" t="s">
        <v>162</v>
      </c>
      <c r="C772" s="22">
        <v>7</v>
      </c>
      <c r="D772" s="14">
        <v>11</v>
      </c>
      <c r="E772" s="14">
        <v>5</v>
      </c>
      <c r="F772" s="14">
        <v>2</v>
      </c>
      <c r="G772" s="14">
        <v>0</v>
      </c>
      <c r="H772" s="14">
        <v>1</v>
      </c>
      <c r="I772" s="14">
        <v>7</v>
      </c>
      <c r="J772" s="14">
        <v>12</v>
      </c>
      <c r="K772" s="27"/>
    </row>
    <row r="773" spans="1:11" ht="15.75" customHeight="1" x14ac:dyDescent="0.3">
      <c r="A773" s="7" t="s">
        <v>28</v>
      </c>
      <c r="B773" s="8" t="s">
        <v>162</v>
      </c>
      <c r="C773" s="22">
        <v>9</v>
      </c>
      <c r="D773" s="14">
        <v>9</v>
      </c>
      <c r="E773" s="14">
        <v>3</v>
      </c>
      <c r="F773" s="14">
        <v>4</v>
      </c>
      <c r="G773" s="14">
        <v>1</v>
      </c>
      <c r="H773" s="14">
        <v>1</v>
      </c>
      <c r="I773" s="14">
        <v>10</v>
      </c>
      <c r="J773" s="14">
        <v>10</v>
      </c>
      <c r="K773" s="27"/>
    </row>
    <row r="774" spans="1:11" ht="15.75" customHeight="1" x14ac:dyDescent="0.3">
      <c r="A774" s="7" t="s">
        <v>106</v>
      </c>
      <c r="B774" s="8" t="s">
        <v>162</v>
      </c>
      <c r="C774" s="22">
        <v>15</v>
      </c>
      <c r="D774" s="14">
        <v>3</v>
      </c>
      <c r="E774" s="14">
        <v>6</v>
      </c>
      <c r="F774" s="14">
        <v>1</v>
      </c>
      <c r="G774" s="14">
        <v>3</v>
      </c>
      <c r="H774" s="14">
        <v>1</v>
      </c>
      <c r="I774" s="14">
        <v>18</v>
      </c>
      <c r="J774" s="14">
        <v>4</v>
      </c>
      <c r="K774" s="27"/>
    </row>
    <row r="775" spans="1:11" ht="15.75" customHeight="1" x14ac:dyDescent="0.3">
      <c r="A775" s="7" t="s">
        <v>30</v>
      </c>
      <c r="B775" s="8" t="s">
        <v>162</v>
      </c>
      <c r="C775" s="22">
        <v>11</v>
      </c>
      <c r="D775" s="14">
        <v>7</v>
      </c>
      <c r="E775" s="14">
        <v>4</v>
      </c>
      <c r="F775" s="14">
        <v>3</v>
      </c>
      <c r="G775" s="14">
        <v>1</v>
      </c>
      <c r="H775" s="14">
        <v>1</v>
      </c>
      <c r="I775" s="14">
        <v>12</v>
      </c>
      <c r="J775" s="14">
        <v>8</v>
      </c>
      <c r="K775" s="27"/>
    </row>
    <row r="776" spans="1:11" ht="15.75" customHeight="1" x14ac:dyDescent="0.3">
      <c r="A776" s="7" t="s">
        <v>107</v>
      </c>
      <c r="B776" s="8" t="s">
        <v>162</v>
      </c>
      <c r="C776" s="22">
        <v>8</v>
      </c>
      <c r="D776" s="14">
        <v>10</v>
      </c>
      <c r="E776" s="14">
        <v>2</v>
      </c>
      <c r="F776" s="14">
        <v>5</v>
      </c>
      <c r="G776" s="14">
        <v>0</v>
      </c>
      <c r="H776" s="14">
        <v>1</v>
      </c>
      <c r="I776" s="14">
        <v>8</v>
      </c>
      <c r="J776" s="14">
        <v>11</v>
      </c>
      <c r="K776" s="27"/>
    </row>
    <row r="777" spans="1:11" ht="15.75" customHeight="1" x14ac:dyDescent="0.3">
      <c r="A777" s="7" t="s">
        <v>109</v>
      </c>
      <c r="B777" s="8" t="s">
        <v>162</v>
      </c>
      <c r="C777" s="22">
        <v>4</v>
      </c>
      <c r="D777" s="14">
        <v>14</v>
      </c>
      <c r="E777" s="14">
        <v>2</v>
      </c>
      <c r="F777" s="14">
        <v>5</v>
      </c>
      <c r="G777" s="14">
        <v>0</v>
      </c>
      <c r="H777" s="14">
        <v>1</v>
      </c>
      <c r="I777" s="14">
        <v>4</v>
      </c>
      <c r="J777" s="14">
        <v>15</v>
      </c>
      <c r="K777" s="27"/>
    </row>
    <row r="778" spans="1:11" ht="15.75" customHeight="1" x14ac:dyDescent="0.3">
      <c r="A778" s="7" t="s">
        <v>110</v>
      </c>
      <c r="B778" s="8" t="s">
        <v>993</v>
      </c>
      <c r="C778" s="22"/>
      <c r="D778" s="14"/>
      <c r="E778" s="14"/>
      <c r="F778" s="14"/>
      <c r="G778" s="14"/>
      <c r="H778" s="14"/>
      <c r="I778" s="14"/>
      <c r="J778" s="14"/>
      <c r="K778" s="27"/>
    </row>
    <row r="779" spans="1:11" ht="15.75" customHeight="1" x14ac:dyDescent="0.3">
      <c r="A779" s="7" t="s">
        <v>112</v>
      </c>
      <c r="B779" s="8" t="s">
        <v>993</v>
      </c>
      <c r="C779" s="22">
        <v>16</v>
      </c>
      <c r="D779" s="14">
        <v>2</v>
      </c>
      <c r="E779" s="14">
        <v>6</v>
      </c>
      <c r="F779" s="14">
        <v>0</v>
      </c>
      <c r="G779" s="14">
        <v>5</v>
      </c>
      <c r="H779" s="14">
        <v>1</v>
      </c>
      <c r="I779" s="14">
        <v>21</v>
      </c>
      <c r="J779" s="14">
        <v>3</v>
      </c>
      <c r="K779" s="27"/>
    </row>
    <row r="780" spans="1:11" ht="15.75" customHeight="1" x14ac:dyDescent="0.3">
      <c r="A780" s="7" t="s">
        <v>113</v>
      </c>
      <c r="B780" s="8" t="s">
        <v>993</v>
      </c>
      <c r="C780" s="22"/>
      <c r="D780" s="14"/>
      <c r="E780" s="14"/>
      <c r="F780" s="14"/>
      <c r="G780" s="14"/>
      <c r="H780" s="14"/>
      <c r="I780" s="14"/>
      <c r="J780" s="14"/>
      <c r="K780" s="27"/>
    </row>
    <row r="781" spans="1:11" ht="15.75" customHeight="1" x14ac:dyDescent="0.3">
      <c r="A781" s="7" t="s">
        <v>171</v>
      </c>
      <c r="B781" s="8" t="s">
        <v>993</v>
      </c>
      <c r="C781" s="22"/>
      <c r="D781" s="14"/>
      <c r="E781" s="14"/>
      <c r="F781" s="14"/>
      <c r="G781" s="14"/>
      <c r="H781" s="14"/>
      <c r="I781" s="14"/>
      <c r="J781" s="14"/>
      <c r="K781" s="27"/>
    </row>
    <row r="782" spans="1:11" ht="15.75" customHeight="1" x14ac:dyDescent="0.3">
      <c r="A782" s="7" t="s">
        <v>32</v>
      </c>
      <c r="B782" s="8" t="s">
        <v>993</v>
      </c>
      <c r="C782" s="22"/>
      <c r="D782" s="14"/>
      <c r="E782" s="14"/>
      <c r="F782" s="14"/>
      <c r="G782" s="14"/>
      <c r="H782" s="14"/>
      <c r="I782" s="14"/>
      <c r="J782" s="14"/>
      <c r="K782" s="27"/>
    </row>
    <row r="783" spans="1:11" ht="15.75" customHeight="1" x14ac:dyDescent="0.3">
      <c r="A783" s="7" t="s">
        <v>33</v>
      </c>
      <c r="B783" s="8" t="s">
        <v>993</v>
      </c>
      <c r="C783" s="22"/>
      <c r="D783" s="14"/>
      <c r="E783" s="14"/>
      <c r="F783" s="14"/>
      <c r="G783" s="14"/>
      <c r="H783" s="14"/>
      <c r="I783" s="14"/>
      <c r="J783" s="14"/>
      <c r="K783" s="27"/>
    </row>
    <row r="784" spans="1:11" ht="15.75" customHeight="1" x14ac:dyDescent="0.3">
      <c r="A784" s="7" t="s">
        <v>34</v>
      </c>
      <c r="B784" s="8" t="s">
        <v>993</v>
      </c>
      <c r="C784" s="22"/>
      <c r="D784" s="14"/>
      <c r="E784" s="14"/>
      <c r="F784" s="14"/>
      <c r="G784" s="14"/>
      <c r="H784" s="14"/>
      <c r="I784" s="14"/>
      <c r="J784" s="14"/>
      <c r="K784" s="27"/>
    </row>
    <row r="785" spans="1:11" ht="15.75" customHeight="1" x14ac:dyDescent="0.3">
      <c r="A785" s="7" t="s">
        <v>35</v>
      </c>
      <c r="B785" s="8" t="s">
        <v>993</v>
      </c>
      <c r="C785" s="22"/>
      <c r="D785" s="14"/>
      <c r="E785" s="14"/>
      <c r="F785" s="14"/>
      <c r="G785" s="14"/>
      <c r="H785" s="14"/>
      <c r="I785" s="14"/>
      <c r="J785" s="14"/>
      <c r="K785" s="27"/>
    </row>
    <row r="786" spans="1:11" ht="15.75" customHeight="1" x14ac:dyDescent="0.3">
      <c r="A786" s="7" t="s">
        <v>36</v>
      </c>
      <c r="B786" s="8" t="s">
        <v>993</v>
      </c>
      <c r="C786" s="22"/>
      <c r="D786" s="14"/>
      <c r="E786" s="14"/>
      <c r="F786" s="14"/>
      <c r="G786" s="14"/>
      <c r="H786" s="14"/>
      <c r="I786" s="14"/>
      <c r="J786" s="14"/>
      <c r="K786" s="27"/>
    </row>
    <row r="787" spans="1:11" ht="15.75" customHeight="1" x14ac:dyDescent="0.3">
      <c r="A787" s="7" t="s">
        <v>37</v>
      </c>
      <c r="B787" s="8" t="s">
        <v>195</v>
      </c>
      <c r="C787" s="12">
        <v>9</v>
      </c>
      <c r="D787" s="13">
        <v>11</v>
      </c>
      <c r="E787" s="13">
        <v>6</v>
      </c>
      <c r="F787" s="13">
        <v>8</v>
      </c>
      <c r="G787" s="13">
        <v>2</v>
      </c>
      <c r="H787" s="13">
        <v>1</v>
      </c>
      <c r="I787" s="13">
        <v>11</v>
      </c>
      <c r="J787" s="13">
        <v>12</v>
      </c>
      <c r="K787" s="27"/>
    </row>
    <row r="788" spans="1:11" ht="15.75" customHeight="1" x14ac:dyDescent="0.3">
      <c r="A788" s="7" t="s">
        <v>38</v>
      </c>
      <c r="B788" s="8" t="s">
        <v>195</v>
      </c>
      <c r="C788" s="22">
        <v>3</v>
      </c>
      <c r="D788" s="14">
        <v>17</v>
      </c>
      <c r="E788" s="14">
        <v>1</v>
      </c>
      <c r="F788" s="14">
        <v>13</v>
      </c>
      <c r="G788" s="14">
        <v>0</v>
      </c>
      <c r="H788" s="14">
        <v>1</v>
      </c>
      <c r="I788" s="14">
        <v>3</v>
      </c>
      <c r="J788" s="14">
        <v>18</v>
      </c>
      <c r="K788" s="27"/>
    </row>
    <row r="789" spans="1:11" ht="15.75" customHeight="1" x14ac:dyDescent="0.3">
      <c r="A789" s="10" t="s">
        <v>12</v>
      </c>
      <c r="B789" s="11"/>
      <c r="C789" s="9">
        <f>SUM(C767:C788)</f>
        <v>91</v>
      </c>
      <c r="D789" s="9">
        <f t="shared" ref="D789:J789" si="59">SUM(D767:D788)</f>
        <v>93</v>
      </c>
      <c r="E789" s="9">
        <f t="shared" si="59"/>
        <v>38</v>
      </c>
      <c r="F789" s="9">
        <f t="shared" si="59"/>
        <v>45</v>
      </c>
      <c r="G789" s="9">
        <f t="shared" si="59"/>
        <v>13</v>
      </c>
      <c r="H789" s="9">
        <f t="shared" si="59"/>
        <v>10</v>
      </c>
      <c r="I789" s="9">
        <f t="shared" si="59"/>
        <v>160</v>
      </c>
      <c r="J789" s="9">
        <f t="shared" si="59"/>
        <v>138</v>
      </c>
      <c r="K789" s="29"/>
    </row>
    <row r="790" spans="1:11" ht="15.75" customHeight="1" x14ac:dyDescent="0.3">
      <c r="A790" s="30" t="s">
        <v>998</v>
      </c>
      <c r="B790" s="30"/>
      <c r="C790" s="30"/>
      <c r="D790" s="30"/>
      <c r="E790" s="30"/>
    </row>
    <row r="791" spans="1:11" ht="15.75" customHeight="1" x14ac:dyDescent="0.3"/>
    <row r="792" spans="1:11" ht="15.75" customHeight="1" x14ac:dyDescent="0.3">
      <c r="A792" s="24" t="s">
        <v>1309</v>
      </c>
      <c r="B792" s="25"/>
      <c r="C792" s="25"/>
      <c r="D792" s="25"/>
      <c r="E792" s="25"/>
      <c r="F792" s="25"/>
      <c r="G792" s="25"/>
      <c r="H792" s="25"/>
      <c r="I792" s="25"/>
      <c r="J792" s="26"/>
      <c r="K792" s="27"/>
    </row>
    <row r="793" spans="1:11" ht="15.75" customHeight="1" x14ac:dyDescent="0.3">
      <c r="A793" s="2"/>
      <c r="B793" s="3"/>
      <c r="C793" s="28" t="s">
        <v>1</v>
      </c>
      <c r="D793" s="26"/>
      <c r="E793" s="28" t="s">
        <v>2</v>
      </c>
      <c r="F793" s="26"/>
      <c r="G793" s="28" t="s">
        <v>3</v>
      </c>
      <c r="H793" s="26"/>
      <c r="I793" s="28" t="s">
        <v>4</v>
      </c>
      <c r="J793" s="26"/>
      <c r="K793" s="27"/>
    </row>
    <row r="794" spans="1:11" ht="15.75" customHeight="1" x14ac:dyDescent="0.3">
      <c r="A794" s="4" t="s">
        <v>5</v>
      </c>
      <c r="B794" s="5" t="s">
        <v>6</v>
      </c>
      <c r="C794" s="6" t="s">
        <v>7</v>
      </c>
      <c r="D794" s="6" t="s">
        <v>8</v>
      </c>
      <c r="E794" s="6" t="s">
        <v>7</v>
      </c>
      <c r="F794" s="6" t="s">
        <v>8</v>
      </c>
      <c r="G794" s="6" t="s">
        <v>7</v>
      </c>
      <c r="H794" s="6" t="s">
        <v>8</v>
      </c>
      <c r="I794" s="6" t="s">
        <v>7</v>
      </c>
      <c r="J794" s="6" t="s">
        <v>8</v>
      </c>
      <c r="K794" s="29"/>
    </row>
    <row r="795" spans="1:11" ht="15.75" customHeight="1" x14ac:dyDescent="0.3">
      <c r="A795" s="7" t="s">
        <v>112</v>
      </c>
      <c r="B795" s="8" t="s">
        <v>80</v>
      </c>
      <c r="C795" s="12">
        <v>4</v>
      </c>
      <c r="D795" s="13">
        <v>14</v>
      </c>
      <c r="E795" s="13">
        <v>1</v>
      </c>
      <c r="F795" s="13">
        <v>9</v>
      </c>
      <c r="G795" s="13">
        <v>0</v>
      </c>
      <c r="H795" s="13">
        <v>1</v>
      </c>
      <c r="I795" s="13">
        <v>4</v>
      </c>
      <c r="J795" s="13">
        <v>15</v>
      </c>
    </row>
    <row r="796" spans="1:11" ht="15.75" customHeight="1" x14ac:dyDescent="0.3">
      <c r="A796" s="7" t="s">
        <v>113</v>
      </c>
      <c r="B796" s="8" t="s">
        <v>80</v>
      </c>
      <c r="C796" s="12">
        <v>3</v>
      </c>
      <c r="D796" s="13">
        <v>17</v>
      </c>
      <c r="E796" s="13">
        <v>1</v>
      </c>
      <c r="F796" s="13">
        <v>5</v>
      </c>
      <c r="G796" s="13">
        <v>0</v>
      </c>
      <c r="H796" s="13">
        <v>1</v>
      </c>
      <c r="I796" s="13">
        <v>3</v>
      </c>
      <c r="J796" s="13">
        <v>18</v>
      </c>
      <c r="K796" s="27"/>
    </row>
    <row r="797" spans="1:11" ht="15.75" customHeight="1" x14ac:dyDescent="0.3">
      <c r="A797" s="10" t="s">
        <v>12</v>
      </c>
      <c r="B797" s="11"/>
      <c r="C797" s="9">
        <f>SUM(C795:C796)</f>
        <v>7</v>
      </c>
      <c r="D797" s="9">
        <f t="shared" ref="D797:J797" si="60">SUM(D795:D796)</f>
        <v>31</v>
      </c>
      <c r="E797" s="9">
        <f t="shared" si="60"/>
        <v>2</v>
      </c>
      <c r="F797" s="9">
        <f t="shared" si="60"/>
        <v>14</v>
      </c>
      <c r="G797" s="9">
        <f t="shared" si="60"/>
        <v>0</v>
      </c>
      <c r="H797" s="9">
        <f t="shared" si="60"/>
        <v>2</v>
      </c>
      <c r="I797" s="9">
        <f t="shared" si="60"/>
        <v>7</v>
      </c>
      <c r="J797" s="9">
        <f t="shared" si="60"/>
        <v>33</v>
      </c>
      <c r="K797" s="29"/>
    </row>
    <row r="798" spans="1:11" ht="15.75" customHeight="1" x14ac:dyDescent="0.3"/>
    <row r="799" spans="1:11" ht="15.75" customHeight="1" x14ac:dyDescent="0.3"/>
    <row r="800" spans="1:11" ht="15.75" customHeight="1" x14ac:dyDescent="0.3">
      <c r="A800" s="24" t="s">
        <v>2004</v>
      </c>
      <c r="B800" s="25"/>
      <c r="C800" s="25"/>
      <c r="D800" s="25"/>
      <c r="E800" s="25"/>
      <c r="F800" s="25"/>
      <c r="G800" s="25"/>
      <c r="H800" s="25"/>
      <c r="I800" s="25"/>
      <c r="J800" s="26"/>
      <c r="K800" s="27"/>
    </row>
    <row r="801" spans="1:11" ht="15.75" customHeight="1" x14ac:dyDescent="0.3">
      <c r="A801" s="2"/>
      <c r="B801" s="3"/>
      <c r="C801" s="28" t="s">
        <v>1</v>
      </c>
      <c r="D801" s="26"/>
      <c r="E801" s="28" t="s">
        <v>2</v>
      </c>
      <c r="F801" s="26"/>
      <c r="G801" s="28" t="s">
        <v>3</v>
      </c>
      <c r="H801" s="26"/>
      <c r="I801" s="28" t="s">
        <v>4</v>
      </c>
      <c r="J801" s="26"/>
      <c r="K801" s="27"/>
    </row>
    <row r="802" spans="1:11" ht="15.75" customHeight="1" x14ac:dyDescent="0.3">
      <c r="A802" s="4" t="s">
        <v>5</v>
      </c>
      <c r="B802" s="5" t="s">
        <v>6</v>
      </c>
      <c r="C802" s="6" t="s">
        <v>7</v>
      </c>
      <c r="D802" s="6" t="s">
        <v>8</v>
      </c>
      <c r="E802" s="6" t="s">
        <v>7</v>
      </c>
      <c r="F802" s="6" t="s">
        <v>8</v>
      </c>
      <c r="G802" s="6" t="s">
        <v>7</v>
      </c>
      <c r="H802" s="6" t="s">
        <v>8</v>
      </c>
      <c r="I802" s="6" t="s">
        <v>7</v>
      </c>
      <c r="J802" s="6" t="s">
        <v>8</v>
      </c>
      <c r="K802" s="29"/>
    </row>
    <row r="803" spans="1:11" ht="15.75" customHeight="1" x14ac:dyDescent="0.3">
      <c r="A803" s="7" t="s">
        <v>23</v>
      </c>
      <c r="B803" s="8" t="s">
        <v>268</v>
      </c>
      <c r="C803" s="12">
        <v>13</v>
      </c>
      <c r="D803" s="13">
        <v>4</v>
      </c>
      <c r="E803" s="13">
        <v>10</v>
      </c>
      <c r="F803" s="13">
        <v>2</v>
      </c>
      <c r="G803" s="13">
        <v>1</v>
      </c>
      <c r="H803" s="13">
        <v>2</v>
      </c>
      <c r="I803" s="13">
        <v>14</v>
      </c>
      <c r="J803" s="13">
        <v>6</v>
      </c>
    </row>
    <row r="804" spans="1:11" ht="15.75" customHeight="1" x14ac:dyDescent="0.3">
      <c r="A804" s="7" t="s">
        <v>42</v>
      </c>
      <c r="B804" s="8" t="s">
        <v>268</v>
      </c>
      <c r="C804" s="12">
        <v>11</v>
      </c>
      <c r="D804" s="13">
        <v>4</v>
      </c>
      <c r="E804" s="13">
        <v>9</v>
      </c>
      <c r="F804" s="13">
        <v>3</v>
      </c>
      <c r="G804" s="13">
        <v>1</v>
      </c>
      <c r="H804" s="13">
        <v>2</v>
      </c>
      <c r="I804" s="13">
        <v>12</v>
      </c>
      <c r="J804" s="13">
        <v>6</v>
      </c>
    </row>
    <row r="805" spans="1:11" ht="15.75" customHeight="1" x14ac:dyDescent="0.3">
      <c r="A805" s="7" t="s">
        <v>24</v>
      </c>
      <c r="B805" s="8" t="s">
        <v>268</v>
      </c>
      <c r="C805" s="12">
        <v>12</v>
      </c>
      <c r="D805" s="13">
        <v>5</v>
      </c>
      <c r="E805" s="13">
        <v>9</v>
      </c>
      <c r="F805" s="13">
        <v>3</v>
      </c>
      <c r="G805" s="13">
        <v>2</v>
      </c>
      <c r="H805" s="13">
        <v>2</v>
      </c>
      <c r="I805" s="13">
        <v>14</v>
      </c>
      <c r="J805" s="13">
        <v>7</v>
      </c>
    </row>
    <row r="806" spans="1:11" ht="15.75" customHeight="1" x14ac:dyDescent="0.3">
      <c r="A806" s="7" t="s">
        <v>46</v>
      </c>
      <c r="B806" s="8" t="s">
        <v>268</v>
      </c>
      <c r="C806" s="12">
        <v>11</v>
      </c>
      <c r="D806" s="13">
        <v>9</v>
      </c>
      <c r="E806" s="13">
        <v>6</v>
      </c>
      <c r="F806" s="13">
        <v>6</v>
      </c>
      <c r="G806" s="13">
        <v>4</v>
      </c>
      <c r="H806" s="13">
        <v>1</v>
      </c>
      <c r="I806" s="13">
        <v>15</v>
      </c>
      <c r="J806" s="13">
        <v>10</v>
      </c>
    </row>
    <row r="807" spans="1:11" ht="15.75" customHeight="1" x14ac:dyDescent="0.3">
      <c r="A807" s="7" t="s">
        <v>55</v>
      </c>
      <c r="B807" s="8" t="s">
        <v>268</v>
      </c>
      <c r="C807" s="12">
        <v>5</v>
      </c>
      <c r="D807" s="13">
        <v>14</v>
      </c>
      <c r="E807" s="13">
        <v>4</v>
      </c>
      <c r="F807" s="13">
        <v>8</v>
      </c>
      <c r="G807" s="13">
        <v>0</v>
      </c>
      <c r="H807" s="13">
        <v>1</v>
      </c>
      <c r="I807" s="13">
        <v>5</v>
      </c>
      <c r="J807" s="13">
        <v>15</v>
      </c>
      <c r="K807" s="27"/>
    </row>
    <row r="808" spans="1:11" ht="15.75" customHeight="1" x14ac:dyDescent="0.3">
      <c r="A808" s="10" t="s">
        <v>12</v>
      </c>
      <c r="B808" s="11"/>
      <c r="C808" s="9">
        <f>SUM(C803:C807)</f>
        <v>52</v>
      </c>
      <c r="D808" s="9">
        <f t="shared" ref="D808:J808" si="61">SUM(D803:D807)</f>
        <v>36</v>
      </c>
      <c r="E808" s="9">
        <f t="shared" si="61"/>
        <v>38</v>
      </c>
      <c r="F808" s="9">
        <f t="shared" si="61"/>
        <v>22</v>
      </c>
      <c r="G808" s="9">
        <f t="shared" si="61"/>
        <v>8</v>
      </c>
      <c r="H808" s="9">
        <f t="shared" si="61"/>
        <v>8</v>
      </c>
      <c r="I808" s="9">
        <f t="shared" si="61"/>
        <v>60</v>
      </c>
      <c r="J808" s="9">
        <f t="shared" si="61"/>
        <v>44</v>
      </c>
      <c r="K808" s="29"/>
    </row>
    <row r="809" spans="1:11" ht="15.75" customHeight="1" x14ac:dyDescent="0.3"/>
    <row r="810" spans="1:11" ht="15.75" customHeight="1" x14ac:dyDescent="0.3"/>
    <row r="811" spans="1:11" ht="15.75" customHeight="1" x14ac:dyDescent="0.3">
      <c r="A811" s="24" t="s">
        <v>1761</v>
      </c>
      <c r="B811" s="25"/>
      <c r="C811" s="25"/>
      <c r="D811" s="25"/>
      <c r="E811" s="25"/>
      <c r="F811" s="25"/>
      <c r="G811" s="25"/>
      <c r="H811" s="25"/>
      <c r="I811" s="25"/>
      <c r="J811" s="26"/>
      <c r="K811" s="27"/>
    </row>
    <row r="812" spans="1:11" ht="15.75" customHeight="1" x14ac:dyDescent="0.3">
      <c r="A812" s="2"/>
      <c r="B812" s="3"/>
      <c r="C812" s="28" t="s">
        <v>1</v>
      </c>
      <c r="D812" s="26"/>
      <c r="E812" s="28" t="s">
        <v>2</v>
      </c>
      <c r="F812" s="26"/>
      <c r="G812" s="28" t="s">
        <v>3</v>
      </c>
      <c r="H812" s="26"/>
      <c r="I812" s="28" t="s">
        <v>4</v>
      </c>
      <c r="J812" s="26"/>
      <c r="K812" s="27"/>
    </row>
    <row r="813" spans="1:11" ht="15.75" customHeight="1" x14ac:dyDescent="0.3">
      <c r="A813" s="4" t="s">
        <v>5</v>
      </c>
      <c r="B813" s="5" t="s">
        <v>6</v>
      </c>
      <c r="C813" s="6" t="s">
        <v>7</v>
      </c>
      <c r="D813" s="6" t="s">
        <v>8</v>
      </c>
      <c r="E813" s="6" t="s">
        <v>7</v>
      </c>
      <c r="F813" s="6" t="s">
        <v>8</v>
      </c>
      <c r="G813" s="6" t="s">
        <v>7</v>
      </c>
      <c r="H813" s="6" t="s">
        <v>8</v>
      </c>
      <c r="I813" s="6" t="s">
        <v>7</v>
      </c>
      <c r="J813" s="6" t="s">
        <v>8</v>
      </c>
      <c r="K813" s="29"/>
    </row>
    <row r="814" spans="1:11" ht="15.75" customHeight="1" x14ac:dyDescent="0.3">
      <c r="A814" s="7" t="s">
        <v>280</v>
      </c>
      <c r="B814" s="8" t="s">
        <v>65</v>
      </c>
      <c r="C814" s="12">
        <v>3</v>
      </c>
      <c r="D814" s="13">
        <v>9</v>
      </c>
      <c r="E814" s="13">
        <v>3</v>
      </c>
      <c r="F814" s="13">
        <v>7</v>
      </c>
      <c r="G814" s="13">
        <v>1</v>
      </c>
      <c r="H814" s="13">
        <v>1</v>
      </c>
      <c r="I814" s="13">
        <v>4</v>
      </c>
      <c r="J814" s="13">
        <v>10</v>
      </c>
    </row>
    <row r="815" spans="1:11" ht="15.75" customHeight="1" x14ac:dyDescent="0.3">
      <c r="A815" s="7" t="s">
        <v>467</v>
      </c>
      <c r="B815" s="8" t="s">
        <v>65</v>
      </c>
      <c r="C815" s="12">
        <v>10</v>
      </c>
      <c r="D815" s="13">
        <v>5</v>
      </c>
      <c r="E815" s="13">
        <v>6</v>
      </c>
      <c r="F815" s="13">
        <v>4</v>
      </c>
      <c r="G815" s="13">
        <v>3</v>
      </c>
      <c r="H815" s="13">
        <v>1</v>
      </c>
      <c r="I815" s="13">
        <v>13</v>
      </c>
      <c r="J815" s="13">
        <v>6</v>
      </c>
    </row>
    <row r="816" spans="1:11" ht="15.75" customHeight="1" x14ac:dyDescent="0.3">
      <c r="A816" s="7" t="s">
        <v>282</v>
      </c>
      <c r="B816" s="8" t="s">
        <v>65</v>
      </c>
      <c r="C816" s="12">
        <v>11</v>
      </c>
      <c r="D816" s="13">
        <v>2</v>
      </c>
      <c r="E816" s="13">
        <v>6</v>
      </c>
      <c r="F816" s="13">
        <v>2</v>
      </c>
      <c r="G816" s="13">
        <v>0</v>
      </c>
      <c r="H816" s="13">
        <v>1</v>
      </c>
      <c r="I816" s="13">
        <v>11</v>
      </c>
      <c r="J816" s="13">
        <v>3</v>
      </c>
    </row>
    <row r="817" spans="1:11" ht="15.75" customHeight="1" x14ac:dyDescent="0.3">
      <c r="A817" s="7" t="s">
        <v>283</v>
      </c>
      <c r="B817" s="8" t="s">
        <v>65</v>
      </c>
      <c r="C817" s="12">
        <v>10</v>
      </c>
      <c r="D817" s="13">
        <v>7</v>
      </c>
      <c r="E817" s="13">
        <v>4</v>
      </c>
      <c r="F817" s="13">
        <v>4</v>
      </c>
      <c r="G817" s="13">
        <v>0</v>
      </c>
      <c r="H817" s="13">
        <v>2</v>
      </c>
      <c r="I817" s="13">
        <v>10</v>
      </c>
      <c r="J817" s="13">
        <v>9</v>
      </c>
    </row>
    <row r="818" spans="1:11" ht="15.75" customHeight="1" x14ac:dyDescent="0.3">
      <c r="A818" s="7" t="s">
        <v>157</v>
      </c>
      <c r="B818" s="8" t="s">
        <v>65</v>
      </c>
      <c r="C818" s="12">
        <v>14</v>
      </c>
      <c r="D818" s="13">
        <v>2</v>
      </c>
      <c r="E818" s="13">
        <v>7</v>
      </c>
      <c r="F818" s="13">
        <v>1</v>
      </c>
      <c r="G818" s="13">
        <v>0</v>
      </c>
      <c r="H818" s="13">
        <v>1</v>
      </c>
      <c r="I818" s="13">
        <v>14</v>
      </c>
      <c r="J818" s="13">
        <v>3</v>
      </c>
    </row>
    <row r="819" spans="1:11" ht="15.75" customHeight="1" x14ac:dyDescent="0.3">
      <c r="A819" s="7" t="s">
        <v>159</v>
      </c>
      <c r="B819" s="8" t="s">
        <v>65</v>
      </c>
      <c r="C819" s="12">
        <v>15</v>
      </c>
      <c r="D819" s="13">
        <v>1</v>
      </c>
      <c r="E819" s="13">
        <v>9</v>
      </c>
      <c r="F819" s="13">
        <v>1</v>
      </c>
      <c r="G819" s="13">
        <v>3</v>
      </c>
      <c r="H819" s="13">
        <v>1</v>
      </c>
      <c r="I819" s="13">
        <v>18</v>
      </c>
      <c r="J819" s="13">
        <v>2</v>
      </c>
    </row>
    <row r="820" spans="1:11" ht="15.75" customHeight="1" x14ac:dyDescent="0.3">
      <c r="A820" s="7" t="s">
        <v>160</v>
      </c>
      <c r="B820" s="8" t="s">
        <v>65</v>
      </c>
      <c r="C820" s="12">
        <v>10</v>
      </c>
      <c r="D820" s="13">
        <v>7</v>
      </c>
      <c r="E820" s="13">
        <v>7</v>
      </c>
      <c r="F820" s="13">
        <v>5</v>
      </c>
      <c r="G820" s="13">
        <v>3</v>
      </c>
      <c r="H820" s="13">
        <v>1</v>
      </c>
      <c r="I820" s="13">
        <v>13</v>
      </c>
      <c r="J820" s="13">
        <v>8</v>
      </c>
    </row>
    <row r="821" spans="1:11" ht="15.75" customHeight="1" x14ac:dyDescent="0.3">
      <c r="A821" s="7" t="s">
        <v>147</v>
      </c>
      <c r="B821" s="8" t="s">
        <v>65</v>
      </c>
      <c r="C821" s="12">
        <v>12</v>
      </c>
      <c r="D821" s="13">
        <v>2</v>
      </c>
      <c r="E821" s="13">
        <v>8</v>
      </c>
      <c r="F821" s="13">
        <v>2</v>
      </c>
      <c r="G821" s="13">
        <v>3</v>
      </c>
      <c r="H821" s="13">
        <v>1</v>
      </c>
      <c r="I821" s="13">
        <v>15</v>
      </c>
      <c r="J821" s="13">
        <v>3</v>
      </c>
    </row>
    <row r="822" spans="1:11" ht="15.75" customHeight="1" x14ac:dyDescent="0.3">
      <c r="A822" s="7" t="s">
        <v>150</v>
      </c>
      <c r="B822" s="8" t="s">
        <v>65</v>
      </c>
      <c r="C822" s="12">
        <v>13</v>
      </c>
      <c r="D822" s="13">
        <v>2</v>
      </c>
      <c r="E822" s="13">
        <v>8</v>
      </c>
      <c r="F822" s="13">
        <v>2</v>
      </c>
      <c r="G822" s="13">
        <v>0</v>
      </c>
      <c r="H822" s="13">
        <v>1</v>
      </c>
      <c r="I822" s="13">
        <v>13</v>
      </c>
      <c r="J822" s="13">
        <v>3</v>
      </c>
    </row>
    <row r="823" spans="1:11" ht="15.75" customHeight="1" x14ac:dyDescent="0.3">
      <c r="A823" s="7" t="s">
        <v>151</v>
      </c>
      <c r="B823" s="8" t="s">
        <v>65</v>
      </c>
      <c r="C823" s="12">
        <v>11</v>
      </c>
      <c r="D823" s="13">
        <v>3</v>
      </c>
      <c r="E823" s="13">
        <v>8</v>
      </c>
      <c r="F823" s="13">
        <v>2</v>
      </c>
      <c r="G823" s="13">
        <v>3</v>
      </c>
      <c r="H823" s="13">
        <v>1</v>
      </c>
      <c r="I823" s="13">
        <v>14</v>
      </c>
      <c r="J823" s="13">
        <v>4</v>
      </c>
    </row>
    <row r="824" spans="1:11" ht="15.75" customHeight="1" x14ac:dyDescent="0.3">
      <c r="A824" s="7" t="s">
        <v>152</v>
      </c>
      <c r="B824" s="8" t="s">
        <v>65</v>
      </c>
      <c r="C824" s="12">
        <v>9</v>
      </c>
      <c r="D824" s="13">
        <v>5</v>
      </c>
      <c r="E824" s="13">
        <v>8</v>
      </c>
      <c r="F824" s="13">
        <v>2</v>
      </c>
      <c r="G824" s="13">
        <v>3</v>
      </c>
      <c r="H824" s="13">
        <v>1</v>
      </c>
      <c r="I824" s="13">
        <v>12</v>
      </c>
      <c r="J824" s="13">
        <v>6</v>
      </c>
    </row>
    <row r="825" spans="1:11" ht="15.75" customHeight="1" x14ac:dyDescent="0.3">
      <c r="A825" s="7" t="s">
        <v>153</v>
      </c>
      <c r="B825" s="8" t="s">
        <v>65</v>
      </c>
      <c r="C825" s="12">
        <v>10</v>
      </c>
      <c r="D825" s="13">
        <v>3</v>
      </c>
      <c r="E825" s="13">
        <v>8</v>
      </c>
      <c r="F825" s="13">
        <v>2</v>
      </c>
      <c r="G825" s="13">
        <v>2</v>
      </c>
      <c r="H825" s="13">
        <v>1</v>
      </c>
      <c r="I825" s="13">
        <v>12</v>
      </c>
      <c r="J825" s="13">
        <v>4</v>
      </c>
    </row>
    <row r="826" spans="1:11" ht="15.75" customHeight="1" x14ac:dyDescent="0.3">
      <c r="A826" s="7" t="s">
        <v>176</v>
      </c>
      <c r="B826" s="8" t="s">
        <v>65</v>
      </c>
      <c r="C826" s="12">
        <v>11</v>
      </c>
      <c r="D826" s="13">
        <v>2</v>
      </c>
      <c r="E826" s="13">
        <v>9</v>
      </c>
      <c r="F826" s="13">
        <v>1</v>
      </c>
      <c r="G826" s="13">
        <v>3</v>
      </c>
      <c r="H826" s="13">
        <v>1</v>
      </c>
      <c r="I826" s="13">
        <v>14</v>
      </c>
      <c r="J826" s="13">
        <v>3</v>
      </c>
    </row>
    <row r="827" spans="1:11" ht="15.75" customHeight="1" x14ac:dyDescent="0.3">
      <c r="A827" s="7" t="s">
        <v>243</v>
      </c>
      <c r="B827" s="8" t="s">
        <v>65</v>
      </c>
      <c r="C827" s="12">
        <v>9</v>
      </c>
      <c r="D827" s="13">
        <v>4</v>
      </c>
      <c r="E827" s="13">
        <v>8</v>
      </c>
      <c r="F827" s="13">
        <v>2</v>
      </c>
      <c r="G827" s="13">
        <v>0</v>
      </c>
      <c r="H827" s="13">
        <v>1</v>
      </c>
      <c r="I827" s="13">
        <v>9</v>
      </c>
      <c r="J827" s="13">
        <v>5</v>
      </c>
    </row>
    <row r="828" spans="1:11" ht="15.75" customHeight="1" x14ac:dyDescent="0.3">
      <c r="A828" s="7" t="s">
        <v>236</v>
      </c>
      <c r="B828" s="8" t="s">
        <v>65</v>
      </c>
      <c r="C828" s="12">
        <v>6</v>
      </c>
      <c r="D828" s="13">
        <v>7</v>
      </c>
      <c r="E828" s="13">
        <v>5</v>
      </c>
      <c r="F828" s="13">
        <v>5</v>
      </c>
      <c r="G828" s="13">
        <v>0</v>
      </c>
      <c r="H828" s="13">
        <v>1</v>
      </c>
      <c r="I828" s="13">
        <v>6</v>
      </c>
      <c r="J828" s="13">
        <v>8</v>
      </c>
    </row>
    <row r="829" spans="1:11" ht="15.75" customHeight="1" x14ac:dyDescent="0.3">
      <c r="A829" s="7" t="s">
        <v>155</v>
      </c>
      <c r="B829" s="8" t="s">
        <v>65</v>
      </c>
      <c r="C829" s="12">
        <v>4</v>
      </c>
      <c r="D829" s="13">
        <v>8</v>
      </c>
      <c r="E829" s="13">
        <v>0</v>
      </c>
      <c r="F829" s="13">
        <v>0</v>
      </c>
      <c r="G829" s="13">
        <v>0</v>
      </c>
      <c r="H829" s="13">
        <v>1</v>
      </c>
      <c r="I829" s="13">
        <v>4</v>
      </c>
      <c r="J829" s="13">
        <v>9</v>
      </c>
    </row>
    <row r="830" spans="1:11" ht="15.75" customHeight="1" x14ac:dyDescent="0.3">
      <c r="A830" s="7" t="s">
        <v>15</v>
      </c>
      <c r="B830" s="8" t="s">
        <v>65</v>
      </c>
      <c r="C830" s="12">
        <v>4</v>
      </c>
      <c r="D830" s="13">
        <v>11</v>
      </c>
      <c r="E830" s="13">
        <v>0</v>
      </c>
      <c r="F830" s="13">
        <v>0</v>
      </c>
      <c r="G830" s="13">
        <v>0</v>
      </c>
      <c r="H830" s="13">
        <v>1</v>
      </c>
      <c r="I830" s="13">
        <v>4</v>
      </c>
      <c r="J830" s="13">
        <v>12</v>
      </c>
      <c r="K830" s="27"/>
    </row>
    <row r="831" spans="1:11" ht="15.75" customHeight="1" x14ac:dyDescent="0.3">
      <c r="A831" s="10" t="s">
        <v>12</v>
      </c>
      <c r="B831" s="11"/>
      <c r="C831" s="9">
        <f>SUM(C814:C830)</f>
        <v>162</v>
      </c>
      <c r="D831" s="9">
        <f t="shared" ref="D831:J831" si="62">SUM(D814:D830)</f>
        <v>80</v>
      </c>
      <c r="E831" s="9">
        <f t="shared" si="62"/>
        <v>104</v>
      </c>
      <c r="F831" s="9">
        <f t="shared" si="62"/>
        <v>42</v>
      </c>
      <c r="G831" s="9">
        <f t="shared" si="62"/>
        <v>24</v>
      </c>
      <c r="H831" s="9">
        <f t="shared" si="62"/>
        <v>18</v>
      </c>
      <c r="I831" s="9">
        <f t="shared" si="62"/>
        <v>186</v>
      </c>
      <c r="J831" s="9">
        <f t="shared" si="62"/>
        <v>98</v>
      </c>
      <c r="K831" s="29"/>
    </row>
    <row r="832" spans="1:11" ht="15.75" customHeight="1" x14ac:dyDescent="0.3"/>
    <row r="833" spans="1:11" ht="15.75" customHeight="1" x14ac:dyDescent="0.3"/>
    <row r="834" spans="1:11" ht="15.75" customHeight="1" x14ac:dyDescent="0.3">
      <c r="A834" s="24" t="s">
        <v>1294</v>
      </c>
      <c r="B834" s="25"/>
      <c r="C834" s="25"/>
      <c r="D834" s="25"/>
      <c r="E834" s="25"/>
      <c r="F834" s="25"/>
      <c r="G834" s="25"/>
      <c r="H834" s="25"/>
      <c r="I834" s="25"/>
      <c r="J834" s="26"/>
      <c r="K834" s="27"/>
    </row>
    <row r="835" spans="1:11" ht="15.75" customHeight="1" x14ac:dyDescent="0.3">
      <c r="A835" s="2"/>
      <c r="B835" s="3"/>
      <c r="C835" s="28" t="s">
        <v>1</v>
      </c>
      <c r="D835" s="26"/>
      <c r="E835" s="28" t="s">
        <v>2</v>
      </c>
      <c r="F835" s="26"/>
      <c r="G835" s="28" t="s">
        <v>3</v>
      </c>
      <c r="H835" s="26"/>
      <c r="I835" s="28" t="s">
        <v>4</v>
      </c>
      <c r="J835" s="26"/>
      <c r="K835" s="27"/>
    </row>
    <row r="836" spans="1:11" ht="15.75" customHeight="1" x14ac:dyDescent="0.3">
      <c r="A836" s="4" t="s">
        <v>5</v>
      </c>
      <c r="B836" s="5" t="s">
        <v>6</v>
      </c>
      <c r="C836" s="6" t="s">
        <v>7</v>
      </c>
      <c r="D836" s="6" t="s">
        <v>8</v>
      </c>
      <c r="E836" s="6" t="s">
        <v>7</v>
      </c>
      <c r="F836" s="6" t="s">
        <v>8</v>
      </c>
      <c r="G836" s="6" t="s">
        <v>7</v>
      </c>
      <c r="H836" s="6" t="s">
        <v>8</v>
      </c>
      <c r="I836" s="6" t="s">
        <v>7</v>
      </c>
      <c r="J836" s="6" t="s">
        <v>8</v>
      </c>
      <c r="K836" s="29"/>
    </row>
    <row r="837" spans="1:11" ht="15.75" customHeight="1" x14ac:dyDescent="0.3">
      <c r="A837" s="7" t="s">
        <v>30</v>
      </c>
      <c r="B837" s="8" t="s">
        <v>206</v>
      </c>
      <c r="C837" s="12">
        <v>10</v>
      </c>
      <c r="D837" s="13">
        <v>10</v>
      </c>
      <c r="E837" s="13">
        <v>3</v>
      </c>
      <c r="F837" s="13">
        <v>3</v>
      </c>
      <c r="G837" s="13">
        <v>0</v>
      </c>
      <c r="H837" s="13">
        <v>2</v>
      </c>
      <c r="I837" s="13">
        <v>10</v>
      </c>
      <c r="J837" s="13">
        <v>12</v>
      </c>
      <c r="K837" s="27"/>
    </row>
    <row r="838" spans="1:11" ht="15.75" customHeight="1" x14ac:dyDescent="0.3">
      <c r="A838" s="7" t="s">
        <v>107</v>
      </c>
      <c r="B838" s="8" t="s">
        <v>206</v>
      </c>
      <c r="C838" s="22">
        <v>16</v>
      </c>
      <c r="D838" s="14">
        <v>4</v>
      </c>
      <c r="E838" s="14">
        <v>0</v>
      </c>
      <c r="F838" s="14">
        <v>0</v>
      </c>
      <c r="G838" s="14">
        <v>0</v>
      </c>
      <c r="H838" s="14">
        <v>0</v>
      </c>
      <c r="I838" s="14">
        <v>16</v>
      </c>
      <c r="J838" s="14">
        <v>4</v>
      </c>
      <c r="K838" s="27"/>
    </row>
    <row r="839" spans="1:11" ht="15.75" customHeight="1" x14ac:dyDescent="0.3">
      <c r="A839" s="7" t="s">
        <v>109</v>
      </c>
      <c r="B839" s="8" t="s">
        <v>206</v>
      </c>
      <c r="C839" s="22">
        <v>13</v>
      </c>
      <c r="D839" s="14">
        <v>6</v>
      </c>
      <c r="E839" s="14">
        <v>8</v>
      </c>
      <c r="F839" s="14">
        <v>0</v>
      </c>
      <c r="G839" s="14">
        <v>1</v>
      </c>
      <c r="H839" s="14">
        <v>1</v>
      </c>
      <c r="I839" s="14">
        <v>14</v>
      </c>
      <c r="J839" s="14">
        <v>7</v>
      </c>
      <c r="K839" s="27"/>
    </row>
    <row r="840" spans="1:11" ht="15.75" customHeight="1" x14ac:dyDescent="0.3">
      <c r="A840" s="10" t="s">
        <v>12</v>
      </c>
      <c r="B840" s="11"/>
      <c r="C840" s="9">
        <f>SUM(C837:C839)</f>
        <v>39</v>
      </c>
      <c r="D840" s="9">
        <f t="shared" ref="D840:J840" si="63">SUM(D837:D839)</f>
        <v>20</v>
      </c>
      <c r="E840" s="9">
        <f t="shared" si="63"/>
        <v>11</v>
      </c>
      <c r="F840" s="9">
        <f t="shared" si="63"/>
        <v>3</v>
      </c>
      <c r="G840" s="9">
        <f t="shared" si="63"/>
        <v>1</v>
      </c>
      <c r="H840" s="9">
        <f t="shared" si="63"/>
        <v>3</v>
      </c>
      <c r="I840" s="9">
        <f t="shared" si="63"/>
        <v>40</v>
      </c>
      <c r="J840" s="9">
        <f t="shared" si="63"/>
        <v>23</v>
      </c>
      <c r="K840" s="29"/>
    </row>
    <row r="841" spans="1:11" ht="15.75" customHeight="1" x14ac:dyDescent="0.3"/>
    <row r="842" spans="1:11" ht="15.75" customHeight="1" x14ac:dyDescent="0.3"/>
    <row r="843" spans="1:11" ht="15.75" customHeight="1" x14ac:dyDescent="0.3">
      <c r="A843" s="24" t="s">
        <v>939</v>
      </c>
      <c r="B843" s="25"/>
      <c r="C843" s="25"/>
      <c r="D843" s="25"/>
      <c r="E843" s="25"/>
      <c r="F843" s="25"/>
      <c r="G843" s="25"/>
      <c r="H843" s="25"/>
      <c r="I843" s="25"/>
      <c r="J843" s="26"/>
      <c r="K843" s="27"/>
    </row>
    <row r="844" spans="1:11" ht="15.75" customHeight="1" x14ac:dyDescent="0.3">
      <c r="A844" s="2"/>
      <c r="B844" s="3"/>
      <c r="C844" s="28" t="s">
        <v>1</v>
      </c>
      <c r="D844" s="26"/>
      <c r="E844" s="28" t="s">
        <v>2</v>
      </c>
      <c r="F844" s="26"/>
      <c r="G844" s="28" t="s">
        <v>3</v>
      </c>
      <c r="H844" s="26"/>
      <c r="I844" s="28" t="s">
        <v>4</v>
      </c>
      <c r="J844" s="26"/>
      <c r="K844" s="27"/>
    </row>
    <row r="845" spans="1:11" ht="15.75" customHeight="1" x14ac:dyDescent="0.3">
      <c r="A845" s="4" t="s">
        <v>5</v>
      </c>
      <c r="B845" s="5" t="s">
        <v>6</v>
      </c>
      <c r="C845" s="6" t="s">
        <v>7</v>
      </c>
      <c r="D845" s="6" t="s">
        <v>8</v>
      </c>
      <c r="E845" s="6" t="s">
        <v>7</v>
      </c>
      <c r="F845" s="6" t="s">
        <v>8</v>
      </c>
      <c r="G845" s="6" t="s">
        <v>7</v>
      </c>
      <c r="H845" s="6" t="s">
        <v>8</v>
      </c>
      <c r="I845" s="6" t="s">
        <v>7</v>
      </c>
      <c r="J845" s="6" t="s">
        <v>8</v>
      </c>
      <c r="K845" s="29"/>
    </row>
    <row r="846" spans="1:11" ht="15.75" customHeight="1" x14ac:dyDescent="0.3">
      <c r="A846" s="7" t="s">
        <v>75</v>
      </c>
      <c r="B846" s="8" t="s">
        <v>163</v>
      </c>
      <c r="C846" s="12">
        <v>4</v>
      </c>
      <c r="D846" s="13">
        <v>16</v>
      </c>
      <c r="E846" s="13">
        <v>3</v>
      </c>
      <c r="F846" s="13">
        <v>10</v>
      </c>
      <c r="G846" s="13">
        <v>0</v>
      </c>
      <c r="H846" s="13">
        <v>1</v>
      </c>
      <c r="I846" s="13">
        <v>4</v>
      </c>
      <c r="J846" s="13">
        <v>17</v>
      </c>
      <c r="K846" s="27"/>
    </row>
    <row r="847" spans="1:11" ht="15.75" customHeight="1" x14ac:dyDescent="0.3">
      <c r="A847" s="7" t="s">
        <v>76</v>
      </c>
      <c r="B847" s="8" t="s">
        <v>163</v>
      </c>
      <c r="C847" s="22">
        <v>7</v>
      </c>
      <c r="D847" s="14">
        <v>13</v>
      </c>
      <c r="E847" s="14">
        <v>6</v>
      </c>
      <c r="F847" s="14">
        <v>7</v>
      </c>
      <c r="G847" s="14">
        <v>1</v>
      </c>
      <c r="H847" s="14">
        <v>1</v>
      </c>
      <c r="I847" s="14">
        <v>8</v>
      </c>
      <c r="J847" s="14">
        <v>14</v>
      </c>
      <c r="K847" s="27"/>
    </row>
    <row r="848" spans="1:11" ht="15.75" customHeight="1" x14ac:dyDescent="0.3">
      <c r="A848" s="7" t="s">
        <v>77</v>
      </c>
      <c r="B848" s="8" t="s">
        <v>163</v>
      </c>
      <c r="C848" s="22">
        <v>18</v>
      </c>
      <c r="D848" s="14">
        <v>2</v>
      </c>
      <c r="E848" s="14">
        <v>12</v>
      </c>
      <c r="F848" s="14">
        <v>1</v>
      </c>
      <c r="G848" s="14">
        <v>2</v>
      </c>
      <c r="H848" s="14">
        <v>1</v>
      </c>
      <c r="I848" s="14">
        <v>20</v>
      </c>
      <c r="J848" s="14">
        <v>3</v>
      </c>
      <c r="K848" s="27"/>
    </row>
    <row r="849" spans="1:11" ht="15.75" customHeight="1" x14ac:dyDescent="0.3">
      <c r="A849" s="7" t="s">
        <v>78</v>
      </c>
      <c r="B849" s="8" t="s">
        <v>163</v>
      </c>
      <c r="C849" s="22">
        <v>11</v>
      </c>
      <c r="D849" s="14">
        <v>9</v>
      </c>
      <c r="E849" s="14">
        <v>8</v>
      </c>
      <c r="F849" s="14">
        <v>5</v>
      </c>
      <c r="G849" s="14">
        <v>2</v>
      </c>
      <c r="H849" s="14">
        <v>1</v>
      </c>
      <c r="I849" s="14">
        <v>13</v>
      </c>
      <c r="J849" s="14">
        <v>10</v>
      </c>
      <c r="K849" s="27"/>
    </row>
    <row r="850" spans="1:11" ht="15.75" customHeight="1" x14ac:dyDescent="0.3">
      <c r="A850" s="7" t="s">
        <v>79</v>
      </c>
      <c r="B850" s="8" t="s">
        <v>163</v>
      </c>
      <c r="C850" s="22">
        <v>6</v>
      </c>
      <c r="D850" s="14">
        <v>13</v>
      </c>
      <c r="E850" s="14">
        <v>5</v>
      </c>
      <c r="F850" s="14">
        <v>8</v>
      </c>
      <c r="G850" s="14">
        <v>0</v>
      </c>
      <c r="H850" s="14">
        <v>1</v>
      </c>
      <c r="I850" s="14">
        <v>6</v>
      </c>
      <c r="J850" s="14">
        <v>14</v>
      </c>
      <c r="K850" s="27"/>
    </row>
    <row r="851" spans="1:11" ht="15.75" customHeight="1" x14ac:dyDescent="0.3">
      <c r="A851" s="7" t="s">
        <v>9</v>
      </c>
      <c r="B851" s="8" t="s">
        <v>163</v>
      </c>
      <c r="C851" s="22">
        <v>9</v>
      </c>
      <c r="D851" s="14">
        <v>11</v>
      </c>
      <c r="E851" s="14">
        <v>6</v>
      </c>
      <c r="F851" s="14">
        <v>7</v>
      </c>
      <c r="G851" s="14">
        <v>0</v>
      </c>
      <c r="H851" s="14">
        <v>1</v>
      </c>
      <c r="I851" s="14">
        <v>9</v>
      </c>
      <c r="J851" s="14">
        <v>12</v>
      </c>
      <c r="K851" s="27"/>
    </row>
    <row r="852" spans="1:11" ht="15.75" customHeight="1" x14ac:dyDescent="0.3">
      <c r="A852" s="7" t="s">
        <v>11</v>
      </c>
      <c r="B852" s="8" t="s">
        <v>163</v>
      </c>
      <c r="C852" s="22">
        <v>16</v>
      </c>
      <c r="D852" s="14">
        <v>3</v>
      </c>
      <c r="E852" s="14">
        <v>11</v>
      </c>
      <c r="F852" s="14">
        <v>2</v>
      </c>
      <c r="G852" s="14">
        <v>3</v>
      </c>
      <c r="H852" s="14">
        <v>1</v>
      </c>
      <c r="I852" s="14">
        <v>19</v>
      </c>
      <c r="J852" s="14">
        <v>4</v>
      </c>
      <c r="K852" s="27"/>
    </row>
    <row r="853" spans="1:11" ht="15.75" customHeight="1" x14ac:dyDescent="0.3">
      <c r="A853" s="7" t="s">
        <v>630</v>
      </c>
      <c r="B853" s="8" t="s">
        <v>163</v>
      </c>
      <c r="C853" s="22">
        <v>12</v>
      </c>
      <c r="D853" s="14">
        <v>8</v>
      </c>
      <c r="E853" s="14">
        <v>8</v>
      </c>
      <c r="F853" s="14">
        <v>5</v>
      </c>
      <c r="G853" s="14">
        <v>1</v>
      </c>
      <c r="H853" s="14">
        <v>1</v>
      </c>
      <c r="I853" s="14">
        <v>13</v>
      </c>
      <c r="J853" s="14">
        <v>9</v>
      </c>
      <c r="K853" s="27"/>
    </row>
    <row r="854" spans="1:11" ht="15.75" customHeight="1" x14ac:dyDescent="0.3">
      <c r="A854" s="10" t="s">
        <v>12</v>
      </c>
      <c r="B854" s="11"/>
      <c r="C854" s="9">
        <f>SUM(C846:C853)</f>
        <v>83</v>
      </c>
      <c r="D854" s="9">
        <f t="shared" ref="D854:J854" si="64">SUM(D846:D853)</f>
        <v>75</v>
      </c>
      <c r="E854" s="9">
        <f t="shared" si="64"/>
        <v>59</v>
      </c>
      <c r="F854" s="9">
        <f t="shared" si="64"/>
        <v>45</v>
      </c>
      <c r="G854" s="9">
        <f t="shared" si="64"/>
        <v>9</v>
      </c>
      <c r="H854" s="9">
        <f t="shared" si="64"/>
        <v>8</v>
      </c>
      <c r="I854" s="9">
        <f t="shared" si="64"/>
        <v>92</v>
      </c>
      <c r="J854" s="9">
        <f t="shared" si="64"/>
        <v>83</v>
      </c>
      <c r="K854" s="29"/>
    </row>
    <row r="855" spans="1:11" ht="15.75" customHeight="1" x14ac:dyDescent="0.3"/>
    <row r="856" spans="1:11" ht="15.75" customHeight="1" x14ac:dyDescent="0.3"/>
    <row r="857" spans="1:11" ht="15.75" customHeight="1" x14ac:dyDescent="0.3">
      <c r="A857" s="24" t="s">
        <v>164</v>
      </c>
      <c r="B857" s="25"/>
      <c r="C857" s="25"/>
      <c r="D857" s="25"/>
      <c r="E857" s="25"/>
      <c r="F857" s="25"/>
      <c r="G857" s="25"/>
      <c r="H857" s="25"/>
      <c r="I857" s="25"/>
      <c r="J857" s="26"/>
      <c r="K857" s="27"/>
    </row>
    <row r="858" spans="1:11" ht="15.75" customHeight="1" x14ac:dyDescent="0.3">
      <c r="A858" s="2"/>
      <c r="B858" s="3"/>
      <c r="C858" s="28" t="s">
        <v>1</v>
      </c>
      <c r="D858" s="26"/>
      <c r="E858" s="28" t="s">
        <v>2</v>
      </c>
      <c r="F858" s="26"/>
      <c r="G858" s="28" t="s">
        <v>3</v>
      </c>
      <c r="H858" s="26"/>
      <c r="I858" s="28" t="s">
        <v>4</v>
      </c>
      <c r="J858" s="26"/>
      <c r="K858" s="27"/>
    </row>
    <row r="859" spans="1:11" ht="15.75" customHeight="1" x14ac:dyDescent="0.3">
      <c r="A859" s="4" t="s">
        <v>5</v>
      </c>
      <c r="B859" s="5" t="s">
        <v>6</v>
      </c>
      <c r="C859" s="6" t="s">
        <v>7</v>
      </c>
      <c r="D859" s="6" t="s">
        <v>8</v>
      </c>
      <c r="E859" s="6" t="s">
        <v>7</v>
      </c>
      <c r="F859" s="6" t="s">
        <v>8</v>
      </c>
      <c r="G859" s="6" t="s">
        <v>7</v>
      </c>
      <c r="H859" s="6" t="s">
        <v>8</v>
      </c>
      <c r="I859" s="6" t="s">
        <v>7</v>
      </c>
      <c r="J859" s="6" t="s">
        <v>8</v>
      </c>
      <c r="K859" s="29"/>
    </row>
    <row r="860" spans="1:11" ht="15.75" customHeight="1" x14ac:dyDescent="0.3">
      <c r="A860" s="7" t="s">
        <v>17</v>
      </c>
      <c r="B860" s="8" t="s">
        <v>100</v>
      </c>
      <c r="C860" s="12">
        <v>4</v>
      </c>
      <c r="D860" s="13">
        <v>10</v>
      </c>
      <c r="E860" s="13">
        <v>2</v>
      </c>
      <c r="F860" s="13">
        <v>7</v>
      </c>
      <c r="G860" s="13">
        <v>1</v>
      </c>
      <c r="H860" s="13">
        <v>2</v>
      </c>
      <c r="I860" s="13">
        <v>5</v>
      </c>
      <c r="J860" s="13">
        <v>12</v>
      </c>
      <c r="K860" s="27"/>
    </row>
    <row r="861" spans="1:11" ht="15.75" customHeight="1" x14ac:dyDescent="0.3">
      <c r="A861" s="7" t="s">
        <v>18</v>
      </c>
      <c r="B861" s="8" t="s">
        <v>165</v>
      </c>
      <c r="C861" s="22">
        <v>1</v>
      </c>
      <c r="D861" s="14">
        <v>16</v>
      </c>
      <c r="E861" s="14">
        <v>0</v>
      </c>
      <c r="F861" s="14">
        <v>10</v>
      </c>
      <c r="G861" s="14">
        <v>0</v>
      </c>
      <c r="H861" s="14">
        <v>2</v>
      </c>
      <c r="I861" s="14">
        <v>1</v>
      </c>
      <c r="J861" s="14">
        <v>18</v>
      </c>
      <c r="K861" s="27"/>
    </row>
    <row r="862" spans="1:11" ht="15.75" customHeight="1" x14ac:dyDescent="0.3">
      <c r="A862" s="7" t="s">
        <v>19</v>
      </c>
      <c r="B862" s="8" t="s">
        <v>165</v>
      </c>
      <c r="C862" s="22">
        <v>1</v>
      </c>
      <c r="D862" s="14">
        <v>17</v>
      </c>
      <c r="E862" s="14">
        <v>1</v>
      </c>
      <c r="F862" s="14">
        <v>10</v>
      </c>
      <c r="G862" s="14">
        <v>0</v>
      </c>
      <c r="H862" s="14">
        <v>2</v>
      </c>
      <c r="I862" s="14">
        <v>1</v>
      </c>
      <c r="J862" s="14">
        <v>19</v>
      </c>
      <c r="K862" s="27"/>
    </row>
    <row r="863" spans="1:11" ht="15.75" customHeight="1" x14ac:dyDescent="0.3">
      <c r="A863" s="10" t="s">
        <v>12</v>
      </c>
      <c r="B863" s="11"/>
      <c r="C863" s="9">
        <f>SUM(C860:C862)</f>
        <v>6</v>
      </c>
      <c r="D863" s="9">
        <f t="shared" ref="D863:J863" si="65">SUM(D860:D862)</f>
        <v>43</v>
      </c>
      <c r="E863" s="9">
        <f t="shared" si="65"/>
        <v>3</v>
      </c>
      <c r="F863" s="9">
        <f t="shared" si="65"/>
        <v>27</v>
      </c>
      <c r="G863" s="9">
        <f t="shared" si="65"/>
        <v>1</v>
      </c>
      <c r="H863" s="9">
        <f t="shared" si="65"/>
        <v>6</v>
      </c>
      <c r="I863" s="9">
        <f t="shared" si="65"/>
        <v>7</v>
      </c>
      <c r="J863" s="9">
        <f t="shared" si="65"/>
        <v>49</v>
      </c>
      <c r="K863" s="29"/>
    </row>
    <row r="864" spans="1:11" ht="15.75" customHeight="1" x14ac:dyDescent="0.3"/>
    <row r="865" spans="1:11" ht="15.75" customHeight="1" x14ac:dyDescent="0.3"/>
    <row r="866" spans="1:11" ht="15.75" customHeight="1" x14ac:dyDescent="0.3">
      <c r="A866" s="24" t="s">
        <v>166</v>
      </c>
      <c r="B866" s="25"/>
      <c r="C866" s="25"/>
      <c r="D866" s="25"/>
      <c r="E866" s="25"/>
      <c r="F866" s="25"/>
      <c r="G866" s="25"/>
      <c r="H866" s="25"/>
      <c r="I866" s="25"/>
      <c r="J866" s="26"/>
      <c r="K866" s="27"/>
    </row>
    <row r="867" spans="1:11" ht="15.75" customHeight="1" x14ac:dyDescent="0.3">
      <c r="A867" s="2"/>
      <c r="B867" s="3"/>
      <c r="C867" s="28" t="s">
        <v>1</v>
      </c>
      <c r="D867" s="26"/>
      <c r="E867" s="28" t="s">
        <v>2</v>
      </c>
      <c r="F867" s="26"/>
      <c r="G867" s="28" t="s">
        <v>3</v>
      </c>
      <c r="H867" s="26"/>
      <c r="I867" s="28" t="s">
        <v>4</v>
      </c>
      <c r="J867" s="26"/>
      <c r="K867" s="27"/>
    </row>
    <row r="868" spans="1:11" ht="15.75" customHeight="1" x14ac:dyDescent="0.3">
      <c r="A868" s="4" t="s">
        <v>5</v>
      </c>
      <c r="B868" s="5" t="s">
        <v>6</v>
      </c>
      <c r="C868" s="6" t="s">
        <v>7</v>
      </c>
      <c r="D868" s="6" t="s">
        <v>8</v>
      </c>
      <c r="E868" s="6" t="s">
        <v>7</v>
      </c>
      <c r="F868" s="6" t="s">
        <v>8</v>
      </c>
      <c r="G868" s="6" t="s">
        <v>7</v>
      </c>
      <c r="H868" s="6" t="s">
        <v>8</v>
      </c>
      <c r="I868" s="6" t="s">
        <v>7</v>
      </c>
      <c r="J868" s="6" t="s">
        <v>8</v>
      </c>
      <c r="K868" s="29"/>
    </row>
    <row r="869" spans="1:11" ht="15.75" customHeight="1" x14ac:dyDescent="0.3">
      <c r="A869" s="7" t="s">
        <v>19</v>
      </c>
      <c r="B869" s="8" t="s">
        <v>167</v>
      </c>
      <c r="C869" s="12">
        <v>4</v>
      </c>
      <c r="D869" s="13">
        <v>16</v>
      </c>
      <c r="E869" s="13">
        <v>3</v>
      </c>
      <c r="F869" s="13">
        <v>11</v>
      </c>
      <c r="G869" s="13">
        <v>0</v>
      </c>
      <c r="H869" s="13">
        <v>1</v>
      </c>
      <c r="I869" s="13">
        <v>4</v>
      </c>
      <c r="J869" s="13">
        <v>17</v>
      </c>
      <c r="K869" s="27"/>
    </row>
    <row r="870" spans="1:11" ht="15.75" customHeight="1" x14ac:dyDescent="0.3">
      <c r="A870" s="7" t="s">
        <v>20</v>
      </c>
      <c r="B870" s="8" t="s">
        <v>167</v>
      </c>
      <c r="C870" s="12">
        <v>4</v>
      </c>
      <c r="D870" s="13">
        <v>14</v>
      </c>
      <c r="E870" s="13">
        <v>3</v>
      </c>
      <c r="F870" s="13">
        <v>11</v>
      </c>
      <c r="G870" s="13">
        <v>0</v>
      </c>
      <c r="H870" s="13">
        <v>1</v>
      </c>
      <c r="I870" s="13">
        <v>4</v>
      </c>
      <c r="J870" s="13">
        <v>15</v>
      </c>
      <c r="K870" s="27"/>
    </row>
    <row r="871" spans="1:11" ht="15.75" customHeight="1" x14ac:dyDescent="0.3">
      <c r="A871" s="10" t="s">
        <v>12</v>
      </c>
      <c r="B871" s="11"/>
      <c r="C871" s="9">
        <f>SUM(C869:C870)</f>
        <v>8</v>
      </c>
      <c r="D871" s="9">
        <f t="shared" ref="D871:J871" si="66">SUM(D869:D870)</f>
        <v>30</v>
      </c>
      <c r="E871" s="9">
        <f t="shared" si="66"/>
        <v>6</v>
      </c>
      <c r="F871" s="9">
        <f t="shared" si="66"/>
        <v>22</v>
      </c>
      <c r="G871" s="9">
        <f t="shared" si="66"/>
        <v>0</v>
      </c>
      <c r="H871" s="9">
        <f t="shared" si="66"/>
        <v>2</v>
      </c>
      <c r="I871" s="9">
        <f t="shared" si="66"/>
        <v>8</v>
      </c>
      <c r="J871" s="9">
        <f t="shared" si="66"/>
        <v>32</v>
      </c>
      <c r="K871" s="29"/>
    </row>
    <row r="872" spans="1:11" ht="15.75" customHeight="1" x14ac:dyDescent="0.3"/>
    <row r="873" spans="1:11" ht="15.75" customHeight="1" x14ac:dyDescent="0.3"/>
    <row r="874" spans="1:11" ht="15.75" customHeight="1" x14ac:dyDescent="0.3">
      <c r="A874" s="24" t="s">
        <v>168</v>
      </c>
      <c r="B874" s="25"/>
      <c r="C874" s="25"/>
      <c r="D874" s="25"/>
      <c r="E874" s="25"/>
      <c r="F874" s="25"/>
      <c r="G874" s="25"/>
      <c r="H874" s="25"/>
      <c r="I874" s="25"/>
      <c r="J874" s="26"/>
      <c r="K874" s="27"/>
    </row>
    <row r="875" spans="1:11" ht="15.75" customHeight="1" x14ac:dyDescent="0.3">
      <c r="A875" s="2"/>
      <c r="B875" s="3"/>
      <c r="C875" s="28" t="s">
        <v>1</v>
      </c>
      <c r="D875" s="26"/>
      <c r="E875" s="28" t="s">
        <v>2</v>
      </c>
      <c r="F875" s="26"/>
      <c r="G875" s="28" t="s">
        <v>3</v>
      </c>
      <c r="H875" s="26"/>
      <c r="I875" s="28" t="s">
        <v>4</v>
      </c>
      <c r="J875" s="26"/>
      <c r="K875" s="27"/>
    </row>
    <row r="876" spans="1:11" ht="15.75" customHeight="1" x14ac:dyDescent="0.3">
      <c r="A876" s="4" t="s">
        <v>5</v>
      </c>
      <c r="B876" s="5" t="s">
        <v>6</v>
      </c>
      <c r="C876" s="6" t="s">
        <v>7</v>
      </c>
      <c r="D876" s="6" t="s">
        <v>8</v>
      </c>
      <c r="E876" s="6" t="s">
        <v>7</v>
      </c>
      <c r="F876" s="6" t="s">
        <v>8</v>
      </c>
      <c r="G876" s="6" t="s">
        <v>7</v>
      </c>
      <c r="H876" s="6" t="s">
        <v>8</v>
      </c>
      <c r="I876" s="6" t="s">
        <v>7</v>
      </c>
      <c r="J876" s="6" t="s">
        <v>8</v>
      </c>
      <c r="K876" s="29"/>
    </row>
    <row r="877" spans="1:11" ht="15.75" customHeight="1" x14ac:dyDescent="0.3">
      <c r="A877" s="7" t="s">
        <v>15</v>
      </c>
      <c r="B877" s="8" t="s">
        <v>100</v>
      </c>
      <c r="C877" s="12">
        <v>2</v>
      </c>
      <c r="D877" s="13">
        <v>12</v>
      </c>
      <c r="E877" s="13">
        <v>2</v>
      </c>
      <c r="F877" s="13">
        <v>7</v>
      </c>
      <c r="G877" s="13">
        <v>0</v>
      </c>
      <c r="H877" s="13">
        <v>2</v>
      </c>
      <c r="I877" s="13">
        <v>2</v>
      </c>
      <c r="J877" s="13">
        <v>14</v>
      </c>
      <c r="K877" s="27"/>
    </row>
    <row r="878" spans="1:11" ht="15.75" customHeight="1" x14ac:dyDescent="0.3">
      <c r="A878" s="10" t="s">
        <v>12</v>
      </c>
      <c r="B878" s="11"/>
      <c r="C878" s="9">
        <f>SUM(C877)</f>
        <v>2</v>
      </c>
      <c r="D878" s="9">
        <f t="shared" ref="D878:J878" si="67">SUM(D877)</f>
        <v>12</v>
      </c>
      <c r="E878" s="9">
        <f t="shared" si="67"/>
        <v>2</v>
      </c>
      <c r="F878" s="9">
        <f t="shared" si="67"/>
        <v>7</v>
      </c>
      <c r="G878" s="9">
        <f t="shared" si="67"/>
        <v>0</v>
      </c>
      <c r="H878" s="9">
        <f t="shared" si="67"/>
        <v>2</v>
      </c>
      <c r="I878" s="9">
        <f t="shared" si="67"/>
        <v>2</v>
      </c>
      <c r="J878" s="9">
        <f t="shared" si="67"/>
        <v>14</v>
      </c>
      <c r="K878" s="29"/>
    </row>
    <row r="879" spans="1:11" ht="15.75" customHeight="1" x14ac:dyDescent="0.3"/>
    <row r="880" spans="1:11" ht="15.75" customHeight="1" x14ac:dyDescent="0.3"/>
    <row r="881" spans="1:11" ht="15.75" customHeight="1" x14ac:dyDescent="0.3">
      <c r="A881" s="24" t="s">
        <v>169</v>
      </c>
      <c r="B881" s="25"/>
      <c r="C881" s="25"/>
      <c r="D881" s="25"/>
      <c r="E881" s="25"/>
      <c r="F881" s="25"/>
      <c r="G881" s="25"/>
      <c r="H881" s="25"/>
      <c r="I881" s="25"/>
      <c r="J881" s="26"/>
      <c r="K881" s="27"/>
    </row>
    <row r="882" spans="1:11" ht="15.75" customHeight="1" x14ac:dyDescent="0.3">
      <c r="A882" s="2"/>
      <c r="B882" s="3"/>
      <c r="C882" s="28" t="s">
        <v>1</v>
      </c>
      <c r="D882" s="26"/>
      <c r="E882" s="28" t="s">
        <v>2</v>
      </c>
      <c r="F882" s="26"/>
      <c r="G882" s="28" t="s">
        <v>3</v>
      </c>
      <c r="H882" s="26"/>
      <c r="I882" s="28" t="s">
        <v>4</v>
      </c>
      <c r="J882" s="26"/>
      <c r="K882" s="27"/>
    </row>
    <row r="883" spans="1:11" ht="15.75" customHeight="1" x14ac:dyDescent="0.3">
      <c r="A883" s="4" t="s">
        <v>5</v>
      </c>
      <c r="B883" s="5" t="s">
        <v>6</v>
      </c>
      <c r="C883" s="6" t="s">
        <v>7</v>
      </c>
      <c r="D883" s="6" t="s">
        <v>8</v>
      </c>
      <c r="E883" s="6" t="s">
        <v>7</v>
      </c>
      <c r="F883" s="6" t="s">
        <v>8</v>
      </c>
      <c r="G883" s="6" t="s">
        <v>7</v>
      </c>
      <c r="H883" s="6" t="s">
        <v>8</v>
      </c>
      <c r="I883" s="6" t="s">
        <v>7</v>
      </c>
      <c r="J883" s="6" t="s">
        <v>8</v>
      </c>
      <c r="K883" s="29"/>
    </row>
    <row r="884" spans="1:11" ht="15.75" customHeight="1" x14ac:dyDescent="0.3">
      <c r="A884" s="7" t="s">
        <v>22</v>
      </c>
      <c r="B884" s="8" t="s">
        <v>158</v>
      </c>
      <c r="C884" s="12">
        <v>2</v>
      </c>
      <c r="D884" s="13">
        <v>13</v>
      </c>
      <c r="E884" s="13">
        <v>2</v>
      </c>
      <c r="F884" s="13">
        <v>13</v>
      </c>
      <c r="G884" s="13">
        <v>1</v>
      </c>
      <c r="H884" s="13">
        <v>2</v>
      </c>
      <c r="I884" s="13">
        <v>3</v>
      </c>
      <c r="J884" s="13">
        <v>15</v>
      </c>
      <c r="K884" s="27"/>
    </row>
    <row r="885" spans="1:11" ht="15.75" customHeight="1" x14ac:dyDescent="0.3">
      <c r="A885" s="7" t="s">
        <v>23</v>
      </c>
      <c r="B885" s="8" t="s">
        <v>158</v>
      </c>
      <c r="C885" s="22">
        <v>4</v>
      </c>
      <c r="D885" s="14">
        <v>13</v>
      </c>
      <c r="E885" s="14">
        <v>4</v>
      </c>
      <c r="F885" s="14">
        <v>13</v>
      </c>
      <c r="G885" s="14">
        <v>3</v>
      </c>
      <c r="H885" s="14">
        <v>2</v>
      </c>
      <c r="I885" s="14">
        <v>7</v>
      </c>
      <c r="J885" s="14">
        <v>15</v>
      </c>
      <c r="K885" s="27"/>
    </row>
    <row r="886" spans="1:11" ht="15.75" customHeight="1" x14ac:dyDescent="0.3">
      <c r="A886" s="7" t="s">
        <v>42</v>
      </c>
      <c r="B886" s="8" t="s">
        <v>158</v>
      </c>
      <c r="C886" s="22">
        <v>10</v>
      </c>
      <c r="D886" s="14">
        <v>5</v>
      </c>
      <c r="E886" s="14">
        <v>7</v>
      </c>
      <c r="F886" s="14">
        <v>2</v>
      </c>
      <c r="G886" s="14">
        <v>2</v>
      </c>
      <c r="H886" s="14">
        <v>2</v>
      </c>
      <c r="I886" s="14">
        <v>12</v>
      </c>
      <c r="J886" s="14">
        <v>7</v>
      </c>
      <c r="K886" s="27"/>
    </row>
    <row r="887" spans="1:11" ht="15.75" customHeight="1" x14ac:dyDescent="0.3">
      <c r="A887" s="10" t="s">
        <v>12</v>
      </c>
      <c r="B887" s="11"/>
      <c r="C887" s="9">
        <f>SUM(C884:C886)</f>
        <v>16</v>
      </c>
      <c r="D887" s="9">
        <f t="shared" ref="D887:J887" si="68">SUM(D884:D886)</f>
        <v>31</v>
      </c>
      <c r="E887" s="9">
        <f t="shared" si="68"/>
        <v>13</v>
      </c>
      <c r="F887" s="9">
        <f t="shared" si="68"/>
        <v>28</v>
      </c>
      <c r="G887" s="9">
        <f t="shared" si="68"/>
        <v>6</v>
      </c>
      <c r="H887" s="9">
        <f t="shared" si="68"/>
        <v>6</v>
      </c>
      <c r="I887" s="9">
        <f t="shared" si="68"/>
        <v>22</v>
      </c>
      <c r="J887" s="9">
        <f t="shared" si="68"/>
        <v>37</v>
      </c>
      <c r="K887" s="29"/>
    </row>
    <row r="888" spans="1:11" ht="15.75" customHeight="1" x14ac:dyDescent="0.3"/>
    <row r="889" spans="1:11" ht="15.75" customHeight="1" x14ac:dyDescent="0.3"/>
    <row r="890" spans="1:11" ht="15.75" customHeight="1" x14ac:dyDescent="0.3">
      <c r="A890" s="24" t="s">
        <v>170</v>
      </c>
      <c r="B890" s="25"/>
      <c r="C890" s="25"/>
      <c r="D890" s="25"/>
      <c r="E890" s="25"/>
      <c r="F890" s="25"/>
      <c r="G890" s="25"/>
      <c r="H890" s="25"/>
      <c r="I890" s="25"/>
      <c r="J890" s="26"/>
      <c r="K890" s="27"/>
    </row>
    <row r="891" spans="1:11" ht="15.75" customHeight="1" x14ac:dyDescent="0.3">
      <c r="A891" s="2"/>
      <c r="B891" s="3"/>
      <c r="C891" s="28" t="s">
        <v>1</v>
      </c>
      <c r="D891" s="26"/>
      <c r="E891" s="28" t="s">
        <v>2</v>
      </c>
      <c r="F891" s="26"/>
      <c r="G891" s="28" t="s">
        <v>3</v>
      </c>
      <c r="H891" s="26"/>
      <c r="I891" s="28" t="s">
        <v>4</v>
      </c>
      <c r="J891" s="26"/>
      <c r="K891" s="27"/>
    </row>
    <row r="892" spans="1:11" ht="15.75" customHeight="1" x14ac:dyDescent="0.3">
      <c r="A892" s="4" t="s">
        <v>5</v>
      </c>
      <c r="B892" s="5" t="s">
        <v>6</v>
      </c>
      <c r="C892" s="6" t="s">
        <v>7</v>
      </c>
      <c r="D892" s="6" t="s">
        <v>8</v>
      </c>
      <c r="E892" s="6" t="s">
        <v>7</v>
      </c>
      <c r="F892" s="6" t="s">
        <v>8</v>
      </c>
      <c r="G892" s="6" t="s">
        <v>7</v>
      </c>
      <c r="H892" s="6" t="s">
        <v>8</v>
      </c>
      <c r="I892" s="6" t="s">
        <v>7</v>
      </c>
      <c r="J892" s="6" t="s">
        <v>8</v>
      </c>
      <c r="K892" s="29"/>
    </row>
    <row r="893" spans="1:11" ht="15.75" customHeight="1" x14ac:dyDescent="0.3">
      <c r="A893" s="7" t="s">
        <v>109</v>
      </c>
      <c r="B893" s="8" t="s">
        <v>93</v>
      </c>
      <c r="C893" s="12">
        <v>8</v>
      </c>
      <c r="D893" s="13">
        <v>10</v>
      </c>
      <c r="E893" s="13">
        <v>5</v>
      </c>
      <c r="F893" s="13">
        <v>9</v>
      </c>
      <c r="G893" s="13">
        <v>0</v>
      </c>
      <c r="H893" s="13">
        <v>1</v>
      </c>
      <c r="I893" s="13">
        <v>8</v>
      </c>
      <c r="J893" s="13">
        <v>11</v>
      </c>
      <c r="K893" s="27"/>
    </row>
    <row r="894" spans="1:11" ht="15.75" customHeight="1" x14ac:dyDescent="0.3">
      <c r="A894" s="7" t="s">
        <v>110</v>
      </c>
      <c r="B894" s="8" t="s">
        <v>93</v>
      </c>
      <c r="C894" s="22">
        <v>3</v>
      </c>
      <c r="D894" s="14">
        <v>15</v>
      </c>
      <c r="E894" s="14">
        <v>2</v>
      </c>
      <c r="F894" s="14">
        <v>12</v>
      </c>
      <c r="G894" s="14">
        <v>0</v>
      </c>
      <c r="H894" s="14">
        <v>1</v>
      </c>
      <c r="I894" s="14">
        <v>3</v>
      </c>
      <c r="J894" s="14">
        <v>16</v>
      </c>
      <c r="K894" s="27"/>
    </row>
    <row r="895" spans="1:11" ht="15.75" customHeight="1" x14ac:dyDescent="0.3">
      <c r="A895" s="7" t="s">
        <v>112</v>
      </c>
      <c r="B895" s="8" t="s">
        <v>93</v>
      </c>
      <c r="C895" s="22">
        <v>8</v>
      </c>
      <c r="D895" s="14">
        <v>10</v>
      </c>
      <c r="E895" s="14">
        <v>7</v>
      </c>
      <c r="F895" s="14">
        <v>7</v>
      </c>
      <c r="G895" s="14">
        <v>1</v>
      </c>
      <c r="H895" s="14">
        <v>1</v>
      </c>
      <c r="I895" s="14">
        <v>9</v>
      </c>
      <c r="J895" s="14">
        <v>11</v>
      </c>
      <c r="K895" s="27"/>
    </row>
    <row r="896" spans="1:11" ht="15.75" customHeight="1" x14ac:dyDescent="0.3">
      <c r="A896" s="7" t="s">
        <v>113</v>
      </c>
      <c r="B896" s="8" t="s">
        <v>93</v>
      </c>
      <c r="C896" s="22">
        <v>4</v>
      </c>
      <c r="D896" s="14">
        <v>16</v>
      </c>
      <c r="E896" s="14">
        <v>2</v>
      </c>
      <c r="F896" s="14">
        <v>12</v>
      </c>
      <c r="G896" s="14">
        <v>1</v>
      </c>
      <c r="H896" s="14">
        <v>1</v>
      </c>
      <c r="I896" s="14">
        <v>5</v>
      </c>
      <c r="J896" s="14">
        <v>17</v>
      </c>
      <c r="K896" s="27"/>
    </row>
    <row r="897" spans="1:11" ht="15.75" customHeight="1" x14ac:dyDescent="0.3">
      <c r="A897" s="7" t="s">
        <v>171</v>
      </c>
      <c r="B897" s="8" t="s">
        <v>172</v>
      </c>
      <c r="C897" s="22">
        <v>16</v>
      </c>
      <c r="D897" s="14">
        <v>4</v>
      </c>
      <c r="E897" s="14">
        <v>15</v>
      </c>
      <c r="F897" s="14">
        <v>3</v>
      </c>
      <c r="G897" s="14">
        <v>2</v>
      </c>
      <c r="H897" s="14">
        <v>1</v>
      </c>
      <c r="I897" s="14">
        <v>18</v>
      </c>
      <c r="J897" s="14">
        <v>5</v>
      </c>
      <c r="K897" s="45" t="s">
        <v>1350</v>
      </c>
    </row>
    <row r="898" spans="1:11" ht="15.75" customHeight="1" x14ac:dyDescent="0.3">
      <c r="A898" s="7" t="s">
        <v>32</v>
      </c>
      <c r="B898" s="8" t="s">
        <v>172</v>
      </c>
      <c r="C898" s="22">
        <v>14</v>
      </c>
      <c r="D898" s="14">
        <v>6</v>
      </c>
      <c r="E898" s="14">
        <v>13</v>
      </c>
      <c r="F898" s="14">
        <v>5</v>
      </c>
      <c r="G898" s="14">
        <v>0</v>
      </c>
      <c r="H898" s="14">
        <v>1</v>
      </c>
      <c r="I898" s="14">
        <v>14</v>
      </c>
      <c r="J898" s="14">
        <v>7</v>
      </c>
      <c r="K898" s="45" t="s">
        <v>1361</v>
      </c>
    </row>
    <row r="899" spans="1:11" ht="15.75" customHeight="1" x14ac:dyDescent="0.3">
      <c r="A899" s="7" t="s">
        <v>33</v>
      </c>
      <c r="B899" s="8" t="s">
        <v>172</v>
      </c>
      <c r="C899" s="22">
        <v>12</v>
      </c>
      <c r="D899" s="14">
        <v>8</v>
      </c>
      <c r="E899" s="14">
        <v>10</v>
      </c>
      <c r="F899" s="14">
        <v>8</v>
      </c>
      <c r="G899" s="14">
        <v>0</v>
      </c>
      <c r="H899" s="14">
        <v>1</v>
      </c>
      <c r="I899" s="14">
        <v>12</v>
      </c>
      <c r="J899" s="14">
        <v>9</v>
      </c>
      <c r="K899" s="45" t="s">
        <v>1364</v>
      </c>
    </row>
    <row r="900" spans="1:11" ht="15.75" customHeight="1" x14ac:dyDescent="0.3">
      <c r="A900" s="7" t="s">
        <v>34</v>
      </c>
      <c r="B900" s="8" t="s">
        <v>172</v>
      </c>
      <c r="C900" s="22">
        <v>13</v>
      </c>
      <c r="D900" s="14">
        <v>7</v>
      </c>
      <c r="E900" s="14">
        <v>14</v>
      </c>
      <c r="F900" s="14">
        <v>4</v>
      </c>
      <c r="G900" s="14">
        <v>0</v>
      </c>
      <c r="H900" s="14">
        <v>1</v>
      </c>
      <c r="I900" s="14">
        <v>13</v>
      </c>
      <c r="J900" s="14">
        <v>8</v>
      </c>
      <c r="K900" s="45" t="s">
        <v>1365</v>
      </c>
    </row>
    <row r="901" spans="1:11" ht="15.75" customHeight="1" x14ac:dyDescent="0.3">
      <c r="A901" s="7" t="s">
        <v>35</v>
      </c>
      <c r="B901" s="8" t="s">
        <v>172</v>
      </c>
      <c r="C901" s="22">
        <v>19</v>
      </c>
      <c r="D901" s="14">
        <v>1</v>
      </c>
      <c r="E901" s="14">
        <v>19</v>
      </c>
      <c r="F901" s="14">
        <v>1</v>
      </c>
      <c r="G901" s="14">
        <v>3</v>
      </c>
      <c r="H901" s="14">
        <v>1</v>
      </c>
      <c r="I901" s="14">
        <v>22</v>
      </c>
      <c r="J901" s="14">
        <v>2</v>
      </c>
      <c r="K901" s="45" t="s">
        <v>1812</v>
      </c>
    </row>
    <row r="902" spans="1:11" ht="15.75" customHeight="1" x14ac:dyDescent="0.3">
      <c r="A902" s="7" t="s">
        <v>36</v>
      </c>
      <c r="B902" s="8" t="s">
        <v>172</v>
      </c>
      <c r="C902" s="22">
        <v>7</v>
      </c>
      <c r="D902" s="14">
        <v>12</v>
      </c>
      <c r="E902" s="14">
        <v>2</v>
      </c>
      <c r="F902" s="14">
        <v>4</v>
      </c>
      <c r="G902" s="14">
        <v>0</v>
      </c>
      <c r="H902" s="14">
        <v>1</v>
      </c>
      <c r="I902" s="14">
        <v>7</v>
      </c>
      <c r="J902" s="14">
        <v>13</v>
      </c>
      <c r="K902" s="27"/>
    </row>
    <row r="903" spans="1:11" ht="15.75" customHeight="1" x14ac:dyDescent="0.3">
      <c r="A903" s="7" t="s">
        <v>37</v>
      </c>
      <c r="B903" s="8" t="s">
        <v>172</v>
      </c>
      <c r="C903" s="22">
        <v>4</v>
      </c>
      <c r="D903" s="14">
        <v>16</v>
      </c>
      <c r="E903" s="14">
        <v>0</v>
      </c>
      <c r="F903" s="14">
        <v>8</v>
      </c>
      <c r="G903" s="14">
        <v>0</v>
      </c>
      <c r="H903" s="14">
        <v>1</v>
      </c>
      <c r="I903" s="14">
        <v>4</v>
      </c>
      <c r="J903" s="14">
        <v>17</v>
      </c>
      <c r="K903" s="27"/>
    </row>
    <row r="904" spans="1:11" ht="15.75" customHeight="1" x14ac:dyDescent="0.3">
      <c r="A904" s="7" t="s">
        <v>38</v>
      </c>
      <c r="B904" s="8" t="s">
        <v>172</v>
      </c>
      <c r="C904" s="22">
        <v>6</v>
      </c>
      <c r="D904" s="14">
        <v>14</v>
      </c>
      <c r="E904" s="14">
        <v>2</v>
      </c>
      <c r="F904" s="14">
        <v>6</v>
      </c>
      <c r="G904" s="14">
        <v>0</v>
      </c>
      <c r="H904" s="14">
        <v>1</v>
      </c>
      <c r="I904" s="14">
        <v>6</v>
      </c>
      <c r="J904" s="14">
        <v>15</v>
      </c>
      <c r="K904" s="27"/>
    </row>
    <row r="905" spans="1:11" ht="15.75" customHeight="1" x14ac:dyDescent="0.3">
      <c r="A905" s="10" t="s">
        <v>12</v>
      </c>
      <c r="B905" s="11"/>
      <c r="C905" s="9">
        <f>SUM(C893:C904)</f>
        <v>114</v>
      </c>
      <c r="D905" s="9">
        <f t="shared" ref="D905:J905" si="69">SUM(D893:D904)</f>
        <v>119</v>
      </c>
      <c r="E905" s="9">
        <f t="shared" si="69"/>
        <v>91</v>
      </c>
      <c r="F905" s="9">
        <f t="shared" si="69"/>
        <v>79</v>
      </c>
      <c r="G905" s="9">
        <f t="shared" si="69"/>
        <v>7</v>
      </c>
      <c r="H905" s="9">
        <f t="shared" si="69"/>
        <v>12</v>
      </c>
      <c r="I905" s="9">
        <f t="shared" si="69"/>
        <v>121</v>
      </c>
      <c r="J905" s="9">
        <f t="shared" si="69"/>
        <v>131</v>
      </c>
      <c r="K905" s="29"/>
    </row>
    <row r="906" spans="1:11" ht="15.75" customHeight="1" x14ac:dyDescent="0.3"/>
    <row r="907" spans="1:11" ht="15.75" customHeight="1" x14ac:dyDescent="0.3"/>
    <row r="908" spans="1:11" ht="15.75" customHeight="1" x14ac:dyDescent="0.3">
      <c r="A908" s="24" t="s">
        <v>743</v>
      </c>
      <c r="B908" s="25"/>
      <c r="C908" s="25"/>
      <c r="D908" s="25"/>
      <c r="E908" s="25"/>
      <c r="F908" s="25"/>
      <c r="G908" s="25"/>
      <c r="H908" s="25"/>
      <c r="I908" s="25"/>
      <c r="J908" s="26"/>
      <c r="K908" s="27"/>
    </row>
    <row r="909" spans="1:11" ht="15.75" customHeight="1" x14ac:dyDescent="0.3">
      <c r="A909" s="2"/>
      <c r="B909" s="3"/>
      <c r="C909" s="28" t="s">
        <v>1</v>
      </c>
      <c r="D909" s="26"/>
      <c r="E909" s="28" t="s">
        <v>2</v>
      </c>
      <c r="F909" s="26"/>
      <c r="G909" s="28" t="s">
        <v>3</v>
      </c>
      <c r="H909" s="26"/>
      <c r="I909" s="28" t="s">
        <v>4</v>
      </c>
      <c r="J909" s="26"/>
      <c r="K909" s="27"/>
    </row>
    <row r="910" spans="1:11" ht="15.75" customHeight="1" x14ac:dyDescent="0.3">
      <c r="A910" s="4" t="s">
        <v>5</v>
      </c>
      <c r="B910" s="5" t="s">
        <v>6</v>
      </c>
      <c r="C910" s="6" t="s">
        <v>7</v>
      </c>
      <c r="D910" s="6" t="s">
        <v>8</v>
      </c>
      <c r="E910" s="6" t="s">
        <v>7</v>
      </c>
      <c r="F910" s="6" t="s">
        <v>8</v>
      </c>
      <c r="G910" s="6" t="s">
        <v>7</v>
      </c>
      <c r="H910" s="6" t="s">
        <v>8</v>
      </c>
      <c r="I910" s="6" t="s">
        <v>7</v>
      </c>
      <c r="J910" s="6" t="s">
        <v>8</v>
      </c>
      <c r="K910" s="29"/>
    </row>
    <row r="911" spans="1:11" ht="15.75" customHeight="1" x14ac:dyDescent="0.3">
      <c r="A911" s="7" t="s">
        <v>57</v>
      </c>
      <c r="B911" s="8" t="s">
        <v>91</v>
      </c>
      <c r="C911" s="12">
        <v>2</v>
      </c>
      <c r="D911" s="13">
        <v>14</v>
      </c>
      <c r="E911" s="13">
        <v>2</v>
      </c>
      <c r="F911" s="13">
        <v>10</v>
      </c>
      <c r="G911" s="13">
        <v>0</v>
      </c>
      <c r="H911" s="13">
        <v>1</v>
      </c>
      <c r="I911" s="13">
        <v>2</v>
      </c>
      <c r="J911" s="13">
        <v>15</v>
      </c>
      <c r="K911" s="27"/>
    </row>
    <row r="912" spans="1:11" ht="15.75" customHeight="1" x14ac:dyDescent="0.3">
      <c r="A912" s="7" t="s">
        <v>63</v>
      </c>
      <c r="B912" s="8" t="s">
        <v>91</v>
      </c>
      <c r="C912" s="22">
        <v>6</v>
      </c>
      <c r="D912" s="14">
        <v>13</v>
      </c>
      <c r="E912" s="14">
        <v>2</v>
      </c>
      <c r="F912" s="14">
        <v>10</v>
      </c>
      <c r="G912" s="14">
        <v>1</v>
      </c>
      <c r="H912" s="14">
        <v>1</v>
      </c>
      <c r="I912" s="14">
        <v>7</v>
      </c>
      <c r="J912" s="14">
        <v>14</v>
      </c>
      <c r="K912" s="27"/>
    </row>
    <row r="913" spans="1:11" ht="15.75" customHeight="1" x14ac:dyDescent="0.3">
      <c r="A913" s="10" t="s">
        <v>12</v>
      </c>
      <c r="B913" s="11"/>
      <c r="C913" s="9">
        <f>SUM(C911:C912)</f>
        <v>8</v>
      </c>
      <c r="D913" s="9">
        <f t="shared" ref="D913:J913" si="70">SUM(D911:D912)</f>
        <v>27</v>
      </c>
      <c r="E913" s="9">
        <f t="shared" si="70"/>
        <v>4</v>
      </c>
      <c r="F913" s="9">
        <f t="shared" si="70"/>
        <v>20</v>
      </c>
      <c r="G913" s="9">
        <f t="shared" si="70"/>
        <v>1</v>
      </c>
      <c r="H913" s="9">
        <f t="shared" si="70"/>
        <v>2</v>
      </c>
      <c r="I913" s="9">
        <f t="shared" si="70"/>
        <v>9</v>
      </c>
      <c r="J913" s="9">
        <f t="shared" si="70"/>
        <v>29</v>
      </c>
      <c r="K913" s="29"/>
    </row>
    <row r="914" spans="1:11" ht="15.75" customHeight="1" x14ac:dyDescent="0.3"/>
    <row r="915" spans="1:11" ht="15.75" customHeight="1" x14ac:dyDescent="0.3"/>
    <row r="916" spans="1:11" ht="15.75" customHeight="1" x14ac:dyDescent="0.3">
      <c r="A916" s="24" t="s">
        <v>1955</v>
      </c>
      <c r="B916" s="25"/>
      <c r="C916" s="25"/>
      <c r="D916" s="25"/>
      <c r="E916" s="25"/>
      <c r="F916" s="25"/>
      <c r="G916" s="25"/>
      <c r="H916" s="25"/>
      <c r="I916" s="25"/>
      <c r="J916" s="26"/>
      <c r="K916" s="27"/>
    </row>
    <row r="917" spans="1:11" ht="15.75" customHeight="1" x14ac:dyDescent="0.3">
      <c r="A917" s="2"/>
      <c r="B917" s="3"/>
      <c r="C917" s="28" t="s">
        <v>1</v>
      </c>
      <c r="D917" s="26"/>
      <c r="E917" s="28" t="s">
        <v>2</v>
      </c>
      <c r="F917" s="26"/>
      <c r="G917" s="28" t="s">
        <v>3</v>
      </c>
      <c r="H917" s="26"/>
      <c r="I917" s="28" t="s">
        <v>4</v>
      </c>
      <c r="J917" s="26"/>
      <c r="K917" s="27"/>
    </row>
    <row r="918" spans="1:11" ht="15.75" customHeight="1" x14ac:dyDescent="0.3">
      <c r="A918" s="4" t="s">
        <v>5</v>
      </c>
      <c r="B918" s="5" t="s">
        <v>6</v>
      </c>
      <c r="C918" s="6" t="s">
        <v>7</v>
      </c>
      <c r="D918" s="6" t="s">
        <v>8</v>
      </c>
      <c r="E918" s="6" t="s">
        <v>7</v>
      </c>
      <c r="F918" s="6" t="s">
        <v>8</v>
      </c>
      <c r="G918" s="6" t="s">
        <v>7</v>
      </c>
      <c r="H918" s="6" t="s">
        <v>8</v>
      </c>
      <c r="I918" s="6" t="s">
        <v>7</v>
      </c>
      <c r="J918" s="6" t="s">
        <v>8</v>
      </c>
      <c r="K918" s="29"/>
    </row>
    <row r="919" spans="1:11" ht="15.75" customHeight="1" x14ac:dyDescent="0.3">
      <c r="A919" s="7" t="s">
        <v>1883</v>
      </c>
      <c r="B919" s="8" t="s">
        <v>1473</v>
      </c>
      <c r="C919" s="12">
        <v>8</v>
      </c>
      <c r="D919" s="13">
        <v>12</v>
      </c>
      <c r="E919" s="13">
        <v>0</v>
      </c>
      <c r="F919" s="13">
        <v>0</v>
      </c>
      <c r="G919" s="13">
        <v>0</v>
      </c>
      <c r="H919" s="13">
        <v>1</v>
      </c>
      <c r="I919" s="13">
        <v>8</v>
      </c>
      <c r="J919" s="13">
        <v>13</v>
      </c>
      <c r="K919" s="27"/>
    </row>
    <row r="920" spans="1:11" ht="15.75" customHeight="1" x14ac:dyDescent="0.3">
      <c r="A920" s="7" t="s">
        <v>1947</v>
      </c>
      <c r="B920" s="8" t="s">
        <v>1473</v>
      </c>
      <c r="C920" s="22">
        <v>6</v>
      </c>
      <c r="D920" s="14">
        <v>16</v>
      </c>
      <c r="E920" s="14">
        <v>0</v>
      </c>
      <c r="F920" s="14">
        <v>0</v>
      </c>
      <c r="G920" s="14">
        <v>1</v>
      </c>
      <c r="H920" s="14">
        <v>1</v>
      </c>
      <c r="I920" s="14">
        <v>7</v>
      </c>
      <c r="J920" s="14">
        <v>17</v>
      </c>
      <c r="K920" s="27"/>
    </row>
    <row r="921" spans="1:11" ht="15.75" customHeight="1" x14ac:dyDescent="0.3">
      <c r="A921" s="10" t="s">
        <v>12</v>
      </c>
      <c r="B921" s="11"/>
      <c r="C921" s="9">
        <f>SUM(C919:C920)</f>
        <v>14</v>
      </c>
      <c r="D921" s="9">
        <f t="shared" ref="D921:J921" si="71">SUM(D919:D920)</f>
        <v>28</v>
      </c>
      <c r="E921" s="9">
        <f t="shared" si="71"/>
        <v>0</v>
      </c>
      <c r="F921" s="9">
        <f t="shared" si="71"/>
        <v>0</v>
      </c>
      <c r="G921" s="9">
        <f t="shared" si="71"/>
        <v>1</v>
      </c>
      <c r="H921" s="9">
        <f t="shared" si="71"/>
        <v>2</v>
      </c>
      <c r="I921" s="9">
        <f t="shared" si="71"/>
        <v>15</v>
      </c>
      <c r="J921" s="9">
        <f t="shared" si="71"/>
        <v>30</v>
      </c>
      <c r="K921" s="29"/>
    </row>
    <row r="922" spans="1:11" ht="15.75" customHeight="1" x14ac:dyDescent="0.3"/>
    <row r="923" spans="1:11" ht="15.75" customHeight="1" x14ac:dyDescent="0.3"/>
    <row r="924" spans="1:11" ht="15.75" customHeight="1" x14ac:dyDescent="0.3">
      <c r="A924" s="24" t="s">
        <v>1746</v>
      </c>
      <c r="B924" s="25"/>
      <c r="C924" s="25"/>
      <c r="D924" s="25"/>
      <c r="E924" s="25"/>
      <c r="F924" s="25"/>
      <c r="G924" s="25"/>
      <c r="H924" s="25"/>
      <c r="I924" s="25"/>
      <c r="J924" s="26"/>
      <c r="K924" s="27"/>
    </row>
    <row r="925" spans="1:11" ht="15.75" customHeight="1" x14ac:dyDescent="0.3">
      <c r="A925" s="2"/>
      <c r="B925" s="3"/>
      <c r="C925" s="28" t="s">
        <v>1</v>
      </c>
      <c r="D925" s="26"/>
      <c r="E925" s="28" t="s">
        <v>2</v>
      </c>
      <c r="F925" s="26"/>
      <c r="G925" s="28" t="s">
        <v>3</v>
      </c>
      <c r="H925" s="26"/>
      <c r="I925" s="28" t="s">
        <v>4</v>
      </c>
      <c r="J925" s="26"/>
      <c r="K925" s="27"/>
    </row>
    <row r="926" spans="1:11" ht="15.75" customHeight="1" x14ac:dyDescent="0.3">
      <c r="A926" s="4" t="s">
        <v>5</v>
      </c>
      <c r="B926" s="5" t="s">
        <v>6</v>
      </c>
      <c r="C926" s="6" t="s">
        <v>7</v>
      </c>
      <c r="D926" s="6" t="s">
        <v>8</v>
      </c>
      <c r="E926" s="6" t="s">
        <v>7</v>
      </c>
      <c r="F926" s="6" t="s">
        <v>8</v>
      </c>
      <c r="G926" s="6" t="s">
        <v>7</v>
      </c>
      <c r="H926" s="6" t="s">
        <v>8</v>
      </c>
      <c r="I926" s="6" t="s">
        <v>7</v>
      </c>
      <c r="J926" s="6" t="s">
        <v>8</v>
      </c>
      <c r="K926" s="29"/>
    </row>
    <row r="927" spans="1:11" ht="15.75" customHeight="1" x14ac:dyDescent="0.3">
      <c r="A927" s="7" t="s">
        <v>159</v>
      </c>
      <c r="B927" s="8" t="s">
        <v>426</v>
      </c>
      <c r="C927" s="12"/>
      <c r="D927" s="13"/>
      <c r="E927" s="13">
        <v>3</v>
      </c>
      <c r="F927" s="13">
        <v>7</v>
      </c>
      <c r="G927" s="13"/>
      <c r="H927" s="13"/>
      <c r="I927" s="13">
        <v>8</v>
      </c>
      <c r="J927" s="13">
        <v>8</v>
      </c>
    </row>
    <row r="928" spans="1:11" ht="15.75" customHeight="1" x14ac:dyDescent="0.3">
      <c r="A928" s="7" t="s">
        <v>160</v>
      </c>
      <c r="B928" s="8" t="s">
        <v>426</v>
      </c>
      <c r="C928" s="12"/>
      <c r="D928" s="13"/>
      <c r="E928" s="13">
        <v>2</v>
      </c>
      <c r="F928" s="13">
        <v>10</v>
      </c>
      <c r="G928" s="13"/>
      <c r="H928" s="13"/>
      <c r="I928" s="13">
        <v>3</v>
      </c>
      <c r="J928" s="13">
        <v>11</v>
      </c>
    </row>
    <row r="929" spans="1:11" ht="15.75" customHeight="1" x14ac:dyDescent="0.3">
      <c r="A929" s="7" t="s">
        <v>147</v>
      </c>
      <c r="B929" s="8" t="s">
        <v>426</v>
      </c>
      <c r="C929" s="12"/>
      <c r="D929" s="13"/>
      <c r="E929" s="13">
        <v>1</v>
      </c>
      <c r="F929" s="13">
        <v>9</v>
      </c>
      <c r="G929" s="13"/>
      <c r="H929" s="13"/>
      <c r="I929" s="13">
        <v>2</v>
      </c>
      <c r="J929" s="13">
        <v>9</v>
      </c>
    </row>
    <row r="930" spans="1:11" ht="15.75" customHeight="1" x14ac:dyDescent="0.3">
      <c r="A930" s="10" t="s">
        <v>12</v>
      </c>
      <c r="B930" s="11"/>
      <c r="C930" s="9">
        <f t="shared" ref="C930:J930" si="72">SUM(C927:C929)</f>
        <v>0</v>
      </c>
      <c r="D930" s="9">
        <f t="shared" si="72"/>
        <v>0</v>
      </c>
      <c r="E930" s="9">
        <f t="shared" si="72"/>
        <v>6</v>
      </c>
      <c r="F930" s="9">
        <f t="shared" si="72"/>
        <v>26</v>
      </c>
      <c r="G930" s="9">
        <f t="shared" si="72"/>
        <v>0</v>
      </c>
      <c r="H930" s="9">
        <f t="shared" si="72"/>
        <v>0</v>
      </c>
      <c r="I930" s="9">
        <f t="shared" si="72"/>
        <v>13</v>
      </c>
      <c r="J930" s="9">
        <f t="shared" si="72"/>
        <v>28</v>
      </c>
      <c r="K930" s="29"/>
    </row>
    <row r="931" spans="1:11" ht="15.75" customHeight="1" x14ac:dyDescent="0.3"/>
    <row r="932" spans="1:11" ht="15.75" customHeight="1" x14ac:dyDescent="0.3"/>
    <row r="933" spans="1:11" ht="15.75" customHeight="1" x14ac:dyDescent="0.3">
      <c r="A933" s="24" t="s">
        <v>1484</v>
      </c>
      <c r="B933" s="25"/>
      <c r="C933" s="25"/>
      <c r="D933" s="25"/>
      <c r="E933" s="25"/>
      <c r="F933" s="25"/>
      <c r="G933" s="25"/>
      <c r="H933" s="25"/>
      <c r="I933" s="25"/>
      <c r="J933" s="26"/>
      <c r="K933" s="27"/>
    </row>
    <row r="934" spans="1:11" ht="15.75" customHeight="1" x14ac:dyDescent="0.3">
      <c r="A934" s="2"/>
      <c r="B934" s="3"/>
      <c r="C934" s="28" t="s">
        <v>1</v>
      </c>
      <c r="D934" s="26"/>
      <c r="E934" s="28" t="s">
        <v>2</v>
      </c>
      <c r="F934" s="26"/>
      <c r="G934" s="28" t="s">
        <v>3</v>
      </c>
      <c r="H934" s="26"/>
      <c r="I934" s="28" t="s">
        <v>4</v>
      </c>
      <c r="J934" s="26"/>
      <c r="K934" s="27"/>
    </row>
    <row r="935" spans="1:11" ht="15.75" customHeight="1" x14ac:dyDescent="0.3">
      <c r="A935" s="4" t="s">
        <v>5</v>
      </c>
      <c r="B935" s="5" t="s">
        <v>6</v>
      </c>
      <c r="C935" s="6" t="s">
        <v>7</v>
      </c>
      <c r="D935" s="6" t="s">
        <v>8</v>
      </c>
      <c r="E935" s="6" t="s">
        <v>7</v>
      </c>
      <c r="F935" s="6" t="s">
        <v>8</v>
      </c>
      <c r="G935" s="6" t="s">
        <v>7</v>
      </c>
      <c r="H935" s="6" t="s">
        <v>8</v>
      </c>
      <c r="I935" s="6" t="s">
        <v>7</v>
      </c>
      <c r="J935" s="6" t="s">
        <v>8</v>
      </c>
      <c r="K935" s="29"/>
    </row>
    <row r="936" spans="1:11" ht="15.75" customHeight="1" x14ac:dyDescent="0.3">
      <c r="A936" s="7" t="s">
        <v>1374</v>
      </c>
      <c r="B936" s="8" t="s">
        <v>230</v>
      </c>
      <c r="C936" s="12">
        <v>17</v>
      </c>
      <c r="D936" s="13">
        <v>5</v>
      </c>
      <c r="E936" s="13">
        <v>11</v>
      </c>
      <c r="F936" s="13">
        <v>1</v>
      </c>
      <c r="G936" s="13">
        <v>1</v>
      </c>
      <c r="H936" s="13">
        <v>1</v>
      </c>
      <c r="I936" s="13">
        <v>18</v>
      </c>
      <c r="J936" s="13">
        <v>6</v>
      </c>
      <c r="K936" s="27"/>
    </row>
    <row r="937" spans="1:11" ht="15.75" customHeight="1" x14ac:dyDescent="0.3">
      <c r="A937" s="7" t="s">
        <v>1475</v>
      </c>
      <c r="B937" s="8" t="s">
        <v>230</v>
      </c>
      <c r="C937" s="12">
        <v>8</v>
      </c>
      <c r="D937" s="13">
        <v>14</v>
      </c>
      <c r="E937" s="13">
        <v>7</v>
      </c>
      <c r="F937" s="13">
        <v>7</v>
      </c>
      <c r="G937" s="13">
        <v>0</v>
      </c>
      <c r="H937" s="13">
        <v>1</v>
      </c>
      <c r="I937" s="13">
        <v>8</v>
      </c>
      <c r="J937" s="13">
        <v>15</v>
      </c>
    </row>
    <row r="938" spans="1:11" ht="15.75" customHeight="1" x14ac:dyDescent="0.3">
      <c r="A938" s="7" t="s">
        <v>1614</v>
      </c>
      <c r="B938" s="8" t="s">
        <v>230</v>
      </c>
      <c r="C938" s="12">
        <v>6</v>
      </c>
      <c r="D938" s="13">
        <v>16</v>
      </c>
      <c r="E938" s="13">
        <v>5</v>
      </c>
      <c r="F938" s="13">
        <v>9</v>
      </c>
      <c r="G938" s="13">
        <v>0</v>
      </c>
      <c r="H938" s="13">
        <v>1</v>
      </c>
      <c r="I938" s="13">
        <v>6</v>
      </c>
      <c r="J938" s="13">
        <v>17</v>
      </c>
    </row>
    <row r="939" spans="1:11" ht="15.75" customHeight="1" x14ac:dyDescent="0.3">
      <c r="A939" s="10" t="s">
        <v>12</v>
      </c>
      <c r="B939" s="11"/>
      <c r="C939" s="9">
        <f>SUM(C936:C938)</f>
        <v>31</v>
      </c>
      <c r="D939" s="9">
        <f t="shared" ref="D939:J939" si="73">SUM(D936:D938)</f>
        <v>35</v>
      </c>
      <c r="E939" s="9">
        <f t="shared" si="73"/>
        <v>23</v>
      </c>
      <c r="F939" s="9">
        <f t="shared" si="73"/>
        <v>17</v>
      </c>
      <c r="G939" s="9">
        <f t="shared" si="73"/>
        <v>1</v>
      </c>
      <c r="H939" s="9">
        <f t="shared" si="73"/>
        <v>3</v>
      </c>
      <c r="I939" s="9">
        <f t="shared" si="73"/>
        <v>32</v>
      </c>
      <c r="J939" s="9">
        <f t="shared" si="73"/>
        <v>38</v>
      </c>
      <c r="K939" s="29"/>
    </row>
    <row r="940" spans="1:11" ht="15.75" customHeight="1" x14ac:dyDescent="0.3">
      <c r="A940" s="30"/>
      <c r="B940" s="30"/>
      <c r="C940" s="30"/>
      <c r="D940" s="30"/>
      <c r="E940" s="30"/>
    </row>
    <row r="941" spans="1:11" ht="15.75" customHeight="1" x14ac:dyDescent="0.3"/>
    <row r="942" spans="1:11" ht="15.75" customHeight="1" x14ac:dyDescent="0.3">
      <c r="A942" s="24" t="s">
        <v>173</v>
      </c>
      <c r="B942" s="25"/>
      <c r="C942" s="25"/>
      <c r="D942" s="25"/>
      <c r="E942" s="25"/>
      <c r="F942" s="25"/>
      <c r="G942" s="25"/>
      <c r="H942" s="25"/>
      <c r="I942" s="25"/>
      <c r="J942" s="26"/>
      <c r="K942" s="27"/>
    </row>
    <row r="943" spans="1:11" ht="15.75" customHeight="1" x14ac:dyDescent="0.3">
      <c r="A943" s="2"/>
      <c r="B943" s="3"/>
      <c r="C943" s="28" t="s">
        <v>1</v>
      </c>
      <c r="D943" s="26"/>
      <c r="E943" s="28" t="s">
        <v>2</v>
      </c>
      <c r="F943" s="26"/>
      <c r="G943" s="28" t="s">
        <v>3</v>
      </c>
      <c r="H943" s="26"/>
      <c r="I943" s="28" t="s">
        <v>4</v>
      </c>
      <c r="J943" s="26"/>
      <c r="K943" s="27"/>
    </row>
    <row r="944" spans="1:11" ht="15.75" customHeight="1" x14ac:dyDescent="0.3">
      <c r="A944" s="4" t="s">
        <v>5</v>
      </c>
      <c r="B944" s="5" t="s">
        <v>6</v>
      </c>
      <c r="C944" s="6" t="s">
        <v>7</v>
      </c>
      <c r="D944" s="6" t="s">
        <v>8</v>
      </c>
      <c r="E944" s="6" t="s">
        <v>7</v>
      </c>
      <c r="F944" s="6" t="s">
        <v>8</v>
      </c>
      <c r="G944" s="6" t="s">
        <v>7</v>
      </c>
      <c r="H944" s="6" t="s">
        <v>8</v>
      </c>
      <c r="I944" s="6" t="s">
        <v>7</v>
      </c>
      <c r="J944" s="6" t="s">
        <v>8</v>
      </c>
      <c r="K944" s="29"/>
    </row>
    <row r="945" spans="1:11" ht="15.75" customHeight="1" x14ac:dyDescent="0.3">
      <c r="A945" s="7" t="s">
        <v>55</v>
      </c>
      <c r="B945" s="8" t="s">
        <v>174</v>
      </c>
      <c r="C945" s="12">
        <v>10</v>
      </c>
      <c r="D945" s="13">
        <v>4</v>
      </c>
      <c r="E945" s="13">
        <v>8</v>
      </c>
      <c r="F945" s="13">
        <v>1</v>
      </c>
      <c r="G945" s="13">
        <v>3</v>
      </c>
      <c r="H945" s="13">
        <v>2</v>
      </c>
      <c r="I945" s="13">
        <v>13</v>
      </c>
      <c r="J945" s="13">
        <v>6</v>
      </c>
      <c r="K945" s="27"/>
    </row>
    <row r="946" spans="1:11" ht="15.75" customHeight="1" x14ac:dyDescent="0.3">
      <c r="A946" s="10" t="s">
        <v>12</v>
      </c>
      <c r="B946" s="11"/>
      <c r="C946" s="9">
        <f>SUM(C945)</f>
        <v>10</v>
      </c>
      <c r="D946" s="9">
        <f t="shared" ref="D946:J946" si="74">SUM(D945)</f>
        <v>4</v>
      </c>
      <c r="E946" s="9">
        <f t="shared" si="74"/>
        <v>8</v>
      </c>
      <c r="F946" s="9">
        <f t="shared" si="74"/>
        <v>1</v>
      </c>
      <c r="G946" s="9">
        <f t="shared" si="74"/>
        <v>3</v>
      </c>
      <c r="H946" s="9">
        <f t="shared" si="74"/>
        <v>2</v>
      </c>
      <c r="I946" s="9">
        <f t="shared" si="74"/>
        <v>13</v>
      </c>
      <c r="J946" s="9">
        <f t="shared" si="74"/>
        <v>6</v>
      </c>
      <c r="K946" s="29"/>
    </row>
    <row r="947" spans="1:11" ht="15.75" customHeight="1" x14ac:dyDescent="0.3">
      <c r="A947" s="30" t="s">
        <v>175</v>
      </c>
      <c r="B947" s="30"/>
      <c r="C947" s="30"/>
      <c r="D947" s="30"/>
      <c r="E947" s="30"/>
    </row>
    <row r="948" spans="1:11" ht="15.75" customHeight="1" x14ac:dyDescent="0.3"/>
    <row r="949" spans="1:11" ht="15.75" customHeight="1" x14ac:dyDescent="0.3">
      <c r="A949" s="24" t="s">
        <v>2085</v>
      </c>
      <c r="B949" s="25"/>
      <c r="C949" s="25"/>
      <c r="D949" s="25"/>
      <c r="E949" s="25"/>
      <c r="F949" s="25"/>
      <c r="G949" s="25"/>
      <c r="H949" s="25"/>
      <c r="I949" s="25"/>
      <c r="J949" s="26"/>
      <c r="K949" s="27"/>
    </row>
    <row r="950" spans="1:11" ht="15.75" customHeight="1" x14ac:dyDescent="0.3">
      <c r="A950" s="2"/>
      <c r="B950" s="3"/>
      <c r="C950" s="28" t="s">
        <v>1</v>
      </c>
      <c r="D950" s="26"/>
      <c r="E950" s="28" t="s">
        <v>2</v>
      </c>
      <c r="F950" s="26"/>
      <c r="G950" s="28" t="s">
        <v>3</v>
      </c>
      <c r="H950" s="26"/>
      <c r="I950" s="28" t="s">
        <v>4</v>
      </c>
      <c r="J950" s="26"/>
      <c r="K950" s="27"/>
    </row>
    <row r="951" spans="1:11" ht="15.75" customHeight="1" x14ac:dyDescent="0.3">
      <c r="A951" s="4" t="s">
        <v>5</v>
      </c>
      <c r="B951" s="5" t="s">
        <v>6</v>
      </c>
      <c r="C951" s="6" t="s">
        <v>7</v>
      </c>
      <c r="D951" s="6" t="s">
        <v>8</v>
      </c>
      <c r="E951" s="6" t="s">
        <v>7</v>
      </c>
      <c r="F951" s="6" t="s">
        <v>8</v>
      </c>
      <c r="G951" s="6" t="s">
        <v>7</v>
      </c>
      <c r="H951" s="6" t="s">
        <v>8</v>
      </c>
      <c r="I951" s="6" t="s">
        <v>7</v>
      </c>
      <c r="J951" s="6" t="s">
        <v>8</v>
      </c>
      <c r="K951" s="29"/>
    </row>
    <row r="952" spans="1:11" ht="15.75" customHeight="1" x14ac:dyDescent="0.3">
      <c r="A952" s="7" t="s">
        <v>2066</v>
      </c>
      <c r="B952" s="8" t="s">
        <v>400</v>
      </c>
      <c r="C952" s="12">
        <v>6</v>
      </c>
      <c r="D952" s="13">
        <v>16</v>
      </c>
      <c r="E952" s="13">
        <v>2</v>
      </c>
      <c r="F952" s="13">
        <v>12</v>
      </c>
      <c r="G952" s="13">
        <v>0</v>
      </c>
      <c r="H952" s="13">
        <v>1</v>
      </c>
      <c r="I952" s="13">
        <v>6</v>
      </c>
      <c r="J952" s="13">
        <v>17</v>
      </c>
      <c r="K952" s="27"/>
    </row>
    <row r="953" spans="1:11" ht="15.75" customHeight="1" x14ac:dyDescent="0.3">
      <c r="A953" s="7" t="s">
        <v>2081</v>
      </c>
      <c r="B953" s="8" t="s">
        <v>400</v>
      </c>
      <c r="C953" s="12">
        <v>10</v>
      </c>
      <c r="D953" s="13">
        <v>12</v>
      </c>
      <c r="E953" s="13">
        <v>5</v>
      </c>
      <c r="F953" s="13">
        <v>9</v>
      </c>
      <c r="G953" s="13">
        <v>0</v>
      </c>
      <c r="H953" s="13">
        <v>1</v>
      </c>
      <c r="I953" s="13">
        <v>10</v>
      </c>
      <c r="J953" s="13">
        <v>13</v>
      </c>
      <c r="K953" s="27"/>
    </row>
    <row r="954" spans="1:11" ht="15.75" customHeight="1" x14ac:dyDescent="0.3">
      <c r="A954" s="10" t="s">
        <v>12</v>
      </c>
      <c r="B954" s="11"/>
      <c r="C954" s="9">
        <f>SUM(C952:C953)</f>
        <v>16</v>
      </c>
      <c r="D954" s="9">
        <f t="shared" ref="D954:J954" si="75">SUM(D952:D953)</f>
        <v>28</v>
      </c>
      <c r="E954" s="9">
        <f t="shared" si="75"/>
        <v>7</v>
      </c>
      <c r="F954" s="9">
        <f t="shared" si="75"/>
        <v>21</v>
      </c>
      <c r="G954" s="9">
        <f t="shared" si="75"/>
        <v>0</v>
      </c>
      <c r="H954" s="9">
        <f t="shared" si="75"/>
        <v>2</v>
      </c>
      <c r="I954" s="9">
        <f t="shared" si="75"/>
        <v>16</v>
      </c>
      <c r="J954" s="9">
        <f t="shared" si="75"/>
        <v>30</v>
      </c>
      <c r="K954" s="29"/>
    </row>
    <row r="955" spans="1:11" ht="15.75" customHeight="1" x14ac:dyDescent="0.3">
      <c r="A955" s="30"/>
      <c r="B955" s="30"/>
      <c r="C955" s="30"/>
      <c r="D955" s="30"/>
      <c r="E955" s="30"/>
    </row>
    <row r="956" spans="1:11" ht="15.75" customHeight="1" x14ac:dyDescent="0.3"/>
    <row r="957" spans="1:11" ht="15.75" customHeight="1" x14ac:dyDescent="0.3">
      <c r="A957" s="24" t="s">
        <v>1447</v>
      </c>
      <c r="B957" s="25"/>
      <c r="C957" s="25"/>
      <c r="D957" s="25"/>
      <c r="E957" s="25"/>
      <c r="F957" s="25"/>
      <c r="G957" s="25"/>
      <c r="H957" s="25"/>
      <c r="I957" s="25"/>
      <c r="J957" s="26"/>
      <c r="K957" s="27"/>
    </row>
    <row r="958" spans="1:11" ht="15.75" customHeight="1" x14ac:dyDescent="0.3">
      <c r="A958" s="2"/>
      <c r="B958" s="3"/>
      <c r="C958" s="28" t="s">
        <v>1</v>
      </c>
      <c r="D958" s="26"/>
      <c r="E958" s="28" t="s">
        <v>2</v>
      </c>
      <c r="F958" s="26"/>
      <c r="G958" s="28" t="s">
        <v>3</v>
      </c>
      <c r="H958" s="26"/>
      <c r="I958" s="28" t="s">
        <v>4</v>
      </c>
      <c r="J958" s="26"/>
      <c r="K958" s="27"/>
    </row>
    <row r="959" spans="1:11" ht="15.75" customHeight="1" x14ac:dyDescent="0.3">
      <c r="A959" s="4" t="s">
        <v>5</v>
      </c>
      <c r="B959" s="5" t="s">
        <v>6</v>
      </c>
      <c r="C959" s="6" t="s">
        <v>7</v>
      </c>
      <c r="D959" s="6" t="s">
        <v>8</v>
      </c>
      <c r="E959" s="6" t="s">
        <v>7</v>
      </c>
      <c r="F959" s="6" t="s">
        <v>8</v>
      </c>
      <c r="G959" s="6" t="s">
        <v>7</v>
      </c>
      <c r="H959" s="6" t="s">
        <v>8</v>
      </c>
      <c r="I959" s="6" t="s">
        <v>7</v>
      </c>
      <c r="J959" s="6" t="s">
        <v>8</v>
      </c>
      <c r="K959" s="29"/>
    </row>
    <row r="960" spans="1:11" ht="15.75" customHeight="1" x14ac:dyDescent="0.3">
      <c r="A960" s="7" t="s">
        <v>84</v>
      </c>
      <c r="B960" s="8" t="s">
        <v>136</v>
      </c>
      <c r="C960" s="12">
        <v>14</v>
      </c>
      <c r="D960" s="13">
        <v>6</v>
      </c>
      <c r="E960" s="13">
        <v>0</v>
      </c>
      <c r="F960" s="13">
        <v>0</v>
      </c>
      <c r="G960" s="13">
        <v>4</v>
      </c>
      <c r="H960" s="13">
        <v>1</v>
      </c>
      <c r="I960" s="13">
        <v>18</v>
      </c>
      <c r="J960" s="13">
        <v>7</v>
      </c>
      <c r="K960" s="27"/>
    </row>
    <row r="961" spans="1:11" ht="15.75" customHeight="1" x14ac:dyDescent="0.3">
      <c r="A961" s="10" t="s">
        <v>12</v>
      </c>
      <c r="B961" s="11"/>
      <c r="C961" s="9">
        <f>SUM(C960)</f>
        <v>14</v>
      </c>
      <c r="D961" s="9">
        <f t="shared" ref="D961:J961" si="76">SUM(D960)</f>
        <v>6</v>
      </c>
      <c r="E961" s="9">
        <f t="shared" si="76"/>
        <v>0</v>
      </c>
      <c r="F961" s="9">
        <f t="shared" si="76"/>
        <v>0</v>
      </c>
      <c r="G961" s="9">
        <f t="shared" si="76"/>
        <v>4</v>
      </c>
      <c r="H961" s="9">
        <f t="shared" si="76"/>
        <v>1</v>
      </c>
      <c r="I961" s="9">
        <f t="shared" si="76"/>
        <v>18</v>
      </c>
      <c r="J961" s="9">
        <f t="shared" si="76"/>
        <v>7</v>
      </c>
      <c r="K961" s="29"/>
    </row>
    <row r="962" spans="1:11" ht="15.75" customHeight="1" x14ac:dyDescent="0.3">
      <c r="A962" s="30" t="s">
        <v>1448</v>
      </c>
      <c r="B962" s="30"/>
      <c r="C962" s="30"/>
      <c r="D962" s="30"/>
      <c r="E962" s="30"/>
    </row>
    <row r="963" spans="1:11" ht="15.75" customHeight="1" x14ac:dyDescent="0.3"/>
    <row r="964" spans="1:11" ht="15.75" customHeight="1" x14ac:dyDescent="0.3">
      <c r="A964" s="24" t="s">
        <v>1690</v>
      </c>
      <c r="B964" s="25"/>
      <c r="C964" s="25"/>
      <c r="D964" s="25"/>
      <c r="E964" s="25"/>
      <c r="F964" s="25"/>
      <c r="G964" s="25"/>
      <c r="H964" s="25"/>
      <c r="I964" s="25"/>
      <c r="J964" s="26"/>
      <c r="K964" s="27"/>
    </row>
    <row r="965" spans="1:11" ht="15.75" customHeight="1" x14ac:dyDescent="0.3">
      <c r="A965" s="2"/>
      <c r="B965" s="3"/>
      <c r="C965" s="28" t="s">
        <v>1</v>
      </c>
      <c r="D965" s="26"/>
      <c r="E965" s="28" t="s">
        <v>2</v>
      </c>
      <c r="F965" s="26"/>
      <c r="G965" s="28" t="s">
        <v>3</v>
      </c>
      <c r="H965" s="26"/>
      <c r="I965" s="28" t="s">
        <v>4</v>
      </c>
      <c r="J965" s="26"/>
      <c r="K965" s="27"/>
    </row>
    <row r="966" spans="1:11" ht="15.75" customHeight="1" x14ac:dyDescent="0.3">
      <c r="A966" s="4" t="s">
        <v>5</v>
      </c>
      <c r="B966" s="5" t="s">
        <v>6</v>
      </c>
      <c r="C966" s="6" t="s">
        <v>7</v>
      </c>
      <c r="D966" s="6" t="s">
        <v>8</v>
      </c>
      <c r="E966" s="6" t="s">
        <v>7</v>
      </c>
      <c r="F966" s="6" t="s">
        <v>8</v>
      </c>
      <c r="G966" s="6" t="s">
        <v>7</v>
      </c>
      <c r="H966" s="6" t="s">
        <v>8</v>
      </c>
      <c r="I966" s="6" t="s">
        <v>7</v>
      </c>
      <c r="J966" s="6" t="s">
        <v>8</v>
      </c>
      <c r="K966" s="29"/>
    </row>
    <row r="967" spans="1:11" ht="15.75" customHeight="1" x14ac:dyDescent="0.3">
      <c r="A967" s="7" t="s">
        <v>176</v>
      </c>
      <c r="B967" s="8" t="s">
        <v>50</v>
      </c>
      <c r="C967" s="12">
        <v>4</v>
      </c>
      <c r="D967" s="13">
        <v>2</v>
      </c>
      <c r="E967" s="13">
        <v>4</v>
      </c>
      <c r="F967" s="13">
        <v>2</v>
      </c>
      <c r="G967" s="13">
        <v>4</v>
      </c>
      <c r="H967" s="13">
        <v>1</v>
      </c>
      <c r="I967" s="13">
        <v>8</v>
      </c>
      <c r="J967" s="13">
        <v>3</v>
      </c>
      <c r="K967" s="27"/>
    </row>
    <row r="968" spans="1:11" ht="15.75" customHeight="1" x14ac:dyDescent="0.3">
      <c r="A968" s="10" t="s">
        <v>12</v>
      </c>
      <c r="B968" s="11"/>
      <c r="C968" s="9">
        <f>SUM(C967)</f>
        <v>4</v>
      </c>
      <c r="D968" s="9">
        <f t="shared" ref="D968:J968" si="77">SUM(D967)</f>
        <v>2</v>
      </c>
      <c r="E968" s="9">
        <f t="shared" si="77"/>
        <v>4</v>
      </c>
      <c r="F968" s="9">
        <f t="shared" si="77"/>
        <v>2</v>
      </c>
      <c r="G968" s="9">
        <f t="shared" si="77"/>
        <v>4</v>
      </c>
      <c r="H968" s="9">
        <f t="shared" si="77"/>
        <v>1</v>
      </c>
      <c r="I968" s="9">
        <f t="shared" si="77"/>
        <v>8</v>
      </c>
      <c r="J968" s="9">
        <f t="shared" si="77"/>
        <v>3</v>
      </c>
      <c r="K968" s="29"/>
    </row>
    <row r="969" spans="1:11" ht="15.75" customHeight="1" x14ac:dyDescent="0.3"/>
    <row r="970" spans="1:11" ht="15.75" customHeight="1" x14ac:dyDescent="0.3"/>
    <row r="971" spans="1:11" ht="15.75" customHeight="1" x14ac:dyDescent="0.3">
      <c r="A971" s="24" t="s">
        <v>1576</v>
      </c>
      <c r="B971" s="25"/>
      <c r="C971" s="25"/>
      <c r="D971" s="25"/>
      <c r="E971" s="25"/>
      <c r="F971" s="25"/>
      <c r="G971" s="25"/>
      <c r="H971" s="25"/>
      <c r="I971" s="25"/>
      <c r="J971" s="26"/>
      <c r="K971" s="27"/>
    </row>
    <row r="972" spans="1:11" ht="15.75" customHeight="1" x14ac:dyDescent="0.3">
      <c r="A972" s="2"/>
      <c r="B972" s="3"/>
      <c r="C972" s="28" t="s">
        <v>1</v>
      </c>
      <c r="D972" s="26"/>
      <c r="E972" s="28" t="s">
        <v>2</v>
      </c>
      <c r="F972" s="26"/>
      <c r="G972" s="28" t="s">
        <v>3</v>
      </c>
      <c r="H972" s="26"/>
      <c r="I972" s="28" t="s">
        <v>4</v>
      </c>
      <c r="J972" s="26"/>
      <c r="K972" s="27"/>
    </row>
    <row r="973" spans="1:11" ht="15.75" customHeight="1" x14ac:dyDescent="0.3">
      <c r="A973" s="4" t="s">
        <v>5</v>
      </c>
      <c r="B973" s="5" t="s">
        <v>6</v>
      </c>
      <c r="C973" s="6" t="s">
        <v>7</v>
      </c>
      <c r="D973" s="6" t="s">
        <v>8</v>
      </c>
      <c r="E973" s="6" t="s">
        <v>7</v>
      </c>
      <c r="F973" s="6" t="s">
        <v>8</v>
      </c>
      <c r="G973" s="6" t="s">
        <v>7</v>
      </c>
      <c r="H973" s="6" t="s">
        <v>8</v>
      </c>
      <c r="I973" s="6" t="s">
        <v>7</v>
      </c>
      <c r="J973" s="6" t="s">
        <v>8</v>
      </c>
      <c r="K973" s="29"/>
    </row>
    <row r="974" spans="1:11" ht="15.75" customHeight="1" x14ac:dyDescent="0.3">
      <c r="A974" s="7" t="s">
        <v>19</v>
      </c>
      <c r="B974" s="8" t="s">
        <v>10</v>
      </c>
      <c r="C974" s="12">
        <v>14</v>
      </c>
      <c r="D974" s="13">
        <v>5</v>
      </c>
      <c r="E974" s="13">
        <v>8</v>
      </c>
      <c r="F974" s="13">
        <v>1</v>
      </c>
      <c r="G974" s="13">
        <v>4</v>
      </c>
      <c r="H974" s="13">
        <v>1</v>
      </c>
      <c r="I974" s="13">
        <v>18</v>
      </c>
      <c r="J974" s="13">
        <v>6</v>
      </c>
      <c r="K974" s="27"/>
    </row>
    <row r="975" spans="1:11" ht="15.75" customHeight="1" x14ac:dyDescent="0.3">
      <c r="A975" s="7" t="s">
        <v>20</v>
      </c>
      <c r="B975" s="8" t="s">
        <v>968</v>
      </c>
      <c r="C975" s="12"/>
      <c r="D975" s="13"/>
      <c r="E975" s="13"/>
      <c r="F975" s="13"/>
      <c r="G975" s="13"/>
      <c r="H975" s="13"/>
      <c r="I975" s="13">
        <v>6</v>
      </c>
      <c r="J975" s="13">
        <v>11</v>
      </c>
    </row>
    <row r="976" spans="1:11" ht="15.75" customHeight="1" x14ac:dyDescent="0.3">
      <c r="A976" s="7" t="s">
        <v>21</v>
      </c>
      <c r="B976" s="8" t="s">
        <v>968</v>
      </c>
      <c r="C976" s="12"/>
      <c r="D976" s="13"/>
      <c r="E976" s="13"/>
      <c r="F976" s="13"/>
      <c r="G976" s="13"/>
      <c r="H976" s="13"/>
      <c r="I976" s="13">
        <v>8</v>
      </c>
      <c r="J976" s="13">
        <v>9</v>
      </c>
    </row>
    <row r="977" spans="1:11" ht="15.75" customHeight="1" x14ac:dyDescent="0.3">
      <c r="A977" s="7" t="s">
        <v>22</v>
      </c>
      <c r="B977" s="8" t="s">
        <v>968</v>
      </c>
      <c r="C977" s="12"/>
      <c r="D977" s="13"/>
      <c r="E977" s="13"/>
      <c r="F977" s="13"/>
      <c r="G977" s="13"/>
      <c r="H977" s="13"/>
      <c r="I977" s="13">
        <v>11</v>
      </c>
      <c r="J977" s="13">
        <v>6</v>
      </c>
    </row>
    <row r="978" spans="1:11" ht="15.75" customHeight="1" x14ac:dyDescent="0.3">
      <c r="A978" s="7" t="s">
        <v>23</v>
      </c>
      <c r="B978" s="8" t="s">
        <v>968</v>
      </c>
      <c r="C978" s="12"/>
      <c r="D978" s="13"/>
      <c r="E978" s="13"/>
      <c r="F978" s="13"/>
      <c r="G978" s="13"/>
      <c r="H978" s="13"/>
      <c r="I978" s="13">
        <v>11</v>
      </c>
      <c r="J978" s="13">
        <v>7</v>
      </c>
    </row>
    <row r="979" spans="1:11" ht="15.75" customHeight="1" x14ac:dyDescent="0.3">
      <c r="A979" s="7" t="s">
        <v>42</v>
      </c>
      <c r="B979" s="8" t="s">
        <v>968</v>
      </c>
      <c r="C979" s="12"/>
      <c r="D979" s="13"/>
      <c r="E979" s="13"/>
      <c r="F979" s="13"/>
      <c r="G979" s="13"/>
      <c r="H979" s="13"/>
      <c r="I979" s="13">
        <v>9</v>
      </c>
      <c r="J979" s="13">
        <v>11</v>
      </c>
    </row>
    <row r="980" spans="1:11" ht="15.75" customHeight="1" x14ac:dyDescent="0.3">
      <c r="A980" s="7" t="s">
        <v>24</v>
      </c>
      <c r="B980" s="8" t="s">
        <v>968</v>
      </c>
      <c r="C980" s="12"/>
      <c r="D980" s="13"/>
      <c r="E980" s="13"/>
      <c r="F980" s="13"/>
      <c r="G980" s="13"/>
      <c r="H980" s="13"/>
      <c r="I980" s="13">
        <v>6</v>
      </c>
      <c r="J980" s="13">
        <v>8</v>
      </c>
    </row>
    <row r="981" spans="1:11" ht="15.75" customHeight="1" x14ac:dyDescent="0.3">
      <c r="A981" s="7" t="s">
        <v>46</v>
      </c>
      <c r="B981" s="8" t="s">
        <v>968</v>
      </c>
      <c r="C981" s="12"/>
      <c r="D981" s="13"/>
      <c r="E981" s="13"/>
      <c r="F981" s="13"/>
      <c r="G981" s="13"/>
      <c r="H981" s="13"/>
      <c r="I981" s="13">
        <v>9</v>
      </c>
      <c r="J981" s="13">
        <v>6</v>
      </c>
    </row>
    <row r="982" spans="1:11" ht="15.75" customHeight="1" x14ac:dyDescent="0.3">
      <c r="A982" s="7" t="s">
        <v>55</v>
      </c>
      <c r="B982" s="8" t="s">
        <v>968</v>
      </c>
      <c r="C982" s="12"/>
      <c r="D982" s="13"/>
      <c r="E982" s="13"/>
      <c r="F982" s="13"/>
      <c r="G982" s="13"/>
      <c r="H982" s="13"/>
      <c r="I982" s="13">
        <v>5</v>
      </c>
      <c r="J982" s="13">
        <v>11</v>
      </c>
    </row>
    <row r="983" spans="1:11" ht="15.75" customHeight="1" x14ac:dyDescent="0.3">
      <c r="A983" s="7" t="s">
        <v>56</v>
      </c>
      <c r="B983" s="8" t="s">
        <v>968</v>
      </c>
      <c r="C983" s="12"/>
      <c r="D983" s="13"/>
      <c r="E983" s="13"/>
      <c r="F983" s="13"/>
      <c r="G983" s="13"/>
      <c r="H983" s="13"/>
      <c r="I983" s="13">
        <v>6</v>
      </c>
      <c r="J983" s="13">
        <v>8</v>
      </c>
    </row>
    <row r="984" spans="1:11" ht="15.75" customHeight="1" x14ac:dyDescent="0.3">
      <c r="A984" s="10" t="s">
        <v>12</v>
      </c>
      <c r="B984" s="11"/>
      <c r="C984" s="9">
        <f>SUM(C974:C983)</f>
        <v>14</v>
      </c>
      <c r="D984" s="9">
        <f t="shared" ref="D984:J984" si="78">SUM(D974:D983)</f>
        <v>5</v>
      </c>
      <c r="E984" s="9">
        <f t="shared" si="78"/>
        <v>8</v>
      </c>
      <c r="F984" s="9">
        <f t="shared" si="78"/>
        <v>1</v>
      </c>
      <c r="G984" s="9">
        <f t="shared" si="78"/>
        <v>4</v>
      </c>
      <c r="H984" s="9">
        <f t="shared" si="78"/>
        <v>1</v>
      </c>
      <c r="I984" s="9">
        <f t="shared" si="78"/>
        <v>89</v>
      </c>
      <c r="J984" s="9">
        <f t="shared" si="78"/>
        <v>83</v>
      </c>
      <c r="K984" s="29"/>
    </row>
    <row r="985" spans="1:11" ht="15.75" customHeight="1" x14ac:dyDescent="0.3"/>
    <row r="986" spans="1:11" ht="15.75" customHeight="1" x14ac:dyDescent="0.3"/>
    <row r="987" spans="1:11" ht="15.75" customHeight="1" x14ac:dyDescent="0.3">
      <c r="A987" s="24" t="s">
        <v>876</v>
      </c>
      <c r="B987" s="25"/>
      <c r="C987" s="25"/>
      <c r="D987" s="25"/>
      <c r="E987" s="25"/>
      <c r="F987" s="25"/>
      <c r="G987" s="25"/>
      <c r="H987" s="25"/>
      <c r="I987" s="25"/>
      <c r="J987" s="26"/>
      <c r="K987" s="27"/>
    </row>
    <row r="988" spans="1:11" ht="15.75" customHeight="1" x14ac:dyDescent="0.3">
      <c r="A988" s="2"/>
      <c r="B988" s="3"/>
      <c r="C988" s="28" t="s">
        <v>1</v>
      </c>
      <c r="D988" s="26"/>
      <c r="E988" s="28" t="s">
        <v>2</v>
      </c>
      <c r="F988" s="26"/>
      <c r="G988" s="28" t="s">
        <v>3</v>
      </c>
      <c r="H988" s="26"/>
      <c r="I988" s="28" t="s">
        <v>4</v>
      </c>
      <c r="J988" s="26"/>
      <c r="K988" s="27"/>
    </row>
    <row r="989" spans="1:11" ht="15.75" customHeight="1" x14ac:dyDescent="0.3">
      <c r="A989" s="4" t="s">
        <v>5</v>
      </c>
      <c r="B989" s="5" t="s">
        <v>6</v>
      </c>
      <c r="C989" s="6" t="s">
        <v>7</v>
      </c>
      <c r="D989" s="6" t="s">
        <v>8</v>
      </c>
      <c r="E989" s="6" t="s">
        <v>7</v>
      </c>
      <c r="F989" s="6" t="s">
        <v>8</v>
      </c>
      <c r="G989" s="6" t="s">
        <v>7</v>
      </c>
      <c r="H989" s="6" t="s">
        <v>8</v>
      </c>
      <c r="I989" s="6" t="s">
        <v>7</v>
      </c>
      <c r="J989" s="6" t="s">
        <v>8</v>
      </c>
      <c r="K989" s="29"/>
    </row>
    <row r="990" spans="1:11" ht="15.75" customHeight="1" x14ac:dyDescent="0.3">
      <c r="A990" s="7" t="s">
        <v>105</v>
      </c>
      <c r="B990" s="8" t="s">
        <v>120</v>
      </c>
      <c r="C990" s="12">
        <v>0</v>
      </c>
      <c r="D990" s="13">
        <v>18</v>
      </c>
      <c r="E990" s="13">
        <v>0</v>
      </c>
      <c r="F990" s="13">
        <v>9</v>
      </c>
      <c r="G990" s="13">
        <v>0</v>
      </c>
      <c r="H990" s="13">
        <v>1</v>
      </c>
      <c r="I990" s="13">
        <v>0</v>
      </c>
      <c r="J990" s="13">
        <v>19</v>
      </c>
      <c r="K990" s="27"/>
    </row>
    <row r="991" spans="1:11" ht="15.75" customHeight="1" x14ac:dyDescent="0.3">
      <c r="A991" s="10" t="s">
        <v>12</v>
      </c>
      <c r="B991" s="11"/>
      <c r="C991" s="9">
        <f>SUM(C990)</f>
        <v>0</v>
      </c>
      <c r="D991" s="9">
        <f t="shared" ref="D991:J991" si="79">SUM(D990)</f>
        <v>18</v>
      </c>
      <c r="E991" s="9">
        <f t="shared" si="79"/>
        <v>0</v>
      </c>
      <c r="F991" s="9">
        <f t="shared" si="79"/>
        <v>9</v>
      </c>
      <c r="G991" s="9">
        <f t="shared" si="79"/>
        <v>0</v>
      </c>
      <c r="H991" s="9">
        <f t="shared" si="79"/>
        <v>1</v>
      </c>
      <c r="I991" s="9">
        <f t="shared" si="79"/>
        <v>0</v>
      </c>
      <c r="J991" s="9">
        <f t="shared" si="79"/>
        <v>19</v>
      </c>
      <c r="K991" s="29"/>
    </row>
    <row r="992" spans="1:11" ht="15.75" customHeight="1" x14ac:dyDescent="0.3">
      <c r="A992" s="18"/>
      <c r="B992" s="18"/>
    </row>
    <row r="993" spans="1:11" ht="15.75" customHeight="1" x14ac:dyDescent="0.3"/>
    <row r="994" spans="1:11" ht="15.75" customHeight="1" x14ac:dyDescent="0.3">
      <c r="A994" s="24" t="s">
        <v>677</v>
      </c>
      <c r="B994" s="25"/>
      <c r="C994" s="25"/>
      <c r="D994" s="25"/>
      <c r="E994" s="25"/>
      <c r="F994" s="25"/>
      <c r="G994" s="25"/>
      <c r="H994" s="25"/>
      <c r="I994" s="25"/>
      <c r="J994" s="26"/>
      <c r="K994" s="27"/>
    </row>
    <row r="995" spans="1:11" ht="15.75" customHeight="1" x14ac:dyDescent="0.3">
      <c r="A995" s="2"/>
      <c r="B995" s="3"/>
      <c r="C995" s="28" t="s">
        <v>1</v>
      </c>
      <c r="D995" s="26"/>
      <c r="E995" s="28" t="s">
        <v>2</v>
      </c>
      <c r="F995" s="26"/>
      <c r="G995" s="28" t="s">
        <v>3</v>
      </c>
      <c r="H995" s="26"/>
      <c r="I995" s="28" t="s">
        <v>4</v>
      </c>
      <c r="J995" s="26"/>
      <c r="K995" s="27"/>
    </row>
    <row r="996" spans="1:11" ht="15.75" customHeight="1" x14ac:dyDescent="0.3">
      <c r="A996" s="4" t="s">
        <v>5</v>
      </c>
      <c r="B996" s="5" t="s">
        <v>6</v>
      </c>
      <c r="C996" s="6" t="s">
        <v>7</v>
      </c>
      <c r="D996" s="6" t="s">
        <v>8</v>
      </c>
      <c r="E996" s="6" t="s">
        <v>7</v>
      </c>
      <c r="F996" s="6" t="s">
        <v>8</v>
      </c>
      <c r="G996" s="6" t="s">
        <v>7</v>
      </c>
      <c r="H996" s="6" t="s">
        <v>8</v>
      </c>
      <c r="I996" s="6" t="s">
        <v>7</v>
      </c>
      <c r="J996" s="6" t="s">
        <v>8</v>
      </c>
      <c r="K996" s="29"/>
    </row>
    <row r="997" spans="1:11" ht="15.75" customHeight="1" x14ac:dyDescent="0.3">
      <c r="A997" s="7" t="s">
        <v>113</v>
      </c>
      <c r="B997" s="8" t="s">
        <v>440</v>
      </c>
      <c r="C997" s="12">
        <v>13</v>
      </c>
      <c r="D997" s="13">
        <v>5</v>
      </c>
      <c r="E997" s="13">
        <v>9</v>
      </c>
      <c r="F997" s="13">
        <v>3</v>
      </c>
      <c r="G997" s="13">
        <v>3</v>
      </c>
      <c r="H997" s="13">
        <v>1</v>
      </c>
      <c r="I997" s="13">
        <v>16</v>
      </c>
      <c r="J997" s="13">
        <v>6</v>
      </c>
      <c r="K997" s="27"/>
    </row>
    <row r="998" spans="1:11" ht="15.75" customHeight="1" x14ac:dyDescent="0.3">
      <c r="A998" s="7" t="s">
        <v>171</v>
      </c>
      <c r="B998" s="8" t="s">
        <v>440</v>
      </c>
      <c r="C998" s="22">
        <v>9</v>
      </c>
      <c r="D998" s="14">
        <v>10</v>
      </c>
      <c r="E998" s="14">
        <v>6</v>
      </c>
      <c r="F998" s="14">
        <v>8</v>
      </c>
      <c r="G998" s="14">
        <v>0</v>
      </c>
      <c r="H998" s="14">
        <v>1</v>
      </c>
      <c r="I998" s="14">
        <v>9</v>
      </c>
      <c r="J998" s="14">
        <v>11</v>
      </c>
      <c r="K998" s="27"/>
    </row>
    <row r="999" spans="1:11" ht="15.75" customHeight="1" x14ac:dyDescent="0.3">
      <c r="A999" s="7" t="s">
        <v>32</v>
      </c>
      <c r="B999" s="8" t="s">
        <v>440</v>
      </c>
      <c r="C999" s="22">
        <v>9</v>
      </c>
      <c r="D999" s="14">
        <v>11</v>
      </c>
      <c r="E999" s="14">
        <v>6</v>
      </c>
      <c r="F999" s="14">
        <v>8</v>
      </c>
      <c r="G999" s="14">
        <v>2</v>
      </c>
      <c r="H999" s="14">
        <v>1</v>
      </c>
      <c r="I999" s="14">
        <v>11</v>
      </c>
      <c r="J999" s="14">
        <v>12</v>
      </c>
      <c r="K999" s="27"/>
    </row>
    <row r="1000" spans="1:11" ht="15.75" customHeight="1" x14ac:dyDescent="0.3">
      <c r="A1000" s="7" t="s">
        <v>33</v>
      </c>
      <c r="B1000" s="8" t="s">
        <v>440</v>
      </c>
      <c r="C1000" s="22">
        <v>11</v>
      </c>
      <c r="D1000" s="14">
        <v>9</v>
      </c>
      <c r="E1000" s="14">
        <v>7</v>
      </c>
      <c r="F1000" s="14">
        <v>7</v>
      </c>
      <c r="G1000" s="14">
        <v>1</v>
      </c>
      <c r="H1000" s="14">
        <v>1</v>
      </c>
      <c r="I1000" s="14">
        <v>12</v>
      </c>
      <c r="J1000" s="14">
        <v>10</v>
      </c>
      <c r="K1000" s="27"/>
    </row>
    <row r="1001" spans="1:11" ht="15.75" customHeight="1" x14ac:dyDescent="0.3">
      <c r="A1001" s="7" t="s">
        <v>34</v>
      </c>
      <c r="B1001" s="8" t="s">
        <v>440</v>
      </c>
      <c r="C1001" s="22">
        <v>4</v>
      </c>
      <c r="D1001" s="14">
        <v>16</v>
      </c>
      <c r="E1001" s="14">
        <v>4</v>
      </c>
      <c r="F1001" s="14">
        <v>10</v>
      </c>
      <c r="G1001" s="14">
        <v>1</v>
      </c>
      <c r="H1001" s="14">
        <v>1</v>
      </c>
      <c r="I1001" s="14">
        <v>5</v>
      </c>
      <c r="J1001" s="14">
        <v>17</v>
      </c>
      <c r="K1001" s="27"/>
    </row>
    <row r="1002" spans="1:11" ht="15.75" customHeight="1" x14ac:dyDescent="0.3">
      <c r="A1002" s="7" t="s">
        <v>35</v>
      </c>
      <c r="B1002" s="8" t="s">
        <v>440</v>
      </c>
      <c r="C1002" s="22">
        <v>6</v>
      </c>
      <c r="D1002" s="14">
        <v>14</v>
      </c>
      <c r="E1002" s="14">
        <v>4</v>
      </c>
      <c r="F1002" s="14">
        <v>10</v>
      </c>
      <c r="G1002" s="14">
        <v>0</v>
      </c>
      <c r="H1002" s="14">
        <v>1</v>
      </c>
      <c r="I1002" s="14">
        <v>6</v>
      </c>
      <c r="J1002" s="14">
        <v>15</v>
      </c>
      <c r="K1002" s="27"/>
    </row>
    <row r="1003" spans="1:11" ht="15.75" customHeight="1" x14ac:dyDescent="0.3">
      <c r="A1003" s="10" t="s">
        <v>12</v>
      </c>
      <c r="B1003" s="11"/>
      <c r="C1003" s="9">
        <f>SUM(C997:C1002)</f>
        <v>52</v>
      </c>
      <c r="D1003" s="9">
        <f t="shared" ref="D1003:J1003" si="80">SUM(D997:D1002)</f>
        <v>65</v>
      </c>
      <c r="E1003" s="9">
        <f t="shared" si="80"/>
        <v>36</v>
      </c>
      <c r="F1003" s="9">
        <f t="shared" si="80"/>
        <v>46</v>
      </c>
      <c r="G1003" s="9">
        <f t="shared" si="80"/>
        <v>7</v>
      </c>
      <c r="H1003" s="9">
        <f t="shared" si="80"/>
        <v>6</v>
      </c>
      <c r="I1003" s="9">
        <f t="shared" si="80"/>
        <v>59</v>
      </c>
      <c r="J1003" s="9">
        <f t="shared" si="80"/>
        <v>71</v>
      </c>
      <c r="K1003" s="29"/>
    </row>
    <row r="1004" spans="1:11" ht="15.75" customHeight="1" x14ac:dyDescent="0.3">
      <c r="A1004" s="18"/>
      <c r="B1004" s="18"/>
    </row>
    <row r="1005" spans="1:11" ht="15.75" customHeight="1" x14ac:dyDescent="0.3"/>
    <row r="1006" spans="1:11" ht="15.75" customHeight="1" x14ac:dyDescent="0.3">
      <c r="A1006" s="24" t="s">
        <v>1480</v>
      </c>
      <c r="B1006" s="25"/>
      <c r="C1006" s="25"/>
      <c r="D1006" s="25"/>
      <c r="E1006" s="25"/>
      <c r="F1006" s="25"/>
      <c r="G1006" s="25"/>
      <c r="H1006" s="25"/>
      <c r="I1006" s="25"/>
      <c r="J1006" s="26"/>
      <c r="K1006" s="27"/>
    </row>
    <row r="1007" spans="1:11" ht="15.75" customHeight="1" x14ac:dyDescent="0.3">
      <c r="A1007" s="2"/>
      <c r="B1007" s="3"/>
      <c r="C1007" s="28" t="s">
        <v>1</v>
      </c>
      <c r="D1007" s="26"/>
      <c r="E1007" s="28" t="s">
        <v>2</v>
      </c>
      <c r="F1007" s="26"/>
      <c r="G1007" s="28" t="s">
        <v>3</v>
      </c>
      <c r="H1007" s="26"/>
      <c r="I1007" s="28" t="s">
        <v>4</v>
      </c>
      <c r="J1007" s="26"/>
      <c r="K1007" s="27"/>
    </row>
    <row r="1008" spans="1:11" ht="15.75" customHeight="1" x14ac:dyDescent="0.3">
      <c r="A1008" s="4" t="s">
        <v>5</v>
      </c>
      <c r="B1008" s="5" t="s">
        <v>6</v>
      </c>
      <c r="C1008" s="6" t="s">
        <v>7</v>
      </c>
      <c r="D1008" s="6" t="s">
        <v>8</v>
      </c>
      <c r="E1008" s="6" t="s">
        <v>7</v>
      </c>
      <c r="F1008" s="6" t="s">
        <v>8</v>
      </c>
      <c r="G1008" s="6" t="s">
        <v>7</v>
      </c>
      <c r="H1008" s="6" t="s">
        <v>8</v>
      </c>
      <c r="I1008" s="6" t="s">
        <v>7</v>
      </c>
      <c r="J1008" s="6" t="s">
        <v>8</v>
      </c>
      <c r="K1008" s="29"/>
    </row>
    <row r="1009" spans="1:11" ht="15.75" customHeight="1" x14ac:dyDescent="0.3">
      <c r="A1009" s="7" t="s">
        <v>1475</v>
      </c>
      <c r="B1009" s="8" t="s">
        <v>31</v>
      </c>
      <c r="C1009" s="22">
        <v>4</v>
      </c>
      <c r="D1009" s="14">
        <v>18</v>
      </c>
      <c r="E1009" s="14">
        <v>3</v>
      </c>
      <c r="F1009" s="14">
        <v>15</v>
      </c>
      <c r="G1009" s="14">
        <v>0</v>
      </c>
      <c r="H1009" s="14">
        <v>1</v>
      </c>
      <c r="I1009" s="14">
        <v>4</v>
      </c>
      <c r="J1009" s="14">
        <v>19</v>
      </c>
      <c r="K1009" s="27"/>
    </row>
    <row r="1010" spans="1:11" ht="15.75" customHeight="1" x14ac:dyDescent="0.3">
      <c r="A1010" s="7" t="s">
        <v>1614</v>
      </c>
      <c r="B1010" s="8" t="s">
        <v>60</v>
      </c>
      <c r="C1010" s="22">
        <v>11</v>
      </c>
      <c r="D1010" s="14">
        <v>11</v>
      </c>
      <c r="E1010" s="14">
        <v>6</v>
      </c>
      <c r="F1010" s="14">
        <v>8</v>
      </c>
      <c r="G1010" s="14">
        <v>1</v>
      </c>
      <c r="H1010" s="14">
        <v>1</v>
      </c>
      <c r="I1010" s="14">
        <v>12</v>
      </c>
      <c r="J1010" s="14">
        <v>12</v>
      </c>
    </row>
    <row r="1011" spans="1:11" ht="15.75" customHeight="1" x14ac:dyDescent="0.3">
      <c r="A1011" s="10" t="s">
        <v>12</v>
      </c>
      <c r="B1011" s="11"/>
      <c r="C1011" s="9">
        <f>SUM(C1009:C1010)</f>
        <v>15</v>
      </c>
      <c r="D1011" s="9">
        <f t="shared" ref="D1011:J1011" si="81">SUM(D1009:D1010)</f>
        <v>29</v>
      </c>
      <c r="E1011" s="9">
        <f t="shared" si="81"/>
        <v>9</v>
      </c>
      <c r="F1011" s="9">
        <f t="shared" si="81"/>
        <v>23</v>
      </c>
      <c r="G1011" s="9">
        <f t="shared" si="81"/>
        <v>1</v>
      </c>
      <c r="H1011" s="9">
        <f t="shared" si="81"/>
        <v>2</v>
      </c>
      <c r="I1011" s="9">
        <f t="shared" si="81"/>
        <v>16</v>
      </c>
      <c r="J1011" s="9">
        <f t="shared" si="81"/>
        <v>31</v>
      </c>
      <c r="K1011" s="29"/>
    </row>
    <row r="1012" spans="1:11" ht="15.75" customHeight="1" x14ac:dyDescent="0.3">
      <c r="A1012" s="30"/>
      <c r="B1012" s="30"/>
      <c r="C1012" s="30"/>
    </row>
    <row r="1013" spans="1:11" ht="15.75" customHeight="1" x14ac:dyDescent="0.3"/>
    <row r="1014" spans="1:11" ht="15.75" customHeight="1" x14ac:dyDescent="0.3">
      <c r="A1014" s="24" t="s">
        <v>1021</v>
      </c>
      <c r="B1014" s="25"/>
      <c r="C1014" s="25"/>
      <c r="D1014" s="25"/>
      <c r="E1014" s="25"/>
      <c r="F1014" s="25"/>
      <c r="G1014" s="25"/>
      <c r="H1014" s="25"/>
      <c r="I1014" s="25"/>
      <c r="J1014" s="26"/>
      <c r="K1014" s="27"/>
    </row>
    <row r="1015" spans="1:11" ht="15.75" customHeight="1" x14ac:dyDescent="0.3">
      <c r="A1015" s="2"/>
      <c r="B1015" s="3"/>
      <c r="C1015" s="28" t="s">
        <v>1</v>
      </c>
      <c r="D1015" s="26"/>
      <c r="E1015" s="28" t="s">
        <v>2</v>
      </c>
      <c r="F1015" s="26"/>
      <c r="G1015" s="28" t="s">
        <v>3</v>
      </c>
      <c r="H1015" s="26"/>
      <c r="I1015" s="28" t="s">
        <v>4</v>
      </c>
      <c r="J1015" s="26"/>
      <c r="K1015" s="27"/>
    </row>
    <row r="1016" spans="1:11" ht="15.75" customHeight="1" x14ac:dyDescent="0.3">
      <c r="A1016" s="4" t="s">
        <v>5</v>
      </c>
      <c r="B1016" s="5" t="s">
        <v>6</v>
      </c>
      <c r="C1016" s="6" t="s">
        <v>7</v>
      </c>
      <c r="D1016" s="6" t="s">
        <v>8</v>
      </c>
      <c r="E1016" s="6" t="s">
        <v>7</v>
      </c>
      <c r="F1016" s="6" t="s">
        <v>8</v>
      </c>
      <c r="G1016" s="6" t="s">
        <v>7</v>
      </c>
      <c r="H1016" s="6" t="s">
        <v>8</v>
      </c>
      <c r="I1016" s="6" t="s">
        <v>7</v>
      </c>
      <c r="J1016" s="6" t="s">
        <v>8</v>
      </c>
      <c r="K1016" s="29"/>
    </row>
    <row r="1017" spans="1:11" ht="15.75" customHeight="1" x14ac:dyDescent="0.3">
      <c r="A1017" s="7" t="s">
        <v>110</v>
      </c>
      <c r="B1017" s="8" t="s">
        <v>91</v>
      </c>
      <c r="C1017" s="22">
        <v>7</v>
      </c>
      <c r="D1017" s="14">
        <v>11</v>
      </c>
      <c r="E1017" s="14">
        <v>2</v>
      </c>
      <c r="F1017" s="14">
        <v>4</v>
      </c>
      <c r="G1017" s="14">
        <v>0</v>
      </c>
      <c r="H1017" s="14">
        <v>1</v>
      </c>
      <c r="I1017" s="14">
        <v>7</v>
      </c>
      <c r="J1017" s="14">
        <v>12</v>
      </c>
      <c r="K1017" s="27"/>
    </row>
    <row r="1018" spans="1:11" ht="15.75" customHeight="1" x14ac:dyDescent="0.3">
      <c r="A1018" s="7" t="s">
        <v>112</v>
      </c>
      <c r="B1018" s="8" t="s">
        <v>91</v>
      </c>
      <c r="C1018" s="22">
        <v>13</v>
      </c>
      <c r="D1018" s="14">
        <v>5</v>
      </c>
      <c r="E1018" s="14">
        <v>3</v>
      </c>
      <c r="F1018" s="14">
        <v>3</v>
      </c>
      <c r="G1018" s="14">
        <v>2</v>
      </c>
      <c r="H1018" s="14">
        <v>1</v>
      </c>
      <c r="I1018" s="14">
        <v>15</v>
      </c>
      <c r="J1018" s="14">
        <v>6</v>
      </c>
      <c r="K1018" s="27"/>
    </row>
    <row r="1019" spans="1:11" ht="15.75" customHeight="1" x14ac:dyDescent="0.3">
      <c r="A1019" s="7" t="s">
        <v>113</v>
      </c>
      <c r="B1019" s="8" t="s">
        <v>91</v>
      </c>
      <c r="C1019" s="22">
        <v>10</v>
      </c>
      <c r="D1019" s="14">
        <v>10</v>
      </c>
      <c r="E1019" s="14">
        <v>1</v>
      </c>
      <c r="F1019" s="14">
        <v>3</v>
      </c>
      <c r="G1019" s="14">
        <v>2</v>
      </c>
      <c r="H1019" s="14">
        <v>1</v>
      </c>
      <c r="I1019" s="14">
        <v>12</v>
      </c>
      <c r="J1019" s="14">
        <v>11</v>
      </c>
      <c r="K1019" s="27"/>
    </row>
    <row r="1020" spans="1:11" ht="15.75" customHeight="1" x14ac:dyDescent="0.3">
      <c r="A1020" s="7" t="s">
        <v>171</v>
      </c>
      <c r="B1020" s="8" t="s">
        <v>91</v>
      </c>
      <c r="C1020" s="22">
        <v>14</v>
      </c>
      <c r="D1020" s="14">
        <v>6</v>
      </c>
      <c r="E1020" s="14">
        <v>4</v>
      </c>
      <c r="F1020" s="14">
        <v>2</v>
      </c>
      <c r="G1020" s="14">
        <v>1</v>
      </c>
      <c r="H1020" s="14">
        <v>1</v>
      </c>
      <c r="I1020" s="14">
        <v>15</v>
      </c>
      <c r="J1020" s="14">
        <v>7</v>
      </c>
      <c r="K1020" s="27"/>
    </row>
    <row r="1021" spans="1:11" ht="15.75" customHeight="1" x14ac:dyDescent="0.3">
      <c r="A1021" s="10" t="s">
        <v>12</v>
      </c>
      <c r="B1021" s="11"/>
      <c r="C1021" s="9">
        <f t="shared" ref="C1021:J1021" si="82">SUM(C1017:C1020)</f>
        <v>44</v>
      </c>
      <c r="D1021" s="9">
        <f t="shared" si="82"/>
        <v>32</v>
      </c>
      <c r="E1021" s="9">
        <f t="shared" si="82"/>
        <v>10</v>
      </c>
      <c r="F1021" s="9">
        <f t="shared" si="82"/>
        <v>12</v>
      </c>
      <c r="G1021" s="9">
        <f t="shared" si="82"/>
        <v>5</v>
      </c>
      <c r="H1021" s="9">
        <f t="shared" si="82"/>
        <v>4</v>
      </c>
      <c r="I1021" s="9">
        <f t="shared" si="82"/>
        <v>49</v>
      </c>
      <c r="J1021" s="9">
        <f t="shared" si="82"/>
        <v>36</v>
      </c>
      <c r="K1021" s="29"/>
    </row>
    <row r="1022" spans="1:11" ht="15.75" customHeight="1" x14ac:dyDescent="0.3">
      <c r="A1022" s="30"/>
      <c r="B1022" s="30"/>
      <c r="C1022" s="30"/>
    </row>
    <row r="1023" spans="1:11" ht="15.75" customHeight="1" x14ac:dyDescent="0.3"/>
    <row r="1024" spans="1:11" ht="15.75" customHeight="1" x14ac:dyDescent="0.3">
      <c r="A1024" s="24" t="s">
        <v>1532</v>
      </c>
      <c r="B1024" s="25"/>
      <c r="C1024" s="25"/>
      <c r="D1024" s="25"/>
      <c r="E1024" s="25"/>
      <c r="F1024" s="25"/>
      <c r="G1024" s="25"/>
      <c r="H1024" s="25"/>
      <c r="I1024" s="25"/>
      <c r="J1024" s="26"/>
      <c r="K1024" s="27"/>
    </row>
    <row r="1025" spans="1:11" ht="15.75" customHeight="1" x14ac:dyDescent="0.3">
      <c r="A1025" s="2"/>
      <c r="B1025" s="3"/>
      <c r="C1025" s="28" t="s">
        <v>1</v>
      </c>
      <c r="D1025" s="26"/>
      <c r="E1025" s="28" t="s">
        <v>2</v>
      </c>
      <c r="F1025" s="26"/>
      <c r="G1025" s="28" t="s">
        <v>3</v>
      </c>
      <c r="H1025" s="26"/>
      <c r="I1025" s="28" t="s">
        <v>4</v>
      </c>
      <c r="J1025" s="26"/>
      <c r="K1025" s="27"/>
    </row>
    <row r="1026" spans="1:11" ht="15.75" customHeight="1" x14ac:dyDescent="0.3">
      <c r="A1026" s="4" t="s">
        <v>5</v>
      </c>
      <c r="B1026" s="5" t="s">
        <v>6</v>
      </c>
      <c r="C1026" s="6" t="s">
        <v>7</v>
      </c>
      <c r="D1026" s="6" t="s">
        <v>8</v>
      </c>
      <c r="E1026" s="6" t="s">
        <v>7</v>
      </c>
      <c r="F1026" s="6" t="s">
        <v>8</v>
      </c>
      <c r="G1026" s="6" t="s">
        <v>7</v>
      </c>
      <c r="H1026" s="6" t="s">
        <v>8</v>
      </c>
      <c r="I1026" s="6" t="s">
        <v>7</v>
      </c>
      <c r="J1026" s="6" t="s">
        <v>8</v>
      </c>
      <c r="K1026" s="29"/>
    </row>
    <row r="1027" spans="1:11" ht="15.75" customHeight="1" x14ac:dyDescent="0.3">
      <c r="A1027" s="7" t="s">
        <v>102</v>
      </c>
      <c r="B1027" s="8" t="s">
        <v>1497</v>
      </c>
      <c r="C1027" s="22">
        <v>13</v>
      </c>
      <c r="D1027" s="14">
        <v>7</v>
      </c>
      <c r="E1027" s="14">
        <v>9</v>
      </c>
      <c r="F1027" s="14">
        <v>5</v>
      </c>
      <c r="G1027" s="14">
        <v>2</v>
      </c>
      <c r="H1027" s="14">
        <v>1</v>
      </c>
      <c r="I1027" s="14">
        <v>15</v>
      </c>
      <c r="J1027" s="14">
        <v>8</v>
      </c>
      <c r="K1027" s="27"/>
    </row>
    <row r="1028" spans="1:11" ht="15.75" customHeight="1" x14ac:dyDescent="0.3">
      <c r="A1028" s="7" t="s">
        <v>103</v>
      </c>
      <c r="B1028" s="8" t="s">
        <v>1497</v>
      </c>
      <c r="C1028" s="22">
        <v>15</v>
      </c>
      <c r="D1028" s="14">
        <v>5</v>
      </c>
      <c r="E1028" s="14">
        <v>10</v>
      </c>
      <c r="F1028" s="14">
        <v>4</v>
      </c>
      <c r="G1028" s="14">
        <v>0</v>
      </c>
      <c r="H1028" s="14">
        <v>1</v>
      </c>
      <c r="I1028" s="14">
        <v>15</v>
      </c>
      <c r="J1028" s="14">
        <v>6</v>
      </c>
    </row>
    <row r="1029" spans="1:11" ht="15.75" customHeight="1" x14ac:dyDescent="0.3">
      <c r="A1029" s="10" t="s">
        <v>12</v>
      </c>
      <c r="B1029" s="11"/>
      <c r="C1029" s="9">
        <f>SUM(C1027:C1028)</f>
        <v>28</v>
      </c>
      <c r="D1029" s="9">
        <f t="shared" ref="D1029:J1029" si="83">SUM(D1027:D1028)</f>
        <v>12</v>
      </c>
      <c r="E1029" s="9">
        <f t="shared" si="83"/>
        <v>19</v>
      </c>
      <c r="F1029" s="9">
        <f t="shared" si="83"/>
        <v>9</v>
      </c>
      <c r="G1029" s="9">
        <f t="shared" si="83"/>
        <v>2</v>
      </c>
      <c r="H1029" s="9">
        <f t="shared" si="83"/>
        <v>2</v>
      </c>
      <c r="I1029" s="9">
        <f t="shared" si="83"/>
        <v>30</v>
      </c>
      <c r="J1029" s="9">
        <f t="shared" si="83"/>
        <v>14</v>
      </c>
      <c r="K1029" s="29"/>
    </row>
    <row r="1030" spans="1:11" ht="15.75" customHeight="1" x14ac:dyDescent="0.3">
      <c r="A1030" s="30"/>
      <c r="B1030" s="30"/>
      <c r="C1030" s="30"/>
    </row>
    <row r="1031" spans="1:11" ht="15.75" customHeight="1" x14ac:dyDescent="0.3"/>
    <row r="1032" spans="1:11" ht="15.75" customHeight="1" x14ac:dyDescent="0.3">
      <c r="A1032" s="24" t="s">
        <v>940</v>
      </c>
      <c r="B1032" s="25"/>
      <c r="C1032" s="25"/>
      <c r="D1032" s="25"/>
      <c r="E1032" s="25"/>
      <c r="F1032" s="25"/>
      <c r="G1032" s="25"/>
      <c r="H1032" s="25"/>
      <c r="I1032" s="25"/>
      <c r="J1032" s="26"/>
      <c r="K1032" s="27"/>
    </row>
    <row r="1033" spans="1:11" ht="15.75" customHeight="1" x14ac:dyDescent="0.3">
      <c r="A1033" s="2"/>
      <c r="B1033" s="3"/>
      <c r="C1033" s="28" t="s">
        <v>1</v>
      </c>
      <c r="D1033" s="26"/>
      <c r="E1033" s="28" t="s">
        <v>2</v>
      </c>
      <c r="F1033" s="26"/>
      <c r="G1033" s="28" t="s">
        <v>3</v>
      </c>
      <c r="H1033" s="26"/>
      <c r="I1033" s="28" t="s">
        <v>4</v>
      </c>
      <c r="J1033" s="26"/>
      <c r="K1033" s="27"/>
    </row>
    <row r="1034" spans="1:11" ht="15.75" customHeight="1" x14ac:dyDescent="0.3">
      <c r="A1034" s="4" t="s">
        <v>5</v>
      </c>
      <c r="B1034" s="5" t="s">
        <v>6</v>
      </c>
      <c r="C1034" s="6" t="s">
        <v>7</v>
      </c>
      <c r="D1034" s="6" t="s">
        <v>8</v>
      </c>
      <c r="E1034" s="6" t="s">
        <v>7</v>
      </c>
      <c r="F1034" s="6" t="s">
        <v>8</v>
      </c>
      <c r="G1034" s="6" t="s">
        <v>7</v>
      </c>
      <c r="H1034" s="6" t="s">
        <v>8</v>
      </c>
      <c r="I1034" s="6" t="s">
        <v>7</v>
      </c>
      <c r="J1034" s="6" t="s">
        <v>8</v>
      </c>
      <c r="K1034" s="29"/>
    </row>
    <row r="1035" spans="1:11" ht="15.75" customHeight="1" x14ac:dyDescent="0.3">
      <c r="A1035" s="7" t="s">
        <v>85</v>
      </c>
      <c r="B1035" s="8" t="s">
        <v>177</v>
      </c>
      <c r="C1035" s="12">
        <v>15</v>
      </c>
      <c r="D1035" s="13">
        <v>5</v>
      </c>
      <c r="E1035" s="13">
        <v>7</v>
      </c>
      <c r="F1035" s="13">
        <v>5</v>
      </c>
      <c r="G1035" s="13">
        <v>1</v>
      </c>
      <c r="H1035" s="13">
        <v>1</v>
      </c>
      <c r="I1035" s="13">
        <v>16</v>
      </c>
      <c r="J1035" s="13">
        <v>6</v>
      </c>
      <c r="K1035" s="27"/>
    </row>
    <row r="1036" spans="1:11" ht="15.75" customHeight="1" x14ac:dyDescent="0.3">
      <c r="A1036" s="7" t="s">
        <v>86</v>
      </c>
      <c r="B1036" s="8" t="s">
        <v>177</v>
      </c>
      <c r="C1036" s="22">
        <v>11</v>
      </c>
      <c r="D1036" s="14">
        <v>9</v>
      </c>
      <c r="E1036" s="14">
        <v>5</v>
      </c>
      <c r="F1036" s="14">
        <v>7</v>
      </c>
      <c r="G1036" s="14">
        <v>1</v>
      </c>
      <c r="H1036" s="14">
        <v>1</v>
      </c>
      <c r="I1036" s="14">
        <v>12</v>
      </c>
      <c r="J1036" s="14">
        <v>10</v>
      </c>
      <c r="K1036" s="27"/>
    </row>
    <row r="1037" spans="1:11" ht="15.75" customHeight="1" x14ac:dyDescent="0.3">
      <c r="A1037" s="7" t="s">
        <v>71</v>
      </c>
      <c r="B1037" s="8" t="s">
        <v>177</v>
      </c>
      <c r="C1037" s="22">
        <v>12</v>
      </c>
      <c r="D1037" s="14">
        <v>8</v>
      </c>
      <c r="E1037" s="14">
        <v>8</v>
      </c>
      <c r="F1037" s="14">
        <v>4</v>
      </c>
      <c r="G1037" s="14">
        <v>1</v>
      </c>
      <c r="H1037" s="14">
        <v>1</v>
      </c>
      <c r="I1037" s="14">
        <v>13</v>
      </c>
      <c r="J1037" s="14">
        <v>9</v>
      </c>
      <c r="K1037" s="27"/>
    </row>
    <row r="1038" spans="1:11" ht="15.75" customHeight="1" x14ac:dyDescent="0.3">
      <c r="A1038" s="7" t="s">
        <v>87</v>
      </c>
      <c r="B1038" s="8" t="s">
        <v>177</v>
      </c>
      <c r="C1038" s="22">
        <v>4</v>
      </c>
      <c r="D1038" s="14">
        <v>16</v>
      </c>
      <c r="E1038" s="14">
        <v>2</v>
      </c>
      <c r="F1038" s="14">
        <v>10</v>
      </c>
      <c r="G1038" s="14">
        <v>1</v>
      </c>
      <c r="H1038" s="14">
        <v>1</v>
      </c>
      <c r="I1038" s="14">
        <v>5</v>
      </c>
      <c r="J1038" s="14">
        <v>17</v>
      </c>
      <c r="K1038" s="27"/>
    </row>
    <row r="1039" spans="1:11" ht="15.75" customHeight="1" x14ac:dyDescent="0.3">
      <c r="A1039" s="7" t="s">
        <v>88</v>
      </c>
      <c r="B1039" s="8" t="s">
        <v>177</v>
      </c>
      <c r="C1039" s="22">
        <v>10</v>
      </c>
      <c r="D1039" s="14">
        <v>10</v>
      </c>
      <c r="E1039" s="14">
        <v>6</v>
      </c>
      <c r="F1039" s="14">
        <v>6</v>
      </c>
      <c r="G1039" s="14">
        <v>1</v>
      </c>
      <c r="H1039" s="14">
        <v>1</v>
      </c>
      <c r="I1039" s="14">
        <v>11</v>
      </c>
      <c r="J1039" s="14">
        <v>11</v>
      </c>
      <c r="K1039" s="27"/>
    </row>
    <row r="1040" spans="1:11" ht="15.75" customHeight="1" x14ac:dyDescent="0.3">
      <c r="A1040" s="7" t="s">
        <v>89</v>
      </c>
      <c r="B1040" s="8" t="s">
        <v>178</v>
      </c>
      <c r="C1040" s="22"/>
      <c r="D1040" s="14"/>
      <c r="E1040" s="14"/>
      <c r="F1040" s="14"/>
      <c r="G1040" s="14"/>
      <c r="H1040" s="14"/>
      <c r="I1040" s="14"/>
      <c r="J1040" s="14"/>
      <c r="K1040" s="27"/>
    </row>
    <row r="1041" spans="1:11" ht="15.75" customHeight="1" x14ac:dyDescent="0.3">
      <c r="A1041" s="7" t="s">
        <v>90</v>
      </c>
      <c r="B1041" s="8" t="s">
        <v>72</v>
      </c>
      <c r="C1041" s="22">
        <v>12</v>
      </c>
      <c r="D1041" s="14">
        <v>8</v>
      </c>
      <c r="E1041" s="14">
        <v>9</v>
      </c>
      <c r="F1041" s="14">
        <v>5</v>
      </c>
      <c r="G1041" s="14">
        <v>0</v>
      </c>
      <c r="H1041" s="14">
        <v>1</v>
      </c>
      <c r="I1041" s="14">
        <v>12</v>
      </c>
      <c r="J1041" s="14">
        <v>9</v>
      </c>
      <c r="K1041" s="27"/>
    </row>
    <row r="1042" spans="1:11" ht="15.75" customHeight="1" x14ac:dyDescent="0.3">
      <c r="A1042" s="7" t="s">
        <v>73</v>
      </c>
      <c r="B1042" s="8" t="s">
        <v>72</v>
      </c>
      <c r="C1042" s="22">
        <v>15</v>
      </c>
      <c r="D1042" s="14">
        <v>5</v>
      </c>
      <c r="E1042" s="14">
        <v>10</v>
      </c>
      <c r="F1042" s="14">
        <v>3</v>
      </c>
      <c r="G1042" s="14">
        <v>3</v>
      </c>
      <c r="H1042" s="14">
        <v>1</v>
      </c>
      <c r="I1042" s="14">
        <v>18</v>
      </c>
      <c r="J1042" s="14">
        <v>6</v>
      </c>
      <c r="K1042" s="27"/>
    </row>
    <row r="1043" spans="1:11" ht="15.75" customHeight="1" x14ac:dyDescent="0.3">
      <c r="A1043" s="10" t="s">
        <v>12</v>
      </c>
      <c r="B1043" s="11"/>
      <c r="C1043" s="9">
        <f>SUM(C1035:C1042)</f>
        <v>79</v>
      </c>
      <c r="D1043" s="9">
        <f t="shared" ref="D1043:J1043" si="84">SUM(D1035:D1042)</f>
        <v>61</v>
      </c>
      <c r="E1043" s="9">
        <f t="shared" si="84"/>
        <v>47</v>
      </c>
      <c r="F1043" s="9">
        <f t="shared" si="84"/>
        <v>40</v>
      </c>
      <c r="G1043" s="9">
        <f t="shared" si="84"/>
        <v>8</v>
      </c>
      <c r="H1043" s="9">
        <f t="shared" si="84"/>
        <v>7</v>
      </c>
      <c r="I1043" s="9">
        <f t="shared" si="84"/>
        <v>87</v>
      </c>
      <c r="J1043" s="9">
        <f t="shared" si="84"/>
        <v>68</v>
      </c>
      <c r="K1043" s="29"/>
    </row>
    <row r="1044" spans="1:11" ht="15.75" customHeight="1" x14ac:dyDescent="0.3">
      <c r="A1044" s="18"/>
      <c r="B1044" s="18"/>
    </row>
    <row r="1045" spans="1:11" ht="15.75" customHeight="1" x14ac:dyDescent="0.3"/>
    <row r="1046" spans="1:11" ht="15.75" customHeight="1" x14ac:dyDescent="0.3">
      <c r="A1046" s="24" t="s">
        <v>989</v>
      </c>
      <c r="B1046" s="25"/>
      <c r="C1046" s="25"/>
      <c r="D1046" s="25"/>
      <c r="E1046" s="25"/>
      <c r="F1046" s="25"/>
      <c r="G1046" s="25"/>
      <c r="H1046" s="25"/>
      <c r="I1046" s="25"/>
      <c r="J1046" s="26"/>
      <c r="K1046" s="27"/>
    </row>
    <row r="1047" spans="1:11" ht="15.75" customHeight="1" x14ac:dyDescent="0.3">
      <c r="A1047" s="2"/>
      <c r="B1047" s="3"/>
      <c r="C1047" s="28" t="s">
        <v>1</v>
      </c>
      <c r="D1047" s="26"/>
      <c r="E1047" s="28" t="s">
        <v>2</v>
      </c>
      <c r="F1047" s="26"/>
      <c r="G1047" s="28" t="s">
        <v>3</v>
      </c>
      <c r="H1047" s="26"/>
      <c r="I1047" s="28" t="s">
        <v>4</v>
      </c>
      <c r="J1047" s="26"/>
      <c r="K1047" s="27"/>
    </row>
    <row r="1048" spans="1:11" ht="15.75" customHeight="1" x14ac:dyDescent="0.3">
      <c r="A1048" s="4" t="s">
        <v>5</v>
      </c>
      <c r="B1048" s="5" t="s">
        <v>6</v>
      </c>
      <c r="C1048" s="6" t="s">
        <v>7</v>
      </c>
      <c r="D1048" s="6" t="s">
        <v>8</v>
      </c>
      <c r="E1048" s="6" t="s">
        <v>7</v>
      </c>
      <c r="F1048" s="6" t="s">
        <v>8</v>
      </c>
      <c r="G1048" s="6" t="s">
        <v>7</v>
      </c>
      <c r="H1048" s="6" t="s">
        <v>8</v>
      </c>
      <c r="I1048" s="6" t="s">
        <v>7</v>
      </c>
      <c r="J1048" s="6" t="s">
        <v>8</v>
      </c>
      <c r="K1048" s="29"/>
    </row>
    <row r="1049" spans="1:11" ht="15.75" customHeight="1" x14ac:dyDescent="0.3">
      <c r="A1049" s="7" t="s">
        <v>35</v>
      </c>
      <c r="B1049" s="8" t="s">
        <v>983</v>
      </c>
      <c r="C1049" s="12"/>
      <c r="D1049" s="13"/>
      <c r="E1049" s="13"/>
      <c r="F1049" s="13"/>
      <c r="G1049" s="13"/>
      <c r="H1049" s="13"/>
      <c r="I1049" s="13"/>
      <c r="J1049" s="13"/>
      <c r="K1049" s="27"/>
    </row>
    <row r="1050" spans="1:11" ht="15.75" customHeight="1" x14ac:dyDescent="0.3">
      <c r="A1050" s="7" t="s">
        <v>36</v>
      </c>
      <c r="B1050" s="8" t="s">
        <v>983</v>
      </c>
      <c r="C1050" s="12"/>
      <c r="D1050" s="13"/>
      <c r="E1050" s="13"/>
      <c r="F1050" s="13"/>
      <c r="G1050" s="13"/>
      <c r="H1050" s="13"/>
      <c r="I1050" s="13"/>
      <c r="J1050" s="13"/>
      <c r="K1050" s="27"/>
    </row>
    <row r="1051" spans="1:11" ht="15.75" customHeight="1" x14ac:dyDescent="0.3">
      <c r="A1051" s="7" t="s">
        <v>37</v>
      </c>
      <c r="B1051" s="8" t="s">
        <v>983</v>
      </c>
      <c r="C1051" s="12"/>
      <c r="D1051" s="13"/>
      <c r="E1051" s="13"/>
      <c r="F1051" s="13"/>
      <c r="G1051" s="13"/>
      <c r="H1051" s="13"/>
      <c r="I1051" s="13"/>
      <c r="J1051" s="13"/>
      <c r="K1051" s="27"/>
    </row>
    <row r="1052" spans="1:11" ht="15.75" customHeight="1" x14ac:dyDescent="0.3">
      <c r="A1052" s="7" t="s">
        <v>38</v>
      </c>
      <c r="B1052" s="8" t="s">
        <v>983</v>
      </c>
      <c r="C1052" s="12"/>
      <c r="D1052" s="13"/>
      <c r="E1052" s="13"/>
      <c r="F1052" s="13"/>
      <c r="G1052" s="13"/>
      <c r="H1052" s="13"/>
      <c r="I1052" s="13"/>
      <c r="J1052" s="13"/>
      <c r="K1052" s="27"/>
    </row>
    <row r="1053" spans="1:11" ht="15.75" customHeight="1" x14ac:dyDescent="0.3">
      <c r="A1053" s="7" t="s">
        <v>81</v>
      </c>
      <c r="B1053" s="8" t="s">
        <v>983</v>
      </c>
      <c r="C1053" s="12"/>
      <c r="D1053" s="13"/>
      <c r="E1053" s="13"/>
      <c r="F1053" s="13"/>
      <c r="G1053" s="13"/>
      <c r="H1053" s="13"/>
      <c r="I1053" s="13"/>
      <c r="J1053" s="13"/>
      <c r="K1053" s="27"/>
    </row>
    <row r="1054" spans="1:11" ht="15.75" customHeight="1" x14ac:dyDescent="0.3">
      <c r="A1054" s="7" t="s">
        <v>82</v>
      </c>
      <c r="B1054" s="8" t="s">
        <v>983</v>
      </c>
      <c r="C1054" s="12"/>
      <c r="D1054" s="13"/>
      <c r="E1054" s="13"/>
      <c r="F1054" s="13"/>
      <c r="G1054" s="13"/>
      <c r="H1054" s="13"/>
      <c r="I1054" s="13"/>
      <c r="J1054" s="13"/>
      <c r="K1054" s="27"/>
    </row>
    <row r="1055" spans="1:11" ht="15.75" customHeight="1" x14ac:dyDescent="0.3">
      <c r="A1055" s="7" t="s">
        <v>83</v>
      </c>
      <c r="B1055" s="8" t="s">
        <v>983</v>
      </c>
      <c r="C1055" s="12"/>
      <c r="D1055" s="13"/>
      <c r="E1055" s="13"/>
      <c r="F1055" s="13"/>
      <c r="G1055" s="13"/>
      <c r="H1055" s="13"/>
      <c r="I1055" s="13"/>
      <c r="J1055" s="13"/>
      <c r="K1055" s="27"/>
    </row>
    <row r="1056" spans="1:11" ht="15.75" customHeight="1" x14ac:dyDescent="0.3">
      <c r="A1056" s="7" t="s">
        <v>84</v>
      </c>
      <c r="B1056" s="8" t="s">
        <v>983</v>
      </c>
      <c r="C1056" s="12"/>
      <c r="D1056" s="13"/>
      <c r="E1056" s="13"/>
      <c r="F1056" s="13"/>
      <c r="G1056" s="13"/>
      <c r="H1056" s="13"/>
      <c r="I1056" s="13"/>
      <c r="J1056" s="13"/>
      <c r="K1056" s="27"/>
    </row>
    <row r="1057" spans="1:11" ht="15.75" customHeight="1" x14ac:dyDescent="0.3">
      <c r="A1057" s="7" t="s">
        <v>85</v>
      </c>
      <c r="B1057" s="8" t="s">
        <v>983</v>
      </c>
      <c r="C1057" s="12"/>
      <c r="D1057" s="13"/>
      <c r="E1057" s="13"/>
      <c r="F1057" s="13"/>
      <c r="G1057" s="13"/>
      <c r="H1057" s="13"/>
      <c r="I1057" s="13"/>
      <c r="J1057" s="13"/>
      <c r="K1057" s="27"/>
    </row>
    <row r="1058" spans="1:11" ht="15.75" customHeight="1" x14ac:dyDescent="0.3">
      <c r="A1058" s="7" t="s">
        <v>86</v>
      </c>
      <c r="B1058" s="8" t="s">
        <v>983</v>
      </c>
      <c r="C1058" s="12"/>
      <c r="D1058" s="13"/>
      <c r="E1058" s="13"/>
      <c r="F1058" s="13"/>
      <c r="G1058" s="13"/>
      <c r="H1058" s="13"/>
      <c r="I1058" s="13"/>
      <c r="J1058" s="13"/>
      <c r="K1058" s="27"/>
    </row>
    <row r="1059" spans="1:11" ht="15.75" customHeight="1" x14ac:dyDescent="0.3">
      <c r="A1059" s="7" t="s">
        <v>71</v>
      </c>
      <c r="B1059" s="8" t="s">
        <v>983</v>
      </c>
      <c r="C1059" s="12"/>
      <c r="D1059" s="13"/>
      <c r="E1059" s="13"/>
      <c r="F1059" s="13"/>
      <c r="G1059" s="13"/>
      <c r="H1059" s="13"/>
      <c r="I1059" s="13"/>
      <c r="J1059" s="13"/>
      <c r="K1059" s="27"/>
    </row>
    <row r="1060" spans="1:11" ht="15.75" customHeight="1" x14ac:dyDescent="0.3">
      <c r="A1060" s="7" t="s">
        <v>87</v>
      </c>
      <c r="B1060" s="8" t="s">
        <v>983</v>
      </c>
      <c r="C1060" s="12"/>
      <c r="D1060" s="13"/>
      <c r="E1060" s="13"/>
      <c r="F1060" s="13"/>
      <c r="G1060" s="13"/>
      <c r="H1060" s="13"/>
      <c r="I1060" s="13"/>
      <c r="J1060" s="13"/>
      <c r="K1060" s="27"/>
    </row>
    <row r="1061" spans="1:11" ht="15.75" customHeight="1" x14ac:dyDescent="0.3">
      <c r="A1061" s="7" t="s">
        <v>88</v>
      </c>
      <c r="B1061" s="8" t="s">
        <v>983</v>
      </c>
      <c r="C1061" s="12"/>
      <c r="D1061" s="13"/>
      <c r="E1061" s="13"/>
      <c r="F1061" s="13"/>
      <c r="G1061" s="13"/>
      <c r="H1061" s="13"/>
      <c r="I1061" s="13">
        <v>163</v>
      </c>
      <c r="J1061" s="13">
        <v>125</v>
      </c>
      <c r="K1061" s="27"/>
    </row>
    <row r="1062" spans="1:11" ht="15.75" customHeight="1" x14ac:dyDescent="0.3">
      <c r="A1062" s="7" t="s">
        <v>89</v>
      </c>
      <c r="B1062" s="8" t="s">
        <v>588</v>
      </c>
      <c r="C1062" s="12"/>
      <c r="D1062" s="13"/>
      <c r="E1062" s="13"/>
      <c r="F1062" s="13"/>
      <c r="G1062" s="13"/>
      <c r="H1062" s="13"/>
      <c r="I1062" s="13"/>
      <c r="J1062" s="13"/>
      <c r="K1062" s="27"/>
    </row>
    <row r="1063" spans="1:11" ht="15.75" customHeight="1" x14ac:dyDescent="0.3">
      <c r="A1063" s="7" t="s">
        <v>90</v>
      </c>
      <c r="B1063" s="8" t="s">
        <v>588</v>
      </c>
      <c r="C1063" s="12"/>
      <c r="D1063" s="13"/>
      <c r="E1063" s="13"/>
      <c r="F1063" s="13"/>
      <c r="G1063" s="13"/>
      <c r="H1063" s="13"/>
      <c r="I1063" s="13"/>
      <c r="J1063" s="13"/>
      <c r="K1063" s="27"/>
    </row>
    <row r="1064" spans="1:11" ht="15.75" customHeight="1" x14ac:dyDescent="0.3">
      <c r="A1064" s="7" t="s">
        <v>73</v>
      </c>
      <c r="B1064" s="8" t="s">
        <v>588</v>
      </c>
      <c r="C1064" s="12"/>
      <c r="D1064" s="13"/>
      <c r="E1064" s="13"/>
      <c r="F1064" s="13"/>
      <c r="G1064" s="13"/>
      <c r="H1064" s="13"/>
      <c r="I1064" s="13">
        <v>24</v>
      </c>
      <c r="J1064" s="13">
        <v>40</v>
      </c>
      <c r="K1064" s="27"/>
    </row>
    <row r="1065" spans="1:11" ht="15.75" customHeight="1" x14ac:dyDescent="0.3">
      <c r="A1065" s="7" t="s">
        <v>75</v>
      </c>
      <c r="B1065" s="8" t="s">
        <v>987</v>
      </c>
      <c r="C1065" s="12"/>
      <c r="D1065" s="13"/>
      <c r="E1065" s="13"/>
      <c r="F1065" s="13"/>
      <c r="G1065" s="13"/>
      <c r="H1065" s="13"/>
      <c r="I1065" s="13"/>
      <c r="J1065" s="13"/>
      <c r="K1065" s="27"/>
    </row>
    <row r="1066" spans="1:11" ht="15.75" customHeight="1" x14ac:dyDescent="0.3">
      <c r="A1066" s="7" t="s">
        <v>76</v>
      </c>
      <c r="B1066" s="8" t="s">
        <v>987</v>
      </c>
      <c r="C1066" s="12"/>
      <c r="D1066" s="13"/>
      <c r="E1066" s="13"/>
      <c r="F1066" s="13"/>
      <c r="G1066" s="13"/>
      <c r="H1066" s="13"/>
      <c r="I1066" s="13"/>
      <c r="J1066" s="13"/>
      <c r="K1066" s="27"/>
    </row>
    <row r="1067" spans="1:11" ht="15.75" customHeight="1" x14ac:dyDescent="0.3">
      <c r="A1067" s="7" t="s">
        <v>77</v>
      </c>
      <c r="B1067" s="8" t="s">
        <v>987</v>
      </c>
      <c r="C1067" s="12"/>
      <c r="D1067" s="13"/>
      <c r="E1067" s="13"/>
      <c r="F1067" s="13"/>
      <c r="G1067" s="13"/>
      <c r="H1067" s="13"/>
      <c r="I1067" s="13"/>
      <c r="J1067" s="13"/>
      <c r="K1067" s="27"/>
    </row>
    <row r="1068" spans="1:11" ht="15.75" customHeight="1" x14ac:dyDescent="0.3">
      <c r="A1068" s="7" t="s">
        <v>78</v>
      </c>
      <c r="B1068" s="8" t="s">
        <v>179</v>
      </c>
      <c r="C1068" s="12">
        <v>13</v>
      </c>
      <c r="D1068" s="13">
        <v>7</v>
      </c>
      <c r="E1068" s="13">
        <v>7</v>
      </c>
      <c r="F1068" s="13">
        <v>3</v>
      </c>
      <c r="G1068" s="13">
        <v>1</v>
      </c>
      <c r="H1068" s="13">
        <v>1</v>
      </c>
      <c r="I1068" s="13">
        <v>14</v>
      </c>
      <c r="J1068" s="13">
        <v>8</v>
      </c>
      <c r="K1068" s="27"/>
    </row>
    <row r="1069" spans="1:11" ht="15.75" customHeight="1" x14ac:dyDescent="0.3">
      <c r="A1069" s="7" t="s">
        <v>79</v>
      </c>
      <c r="B1069" s="8" t="s">
        <v>179</v>
      </c>
      <c r="C1069" s="22">
        <v>12</v>
      </c>
      <c r="D1069" s="14">
        <v>8</v>
      </c>
      <c r="E1069" s="14">
        <v>7</v>
      </c>
      <c r="F1069" s="14">
        <v>3</v>
      </c>
      <c r="G1069" s="14">
        <v>0</v>
      </c>
      <c r="H1069" s="14">
        <v>1</v>
      </c>
      <c r="I1069" s="14">
        <v>12</v>
      </c>
      <c r="J1069" s="14">
        <v>9</v>
      </c>
      <c r="K1069" s="27"/>
    </row>
    <row r="1070" spans="1:11" ht="15.75" customHeight="1" x14ac:dyDescent="0.3">
      <c r="A1070" s="7" t="s">
        <v>9</v>
      </c>
      <c r="B1070" s="8" t="s">
        <v>179</v>
      </c>
      <c r="C1070" s="22">
        <v>7</v>
      </c>
      <c r="D1070" s="14">
        <v>13</v>
      </c>
      <c r="E1070" s="14">
        <v>2</v>
      </c>
      <c r="F1070" s="14">
        <v>8</v>
      </c>
      <c r="G1070" s="14">
        <v>0</v>
      </c>
      <c r="H1070" s="14">
        <v>1</v>
      </c>
      <c r="I1070" s="14">
        <v>7</v>
      </c>
      <c r="J1070" s="14">
        <v>14</v>
      </c>
      <c r="K1070" s="27"/>
    </row>
    <row r="1071" spans="1:11" ht="15.75" customHeight="1" x14ac:dyDescent="0.3">
      <c r="A1071" s="7" t="s">
        <v>11</v>
      </c>
      <c r="B1071" s="8" t="s">
        <v>179</v>
      </c>
      <c r="C1071" s="22">
        <v>7</v>
      </c>
      <c r="D1071" s="14">
        <v>13</v>
      </c>
      <c r="E1071" s="14">
        <v>3</v>
      </c>
      <c r="F1071" s="14">
        <v>7</v>
      </c>
      <c r="G1071" s="14">
        <v>0</v>
      </c>
      <c r="H1071" s="14">
        <v>1</v>
      </c>
      <c r="I1071" s="14">
        <v>7</v>
      </c>
      <c r="J1071" s="14">
        <v>14</v>
      </c>
      <c r="K1071" s="27"/>
    </row>
    <row r="1072" spans="1:11" ht="15.75" customHeight="1" x14ac:dyDescent="0.3">
      <c r="A1072" s="7" t="s">
        <v>630</v>
      </c>
      <c r="B1072" s="8" t="s">
        <v>986</v>
      </c>
      <c r="C1072" s="22"/>
      <c r="D1072" s="14"/>
      <c r="E1072" s="14"/>
      <c r="F1072" s="14"/>
      <c r="G1072" s="14"/>
      <c r="H1072" s="14"/>
      <c r="I1072" s="14"/>
      <c r="J1072" s="14"/>
      <c r="K1072" s="27"/>
    </row>
    <row r="1073" spans="1:11" ht="15.75" customHeight="1" x14ac:dyDescent="0.3">
      <c r="A1073" s="7" t="s">
        <v>686</v>
      </c>
      <c r="B1073" s="8" t="s">
        <v>986</v>
      </c>
      <c r="C1073" s="22"/>
      <c r="D1073" s="14"/>
      <c r="E1073" s="14"/>
      <c r="F1073" s="14"/>
      <c r="G1073" s="14"/>
      <c r="H1073" s="14"/>
      <c r="I1073" s="14"/>
      <c r="J1073" s="14"/>
      <c r="K1073" s="27"/>
    </row>
    <row r="1074" spans="1:11" ht="15.75" customHeight="1" x14ac:dyDescent="0.3">
      <c r="A1074" s="7" t="s">
        <v>729</v>
      </c>
      <c r="B1074" s="8" t="s">
        <v>988</v>
      </c>
      <c r="C1074" s="22"/>
      <c r="D1074" s="14"/>
      <c r="E1074" s="14"/>
      <c r="F1074" s="14"/>
      <c r="G1074" s="14"/>
      <c r="H1074" s="14"/>
      <c r="I1074" s="14"/>
      <c r="J1074" s="14"/>
      <c r="K1074" s="27"/>
    </row>
    <row r="1075" spans="1:11" ht="15.75" customHeight="1" x14ac:dyDescent="0.3">
      <c r="A1075" s="7" t="s">
        <v>984</v>
      </c>
      <c r="B1075" s="8" t="s">
        <v>985</v>
      </c>
      <c r="C1075" s="22">
        <v>5</v>
      </c>
      <c r="D1075" s="14">
        <v>15</v>
      </c>
      <c r="E1075" s="14">
        <v>1</v>
      </c>
      <c r="F1075" s="14">
        <v>9</v>
      </c>
      <c r="G1075" s="14">
        <v>0</v>
      </c>
      <c r="H1075" s="14">
        <v>1</v>
      </c>
      <c r="I1075" s="14">
        <v>5</v>
      </c>
      <c r="J1075" s="14">
        <v>16</v>
      </c>
      <c r="K1075" s="27"/>
    </row>
    <row r="1076" spans="1:11" ht="15.75" customHeight="1" x14ac:dyDescent="0.3">
      <c r="A1076" s="10" t="s">
        <v>12</v>
      </c>
      <c r="B1076" s="11"/>
      <c r="C1076" s="9">
        <f>SUM(C1049:C1075)</f>
        <v>44</v>
      </c>
      <c r="D1076" s="9">
        <f t="shared" ref="D1076:J1076" si="85">SUM(D1049:D1075)</f>
        <v>56</v>
      </c>
      <c r="E1076" s="9">
        <f t="shared" si="85"/>
        <v>20</v>
      </c>
      <c r="F1076" s="9">
        <f t="shared" si="85"/>
        <v>30</v>
      </c>
      <c r="G1076" s="9">
        <f t="shared" si="85"/>
        <v>1</v>
      </c>
      <c r="H1076" s="9">
        <f t="shared" si="85"/>
        <v>5</v>
      </c>
      <c r="I1076" s="9">
        <f t="shared" si="85"/>
        <v>232</v>
      </c>
      <c r="J1076" s="9">
        <f t="shared" si="85"/>
        <v>226</v>
      </c>
      <c r="K1076" s="29"/>
    </row>
    <row r="1077" spans="1:11" ht="15.75" customHeight="1" x14ac:dyDescent="0.3">
      <c r="A1077" s="18"/>
      <c r="B1077" s="18"/>
    </row>
    <row r="1078" spans="1:11" ht="15.75" customHeight="1" x14ac:dyDescent="0.3"/>
    <row r="1079" spans="1:11" ht="15.75" customHeight="1" x14ac:dyDescent="0.3">
      <c r="A1079" s="24" t="s">
        <v>1543</v>
      </c>
      <c r="B1079" s="25"/>
      <c r="C1079" s="25"/>
      <c r="D1079" s="25"/>
      <c r="E1079" s="25"/>
      <c r="F1079" s="25"/>
      <c r="G1079" s="25"/>
      <c r="H1079" s="25"/>
      <c r="I1079" s="25"/>
      <c r="J1079" s="26"/>
      <c r="K1079" s="27"/>
    </row>
    <row r="1080" spans="1:11" ht="15.75" customHeight="1" x14ac:dyDescent="0.3">
      <c r="A1080" s="2"/>
      <c r="B1080" s="3"/>
      <c r="C1080" s="28" t="s">
        <v>1</v>
      </c>
      <c r="D1080" s="26"/>
      <c r="E1080" s="28" t="s">
        <v>2</v>
      </c>
      <c r="F1080" s="26"/>
      <c r="G1080" s="28" t="s">
        <v>3</v>
      </c>
      <c r="H1080" s="26"/>
      <c r="I1080" s="28" t="s">
        <v>4</v>
      </c>
      <c r="J1080" s="26"/>
      <c r="K1080" s="27"/>
    </row>
    <row r="1081" spans="1:11" ht="15.75" customHeight="1" x14ac:dyDescent="0.3">
      <c r="A1081" s="4" t="s">
        <v>5</v>
      </c>
      <c r="B1081" s="5" t="s">
        <v>6</v>
      </c>
      <c r="C1081" s="6" t="s">
        <v>7</v>
      </c>
      <c r="D1081" s="6" t="s">
        <v>8</v>
      </c>
      <c r="E1081" s="6" t="s">
        <v>7</v>
      </c>
      <c r="F1081" s="6" t="s">
        <v>8</v>
      </c>
      <c r="G1081" s="6" t="s">
        <v>7</v>
      </c>
      <c r="H1081" s="6" t="s">
        <v>8</v>
      </c>
      <c r="I1081" s="6" t="s">
        <v>7</v>
      </c>
      <c r="J1081" s="6" t="s">
        <v>8</v>
      </c>
      <c r="K1081" s="29"/>
    </row>
    <row r="1082" spans="1:11" ht="15.75" customHeight="1" x14ac:dyDescent="0.3">
      <c r="A1082" s="7" t="s">
        <v>57</v>
      </c>
      <c r="B1082" s="8" t="s">
        <v>228</v>
      </c>
      <c r="C1082" s="12">
        <v>16</v>
      </c>
      <c r="D1082" s="13">
        <v>3</v>
      </c>
      <c r="E1082" s="13">
        <v>12</v>
      </c>
      <c r="F1082" s="13">
        <v>2</v>
      </c>
      <c r="G1082" s="13">
        <v>2</v>
      </c>
      <c r="H1082" s="13">
        <v>2</v>
      </c>
      <c r="I1082" s="13">
        <v>18</v>
      </c>
      <c r="J1082" s="13">
        <v>5</v>
      </c>
      <c r="K1082" s="27"/>
    </row>
    <row r="1083" spans="1:11" ht="15.75" customHeight="1" x14ac:dyDescent="0.3">
      <c r="A1083" s="7" t="s">
        <v>63</v>
      </c>
      <c r="B1083" s="8" t="s">
        <v>228</v>
      </c>
      <c r="C1083" s="22">
        <v>16</v>
      </c>
      <c r="D1083" s="14">
        <v>4</v>
      </c>
      <c r="E1083" s="14">
        <v>11</v>
      </c>
      <c r="F1083" s="14">
        <v>3</v>
      </c>
      <c r="G1083" s="14">
        <v>1</v>
      </c>
      <c r="H1083" s="14">
        <v>1</v>
      </c>
      <c r="I1083" s="14">
        <v>17</v>
      </c>
      <c r="J1083" s="14">
        <v>5</v>
      </c>
      <c r="K1083" s="27"/>
    </row>
    <row r="1084" spans="1:11" ht="15.75" customHeight="1" x14ac:dyDescent="0.3">
      <c r="A1084" s="7" t="s">
        <v>64</v>
      </c>
      <c r="B1084" s="8" t="s">
        <v>228</v>
      </c>
      <c r="C1084" s="22">
        <v>15</v>
      </c>
      <c r="D1084" s="14">
        <v>5</v>
      </c>
      <c r="E1084" s="14">
        <v>12</v>
      </c>
      <c r="F1084" s="14">
        <v>2</v>
      </c>
      <c r="G1084" s="14">
        <v>1</v>
      </c>
      <c r="H1084" s="14">
        <v>1</v>
      </c>
      <c r="I1084" s="14">
        <v>16</v>
      </c>
      <c r="J1084" s="14">
        <v>6</v>
      </c>
      <c r="K1084" s="27"/>
    </row>
    <row r="1085" spans="1:11" ht="15.75" customHeight="1" x14ac:dyDescent="0.3">
      <c r="A1085" s="7" t="s">
        <v>66</v>
      </c>
      <c r="B1085" s="8" t="s">
        <v>228</v>
      </c>
      <c r="C1085" s="22">
        <v>11</v>
      </c>
      <c r="D1085" s="14">
        <v>8</v>
      </c>
      <c r="E1085" s="14">
        <v>8</v>
      </c>
      <c r="F1085" s="14">
        <v>6</v>
      </c>
      <c r="G1085" s="14">
        <v>4</v>
      </c>
      <c r="H1085" s="14">
        <v>2</v>
      </c>
      <c r="I1085" s="14">
        <v>15</v>
      </c>
      <c r="J1085" s="14">
        <v>10</v>
      </c>
      <c r="K1085" s="27"/>
    </row>
    <row r="1086" spans="1:11" ht="15.75" customHeight="1" x14ac:dyDescent="0.3">
      <c r="A1086" s="7" t="s">
        <v>67</v>
      </c>
      <c r="B1086" s="8" t="s">
        <v>228</v>
      </c>
      <c r="C1086" s="22">
        <v>17</v>
      </c>
      <c r="D1086" s="14">
        <v>2</v>
      </c>
      <c r="E1086" s="14">
        <v>13</v>
      </c>
      <c r="F1086" s="14">
        <v>1</v>
      </c>
      <c r="G1086" s="14">
        <v>3</v>
      </c>
      <c r="H1086" s="14">
        <v>1</v>
      </c>
      <c r="I1086" s="14">
        <v>20</v>
      </c>
      <c r="J1086" s="14">
        <v>3</v>
      </c>
      <c r="K1086" s="27"/>
    </row>
    <row r="1087" spans="1:11" ht="15.75" customHeight="1" x14ac:dyDescent="0.3">
      <c r="A1087" s="7" t="s">
        <v>68</v>
      </c>
      <c r="B1087" s="8" t="s">
        <v>228</v>
      </c>
      <c r="C1087" s="22">
        <v>15</v>
      </c>
      <c r="D1087" s="14">
        <v>4</v>
      </c>
      <c r="E1087" s="14">
        <v>12</v>
      </c>
      <c r="F1087" s="14">
        <v>2</v>
      </c>
      <c r="G1087" s="14">
        <v>2</v>
      </c>
      <c r="H1087" s="14">
        <v>1</v>
      </c>
      <c r="I1087" s="14">
        <v>17</v>
      </c>
      <c r="J1087" s="14">
        <v>5</v>
      </c>
      <c r="K1087" s="27"/>
    </row>
    <row r="1088" spans="1:11" ht="15.75" customHeight="1" x14ac:dyDescent="0.3">
      <c r="A1088" s="7" t="s">
        <v>69</v>
      </c>
      <c r="B1088" s="8" t="s">
        <v>228</v>
      </c>
      <c r="C1088" s="22">
        <v>11</v>
      </c>
      <c r="D1088" s="14">
        <v>9</v>
      </c>
      <c r="E1088" s="14">
        <v>7</v>
      </c>
      <c r="F1088" s="14">
        <v>7</v>
      </c>
      <c r="G1088" s="14">
        <v>0</v>
      </c>
      <c r="H1088" s="14">
        <v>1</v>
      </c>
      <c r="I1088" s="14">
        <v>11</v>
      </c>
      <c r="J1088" s="14">
        <v>10</v>
      </c>
      <c r="K1088" s="27"/>
    </row>
    <row r="1089" spans="1:11" ht="15.75" customHeight="1" x14ac:dyDescent="0.3">
      <c r="A1089" s="7" t="s">
        <v>102</v>
      </c>
      <c r="B1089" s="8" t="s">
        <v>228</v>
      </c>
      <c r="C1089" s="22">
        <v>14</v>
      </c>
      <c r="D1089" s="14">
        <v>6</v>
      </c>
      <c r="E1089" s="14">
        <v>11</v>
      </c>
      <c r="F1089" s="14">
        <v>3</v>
      </c>
      <c r="G1089" s="14">
        <v>1</v>
      </c>
      <c r="H1089" s="14">
        <v>1</v>
      </c>
      <c r="I1089" s="14">
        <v>15</v>
      </c>
      <c r="J1089" s="14">
        <v>7</v>
      </c>
      <c r="K1089" s="27"/>
    </row>
    <row r="1090" spans="1:11" ht="15.75" customHeight="1" x14ac:dyDescent="0.3">
      <c r="A1090" s="7" t="s">
        <v>103</v>
      </c>
      <c r="B1090" s="8" t="s">
        <v>228</v>
      </c>
      <c r="C1090" s="22">
        <v>18</v>
      </c>
      <c r="D1090" s="14">
        <v>2</v>
      </c>
      <c r="E1090" s="14">
        <v>13</v>
      </c>
      <c r="F1090" s="14">
        <v>1</v>
      </c>
      <c r="G1090" s="14">
        <v>3</v>
      </c>
      <c r="H1090" s="14">
        <v>1</v>
      </c>
      <c r="I1090" s="14">
        <v>21</v>
      </c>
      <c r="J1090" s="14">
        <v>3</v>
      </c>
      <c r="K1090" s="27"/>
    </row>
    <row r="1091" spans="1:11" ht="15.75" customHeight="1" x14ac:dyDescent="0.3">
      <c r="A1091" s="7" t="s">
        <v>104</v>
      </c>
      <c r="B1091" s="8" t="s">
        <v>228</v>
      </c>
      <c r="C1091" s="22">
        <v>14</v>
      </c>
      <c r="D1091" s="14">
        <v>6</v>
      </c>
      <c r="E1091" s="14">
        <v>9</v>
      </c>
      <c r="F1091" s="14">
        <v>3</v>
      </c>
      <c r="G1091" s="14">
        <v>4</v>
      </c>
      <c r="H1091" s="14">
        <v>1</v>
      </c>
      <c r="I1091" s="14">
        <v>18</v>
      </c>
      <c r="J1091" s="14">
        <v>7</v>
      </c>
      <c r="K1091" s="27"/>
    </row>
    <row r="1092" spans="1:11" ht="15.75" customHeight="1" x14ac:dyDescent="0.3">
      <c r="A1092" s="7" t="s">
        <v>105</v>
      </c>
      <c r="B1092" s="8" t="s">
        <v>228</v>
      </c>
      <c r="C1092" s="12">
        <v>13</v>
      </c>
      <c r="D1092" s="13">
        <v>7</v>
      </c>
      <c r="E1092" s="13">
        <v>7</v>
      </c>
      <c r="F1092" s="13">
        <v>3</v>
      </c>
      <c r="G1092" s="13">
        <v>2</v>
      </c>
      <c r="H1092" s="13">
        <v>1</v>
      </c>
      <c r="I1092" s="13">
        <v>15</v>
      </c>
      <c r="J1092" s="13">
        <v>8</v>
      </c>
      <c r="K1092" s="27"/>
    </row>
    <row r="1093" spans="1:11" ht="15.75" customHeight="1" x14ac:dyDescent="0.3">
      <c r="A1093" s="7" t="s">
        <v>25</v>
      </c>
      <c r="B1093" s="8" t="s">
        <v>172</v>
      </c>
      <c r="C1093" s="22">
        <v>12</v>
      </c>
      <c r="D1093" s="14">
        <v>8</v>
      </c>
      <c r="E1093" s="14">
        <v>5</v>
      </c>
      <c r="F1093" s="14">
        <v>3</v>
      </c>
      <c r="G1093" s="14">
        <v>3</v>
      </c>
      <c r="H1093" s="14">
        <v>1</v>
      </c>
      <c r="I1093" s="14">
        <v>15</v>
      </c>
      <c r="J1093" s="14">
        <v>9</v>
      </c>
      <c r="K1093" s="27"/>
    </row>
    <row r="1094" spans="1:11" ht="15.75" customHeight="1" x14ac:dyDescent="0.3">
      <c r="A1094" s="7" t="s">
        <v>27</v>
      </c>
      <c r="B1094" s="8" t="s">
        <v>172</v>
      </c>
      <c r="C1094" s="22">
        <v>8</v>
      </c>
      <c r="D1094" s="14">
        <v>12</v>
      </c>
      <c r="E1094" s="14">
        <v>3</v>
      </c>
      <c r="F1094" s="14">
        <v>5</v>
      </c>
      <c r="G1094" s="14">
        <v>3</v>
      </c>
      <c r="H1094" s="14">
        <v>1</v>
      </c>
      <c r="I1094" s="14">
        <v>11</v>
      </c>
      <c r="J1094" s="14">
        <v>13</v>
      </c>
      <c r="K1094" s="27"/>
    </row>
    <row r="1095" spans="1:11" ht="15.75" customHeight="1" x14ac:dyDescent="0.3">
      <c r="A1095" s="7" t="s">
        <v>28</v>
      </c>
      <c r="B1095" s="8" t="s">
        <v>172</v>
      </c>
      <c r="C1095" s="22">
        <v>10</v>
      </c>
      <c r="D1095" s="14">
        <v>8</v>
      </c>
      <c r="E1095" s="14">
        <v>4</v>
      </c>
      <c r="F1095" s="14">
        <v>4</v>
      </c>
      <c r="G1095" s="14">
        <v>0</v>
      </c>
      <c r="H1095" s="14">
        <v>1</v>
      </c>
      <c r="I1095" s="14">
        <v>10</v>
      </c>
      <c r="J1095" s="14">
        <v>9</v>
      </c>
      <c r="K1095" s="27"/>
    </row>
    <row r="1096" spans="1:11" ht="15.75" customHeight="1" x14ac:dyDescent="0.3">
      <c r="A1096" s="7" t="s">
        <v>106</v>
      </c>
      <c r="B1096" s="8" t="s">
        <v>172</v>
      </c>
      <c r="C1096" s="22">
        <v>13</v>
      </c>
      <c r="D1096" s="14">
        <v>5</v>
      </c>
      <c r="E1096" s="14">
        <v>11</v>
      </c>
      <c r="F1096" s="14">
        <v>3</v>
      </c>
      <c r="G1096" s="14">
        <v>0</v>
      </c>
      <c r="H1096" s="14">
        <v>1</v>
      </c>
      <c r="I1096" s="14">
        <v>13</v>
      </c>
      <c r="J1096" s="14">
        <v>6</v>
      </c>
      <c r="K1096" s="45" t="s">
        <v>1601</v>
      </c>
    </row>
    <row r="1097" spans="1:11" ht="15.75" customHeight="1" x14ac:dyDescent="0.3">
      <c r="A1097" s="7" t="s">
        <v>30</v>
      </c>
      <c r="B1097" s="8" t="s">
        <v>172</v>
      </c>
      <c r="C1097" s="22">
        <v>13</v>
      </c>
      <c r="D1097" s="14">
        <v>5</v>
      </c>
      <c r="E1097" s="14">
        <v>13</v>
      </c>
      <c r="F1097" s="14">
        <v>1</v>
      </c>
      <c r="G1097" s="14">
        <v>0</v>
      </c>
      <c r="H1097" s="14">
        <v>1</v>
      </c>
      <c r="I1097" s="14">
        <v>13</v>
      </c>
      <c r="J1097" s="14">
        <v>6</v>
      </c>
      <c r="K1097" s="45" t="s">
        <v>1602</v>
      </c>
    </row>
    <row r="1098" spans="1:11" ht="15.75" customHeight="1" x14ac:dyDescent="0.3">
      <c r="A1098" s="7" t="s">
        <v>107</v>
      </c>
      <c r="B1098" s="8" t="s">
        <v>172</v>
      </c>
      <c r="C1098" s="22">
        <v>8</v>
      </c>
      <c r="D1098" s="14">
        <v>10</v>
      </c>
      <c r="E1098" s="14">
        <v>7</v>
      </c>
      <c r="F1098" s="14">
        <v>7</v>
      </c>
      <c r="G1098" s="14">
        <v>0</v>
      </c>
      <c r="H1098" s="14">
        <v>1</v>
      </c>
      <c r="I1098" s="14">
        <v>8</v>
      </c>
      <c r="J1098" s="14">
        <v>11</v>
      </c>
      <c r="K1098" s="45" t="s">
        <v>1810</v>
      </c>
    </row>
    <row r="1099" spans="1:11" ht="15.75" customHeight="1" x14ac:dyDescent="0.3">
      <c r="A1099" s="7" t="s">
        <v>109</v>
      </c>
      <c r="B1099" s="8" t="s">
        <v>172</v>
      </c>
      <c r="C1099" s="22">
        <v>10</v>
      </c>
      <c r="D1099" s="14">
        <v>8</v>
      </c>
      <c r="E1099" s="14">
        <v>8</v>
      </c>
      <c r="F1099" s="14">
        <v>6</v>
      </c>
      <c r="G1099" s="14">
        <v>2</v>
      </c>
      <c r="H1099" s="14">
        <v>1</v>
      </c>
      <c r="I1099" s="14">
        <v>12</v>
      </c>
      <c r="J1099" s="14">
        <v>9</v>
      </c>
      <c r="K1099" s="45" t="s">
        <v>1603</v>
      </c>
    </row>
    <row r="1100" spans="1:11" ht="15.75" customHeight="1" x14ac:dyDescent="0.3">
      <c r="A1100" s="7" t="s">
        <v>110</v>
      </c>
      <c r="B1100" s="8" t="s">
        <v>172</v>
      </c>
      <c r="C1100" s="22">
        <v>8</v>
      </c>
      <c r="D1100" s="14">
        <v>10</v>
      </c>
      <c r="E1100" s="14">
        <v>5</v>
      </c>
      <c r="F1100" s="14">
        <v>9</v>
      </c>
      <c r="G1100" s="14">
        <v>0</v>
      </c>
      <c r="H1100" s="14">
        <v>1</v>
      </c>
      <c r="I1100" s="14">
        <v>8</v>
      </c>
      <c r="J1100" s="14">
        <v>11</v>
      </c>
      <c r="K1100" s="45" t="s">
        <v>1604</v>
      </c>
    </row>
    <row r="1101" spans="1:11" ht="15.75" customHeight="1" x14ac:dyDescent="0.3">
      <c r="A1101" s="10" t="s">
        <v>12</v>
      </c>
      <c r="B1101" s="11"/>
      <c r="C1101" s="9">
        <f>SUM(C1082:C1100)</f>
        <v>242</v>
      </c>
      <c r="D1101" s="9">
        <f t="shared" ref="D1101:J1101" si="86">SUM(D1082:D1100)</f>
        <v>122</v>
      </c>
      <c r="E1101" s="9">
        <f t="shared" si="86"/>
        <v>171</v>
      </c>
      <c r="F1101" s="9">
        <f t="shared" si="86"/>
        <v>71</v>
      </c>
      <c r="G1101" s="9">
        <f t="shared" si="86"/>
        <v>31</v>
      </c>
      <c r="H1101" s="9">
        <f t="shared" si="86"/>
        <v>21</v>
      </c>
      <c r="I1101" s="9">
        <f t="shared" si="86"/>
        <v>273</v>
      </c>
      <c r="J1101" s="9">
        <f t="shared" si="86"/>
        <v>143</v>
      </c>
      <c r="K1101" s="29"/>
    </row>
    <row r="1102" spans="1:11" ht="15.75" customHeight="1" x14ac:dyDescent="0.3">
      <c r="A1102" s="18"/>
      <c r="B1102" s="18"/>
    </row>
    <row r="1103" spans="1:11" ht="15.75" customHeight="1" x14ac:dyDescent="0.3"/>
    <row r="1104" spans="1:11" ht="15.75" customHeight="1" x14ac:dyDescent="0.3">
      <c r="A1104" s="24" t="s">
        <v>180</v>
      </c>
      <c r="B1104" s="25"/>
      <c r="C1104" s="25"/>
      <c r="D1104" s="25"/>
      <c r="E1104" s="25"/>
      <c r="F1104" s="25"/>
      <c r="G1104" s="25"/>
      <c r="H1104" s="25"/>
      <c r="I1104" s="25"/>
      <c r="J1104" s="26"/>
      <c r="K1104" s="27"/>
    </row>
    <row r="1105" spans="1:11" ht="15.75" customHeight="1" x14ac:dyDescent="0.3">
      <c r="A1105" s="2"/>
      <c r="B1105" s="3"/>
      <c r="C1105" s="28" t="s">
        <v>1</v>
      </c>
      <c r="D1105" s="26"/>
      <c r="E1105" s="28" t="s">
        <v>2</v>
      </c>
      <c r="F1105" s="26"/>
      <c r="G1105" s="28" t="s">
        <v>3</v>
      </c>
      <c r="H1105" s="26"/>
      <c r="I1105" s="28" t="s">
        <v>4</v>
      </c>
      <c r="J1105" s="26"/>
      <c r="K1105" s="27"/>
    </row>
    <row r="1106" spans="1:11" ht="15.75" customHeight="1" x14ac:dyDescent="0.3">
      <c r="A1106" s="4" t="s">
        <v>5</v>
      </c>
      <c r="B1106" s="5" t="s">
        <v>6</v>
      </c>
      <c r="C1106" s="6" t="s">
        <v>7</v>
      </c>
      <c r="D1106" s="6" t="s">
        <v>8</v>
      </c>
      <c r="E1106" s="6" t="s">
        <v>7</v>
      </c>
      <c r="F1106" s="6" t="s">
        <v>8</v>
      </c>
      <c r="G1106" s="6" t="s">
        <v>7</v>
      </c>
      <c r="H1106" s="6" t="s">
        <v>8</v>
      </c>
      <c r="I1106" s="6" t="s">
        <v>7</v>
      </c>
      <c r="J1106" s="6" t="s">
        <v>8</v>
      </c>
      <c r="K1106" s="29"/>
    </row>
    <row r="1107" spans="1:11" ht="15.75" customHeight="1" x14ac:dyDescent="0.3">
      <c r="A1107" s="7" t="s">
        <v>22</v>
      </c>
      <c r="B1107" s="8" t="s">
        <v>74</v>
      </c>
      <c r="C1107" s="12">
        <v>8</v>
      </c>
      <c r="D1107" s="13">
        <v>9</v>
      </c>
      <c r="E1107" s="13">
        <v>4</v>
      </c>
      <c r="F1107" s="13">
        <v>6</v>
      </c>
      <c r="G1107" s="13">
        <v>0</v>
      </c>
      <c r="H1107" s="13">
        <v>2</v>
      </c>
      <c r="I1107" s="13">
        <v>8</v>
      </c>
      <c r="J1107" s="13">
        <v>11</v>
      </c>
      <c r="K1107" s="27"/>
    </row>
    <row r="1108" spans="1:11" ht="15.75" customHeight="1" x14ac:dyDescent="0.3">
      <c r="A1108" s="7" t="s">
        <v>23</v>
      </c>
      <c r="B1108" s="8" t="s">
        <v>74</v>
      </c>
      <c r="C1108" s="22">
        <v>3</v>
      </c>
      <c r="D1108" s="14">
        <v>12</v>
      </c>
      <c r="E1108" s="14">
        <v>3</v>
      </c>
      <c r="F1108" s="14">
        <v>7</v>
      </c>
      <c r="G1108" s="14">
        <v>0</v>
      </c>
      <c r="H1108" s="14">
        <v>2</v>
      </c>
      <c r="I1108" s="14">
        <v>3</v>
      </c>
      <c r="J1108" s="14">
        <v>14</v>
      </c>
      <c r="K1108" s="27"/>
    </row>
    <row r="1109" spans="1:11" ht="15.75" customHeight="1" x14ac:dyDescent="0.3">
      <c r="A1109" s="7" t="s">
        <v>42</v>
      </c>
      <c r="B1109" s="8" t="s">
        <v>74</v>
      </c>
      <c r="C1109" s="22">
        <v>8</v>
      </c>
      <c r="D1109" s="14">
        <v>10</v>
      </c>
      <c r="E1109" s="14">
        <v>6</v>
      </c>
      <c r="F1109" s="14">
        <v>4</v>
      </c>
      <c r="G1109" s="14">
        <v>3</v>
      </c>
      <c r="H1109" s="14">
        <v>2</v>
      </c>
      <c r="I1109" s="14">
        <v>11</v>
      </c>
      <c r="J1109" s="14">
        <v>12</v>
      </c>
      <c r="K1109" s="27"/>
    </row>
    <row r="1110" spans="1:11" ht="15.75" customHeight="1" x14ac:dyDescent="0.3">
      <c r="A1110" s="10" t="s">
        <v>12</v>
      </c>
      <c r="B1110" s="11"/>
      <c r="C1110" s="9">
        <f>SUM(C1107:C1109)</f>
        <v>19</v>
      </c>
      <c r="D1110" s="9">
        <f t="shared" ref="D1110:J1110" si="87">SUM(D1107:D1109)</f>
        <v>31</v>
      </c>
      <c r="E1110" s="9">
        <f t="shared" si="87"/>
        <v>13</v>
      </c>
      <c r="F1110" s="9">
        <f t="shared" si="87"/>
        <v>17</v>
      </c>
      <c r="G1110" s="9">
        <f t="shared" si="87"/>
        <v>3</v>
      </c>
      <c r="H1110" s="9">
        <f t="shared" si="87"/>
        <v>6</v>
      </c>
      <c r="I1110" s="9">
        <f t="shared" si="87"/>
        <v>22</v>
      </c>
      <c r="J1110" s="9">
        <f t="shared" si="87"/>
        <v>37</v>
      </c>
      <c r="K1110" s="29"/>
    </row>
    <row r="1111" spans="1:11" ht="15.75" customHeight="1" x14ac:dyDescent="0.3">
      <c r="A1111" s="18"/>
      <c r="B1111" s="18"/>
    </row>
    <row r="1112" spans="1:11" ht="15.75" customHeight="1" x14ac:dyDescent="0.3"/>
    <row r="1113" spans="1:11" ht="15.75" customHeight="1" x14ac:dyDescent="0.3">
      <c r="A1113" s="24" t="s">
        <v>1859</v>
      </c>
      <c r="B1113" s="25"/>
      <c r="C1113" s="25"/>
      <c r="D1113" s="25"/>
      <c r="E1113" s="25"/>
      <c r="F1113" s="25"/>
      <c r="G1113" s="25"/>
      <c r="H1113" s="25"/>
      <c r="I1113" s="25"/>
      <c r="J1113" s="26"/>
      <c r="K1113" s="27"/>
    </row>
    <row r="1114" spans="1:11" ht="15.75" customHeight="1" x14ac:dyDescent="0.3">
      <c r="A1114" s="2"/>
      <c r="B1114" s="3"/>
      <c r="C1114" s="28" t="s">
        <v>1</v>
      </c>
      <c r="D1114" s="26"/>
      <c r="E1114" s="28" t="s">
        <v>2</v>
      </c>
      <c r="F1114" s="26"/>
      <c r="G1114" s="28" t="s">
        <v>3</v>
      </c>
      <c r="H1114" s="26"/>
      <c r="I1114" s="28" t="s">
        <v>4</v>
      </c>
      <c r="J1114" s="26"/>
      <c r="K1114" s="27"/>
    </row>
    <row r="1115" spans="1:11" ht="15.75" customHeight="1" x14ac:dyDescent="0.3">
      <c r="A1115" s="4" t="s">
        <v>5</v>
      </c>
      <c r="B1115" s="5" t="s">
        <v>6</v>
      </c>
      <c r="C1115" s="6" t="s">
        <v>7</v>
      </c>
      <c r="D1115" s="6" t="s">
        <v>8</v>
      </c>
      <c r="E1115" s="6" t="s">
        <v>7</v>
      </c>
      <c r="F1115" s="6" t="s">
        <v>8</v>
      </c>
      <c r="G1115" s="6" t="s">
        <v>7</v>
      </c>
      <c r="H1115" s="6" t="s">
        <v>8</v>
      </c>
      <c r="I1115" s="6" t="s">
        <v>7</v>
      </c>
      <c r="J1115" s="6" t="s">
        <v>8</v>
      </c>
      <c r="K1115" s="29"/>
    </row>
    <row r="1116" spans="1:11" ht="15.75" customHeight="1" x14ac:dyDescent="0.3">
      <c r="A1116" s="7" t="s">
        <v>106</v>
      </c>
      <c r="B1116" s="8" t="s">
        <v>181</v>
      </c>
      <c r="C1116" s="12">
        <v>9</v>
      </c>
      <c r="D1116" s="13">
        <v>9</v>
      </c>
      <c r="E1116" s="13">
        <v>7</v>
      </c>
      <c r="F1116" s="13">
        <v>7</v>
      </c>
      <c r="G1116" s="13">
        <v>2</v>
      </c>
      <c r="H1116" s="13">
        <v>1</v>
      </c>
      <c r="I1116" s="13">
        <v>11</v>
      </c>
      <c r="J1116" s="13">
        <v>10</v>
      </c>
      <c r="K1116" s="27"/>
    </row>
    <row r="1117" spans="1:11" ht="15.75" customHeight="1" x14ac:dyDescent="0.3">
      <c r="A1117" s="7" t="s">
        <v>30</v>
      </c>
      <c r="B1117" s="8" t="s">
        <v>181</v>
      </c>
      <c r="C1117" s="22">
        <v>12</v>
      </c>
      <c r="D1117" s="14">
        <v>6</v>
      </c>
      <c r="E1117" s="14">
        <v>10</v>
      </c>
      <c r="F1117" s="14">
        <v>4</v>
      </c>
      <c r="G1117" s="14">
        <v>2</v>
      </c>
      <c r="H1117" s="14">
        <v>1</v>
      </c>
      <c r="I1117" s="14">
        <v>14</v>
      </c>
      <c r="J1117" s="14">
        <v>7</v>
      </c>
      <c r="K1117" s="27"/>
    </row>
    <row r="1118" spans="1:11" ht="15.75" customHeight="1" x14ac:dyDescent="0.3">
      <c r="A1118" s="7" t="s">
        <v>107</v>
      </c>
      <c r="B1118" s="8" t="s">
        <v>181</v>
      </c>
      <c r="C1118" s="22">
        <v>15</v>
      </c>
      <c r="D1118" s="14">
        <v>3</v>
      </c>
      <c r="E1118" s="14">
        <v>12</v>
      </c>
      <c r="F1118" s="14">
        <v>2</v>
      </c>
      <c r="G1118" s="14">
        <v>1</v>
      </c>
      <c r="H1118" s="14">
        <v>1</v>
      </c>
      <c r="I1118" s="14">
        <v>16</v>
      </c>
      <c r="J1118" s="14">
        <v>4</v>
      </c>
      <c r="K1118" s="27"/>
    </row>
    <row r="1119" spans="1:11" ht="15.75" customHeight="1" x14ac:dyDescent="0.3">
      <c r="A1119" s="7" t="s">
        <v>109</v>
      </c>
      <c r="B1119" s="8" t="s">
        <v>182</v>
      </c>
      <c r="C1119" s="22"/>
      <c r="D1119" s="14"/>
      <c r="E1119" s="14"/>
      <c r="F1119" s="14"/>
      <c r="G1119" s="14"/>
      <c r="H1119" s="14"/>
      <c r="I1119" s="14"/>
      <c r="J1119" s="14"/>
      <c r="K1119" s="27"/>
    </row>
    <row r="1120" spans="1:11" ht="15.75" customHeight="1" x14ac:dyDescent="0.3">
      <c r="A1120" s="7" t="s">
        <v>110</v>
      </c>
      <c r="B1120" s="8" t="s">
        <v>182</v>
      </c>
      <c r="C1120" s="22"/>
      <c r="D1120" s="14"/>
      <c r="E1120" s="14"/>
      <c r="F1120" s="14"/>
      <c r="G1120" s="14"/>
      <c r="H1120" s="14"/>
      <c r="I1120" s="14"/>
      <c r="J1120" s="14"/>
      <c r="K1120" s="27"/>
    </row>
    <row r="1121" spans="1:11" ht="15.75" customHeight="1" x14ac:dyDescent="0.3">
      <c r="A1121" s="7" t="s">
        <v>112</v>
      </c>
      <c r="B1121" s="8" t="s">
        <v>182</v>
      </c>
      <c r="C1121" s="22">
        <v>8</v>
      </c>
      <c r="D1121" s="14">
        <v>11</v>
      </c>
      <c r="E1121" s="14"/>
      <c r="F1121" s="14"/>
      <c r="G1121" s="14">
        <v>0</v>
      </c>
      <c r="H1121" s="14">
        <v>1</v>
      </c>
      <c r="I1121" s="14">
        <v>8</v>
      </c>
      <c r="J1121" s="14">
        <v>12</v>
      </c>
      <c r="K1121" s="27"/>
    </row>
    <row r="1122" spans="1:11" ht="15.75" customHeight="1" x14ac:dyDescent="0.3">
      <c r="A1122" s="7" t="s">
        <v>113</v>
      </c>
      <c r="B1122" s="8" t="s">
        <v>182</v>
      </c>
      <c r="C1122" s="22">
        <v>8</v>
      </c>
      <c r="D1122" s="14">
        <v>12</v>
      </c>
      <c r="E1122" s="14">
        <v>6</v>
      </c>
      <c r="F1122" s="14">
        <v>6</v>
      </c>
      <c r="G1122" s="14">
        <v>0</v>
      </c>
      <c r="H1122" s="14">
        <v>1</v>
      </c>
      <c r="I1122" s="14">
        <v>8</v>
      </c>
      <c r="J1122" s="14">
        <v>13</v>
      </c>
      <c r="K1122" s="27"/>
    </row>
    <row r="1123" spans="1:11" ht="15.75" customHeight="1" x14ac:dyDescent="0.3">
      <c r="A1123" s="7" t="s">
        <v>171</v>
      </c>
      <c r="B1123" s="8" t="s">
        <v>1856</v>
      </c>
      <c r="C1123" s="22"/>
      <c r="D1123" s="14"/>
      <c r="E1123" s="14"/>
      <c r="F1123" s="14"/>
      <c r="G1123" s="14"/>
      <c r="H1123" s="14"/>
      <c r="I1123" s="14"/>
      <c r="J1123" s="14"/>
      <c r="K1123" s="27"/>
    </row>
    <row r="1124" spans="1:11" ht="15.75" customHeight="1" x14ac:dyDescent="0.3">
      <c r="A1124" s="7" t="s">
        <v>32</v>
      </c>
      <c r="B1124" s="8" t="s">
        <v>183</v>
      </c>
      <c r="C1124" s="22"/>
      <c r="D1124" s="14"/>
      <c r="E1124" s="14"/>
      <c r="F1124" s="14"/>
      <c r="G1124" s="14"/>
      <c r="H1124" s="14"/>
      <c r="I1124" s="14"/>
      <c r="J1124" s="14"/>
      <c r="K1124" s="27"/>
    </row>
    <row r="1125" spans="1:11" ht="15.75" customHeight="1" x14ac:dyDescent="0.3">
      <c r="A1125" s="7" t="s">
        <v>33</v>
      </c>
      <c r="B1125" s="8" t="s">
        <v>183</v>
      </c>
      <c r="C1125" s="22"/>
      <c r="D1125" s="14"/>
      <c r="E1125" s="14"/>
      <c r="F1125" s="14"/>
      <c r="G1125" s="14"/>
      <c r="H1125" s="14"/>
      <c r="I1125" s="14"/>
      <c r="J1125" s="14"/>
      <c r="K1125" s="27"/>
    </row>
    <row r="1126" spans="1:11" ht="15.75" customHeight="1" x14ac:dyDescent="0.3">
      <c r="A1126" s="7" t="s">
        <v>34</v>
      </c>
      <c r="B1126" s="8" t="s">
        <v>183</v>
      </c>
      <c r="C1126" s="22"/>
      <c r="D1126" s="14"/>
      <c r="E1126" s="14"/>
      <c r="F1126" s="14"/>
      <c r="G1126" s="14"/>
      <c r="H1126" s="14"/>
      <c r="I1126" s="14"/>
      <c r="J1126" s="14"/>
      <c r="K1126" s="27"/>
    </row>
    <row r="1127" spans="1:11" ht="15.75" customHeight="1" x14ac:dyDescent="0.3">
      <c r="A1127" s="7" t="s">
        <v>35</v>
      </c>
      <c r="B1127" s="8" t="s">
        <v>184</v>
      </c>
      <c r="C1127" s="22">
        <v>6</v>
      </c>
      <c r="D1127" s="14">
        <v>14</v>
      </c>
      <c r="E1127" s="14">
        <v>1</v>
      </c>
      <c r="F1127" s="14">
        <v>9</v>
      </c>
      <c r="G1127" s="14">
        <v>0</v>
      </c>
      <c r="H1127" s="14">
        <v>1</v>
      </c>
      <c r="I1127" s="14">
        <v>6</v>
      </c>
      <c r="J1127" s="14">
        <v>15</v>
      </c>
      <c r="K1127" s="27"/>
    </row>
    <row r="1128" spans="1:11" ht="15.75" customHeight="1" x14ac:dyDescent="0.3">
      <c r="A1128" s="7" t="s">
        <v>36</v>
      </c>
      <c r="B1128" s="8" t="s">
        <v>184</v>
      </c>
      <c r="C1128" s="22">
        <v>10</v>
      </c>
      <c r="D1128" s="14">
        <v>10</v>
      </c>
      <c r="E1128" s="14">
        <v>4</v>
      </c>
      <c r="F1128" s="14">
        <v>6</v>
      </c>
      <c r="G1128" s="14">
        <v>1</v>
      </c>
      <c r="H1128" s="14">
        <v>1</v>
      </c>
      <c r="I1128" s="14">
        <v>11</v>
      </c>
      <c r="J1128" s="14">
        <v>11</v>
      </c>
      <c r="K1128" s="27"/>
    </row>
    <row r="1129" spans="1:11" ht="15.75" customHeight="1" x14ac:dyDescent="0.3">
      <c r="A1129" s="7" t="s">
        <v>37</v>
      </c>
      <c r="B1129" s="8" t="s">
        <v>116</v>
      </c>
      <c r="C1129" s="22">
        <v>10</v>
      </c>
      <c r="D1129" s="14">
        <v>10</v>
      </c>
      <c r="E1129" s="14">
        <v>4</v>
      </c>
      <c r="F1129" s="14">
        <v>6</v>
      </c>
      <c r="G1129" s="14">
        <v>0</v>
      </c>
      <c r="H1129" s="14">
        <v>1</v>
      </c>
      <c r="I1129" s="14">
        <v>10</v>
      </c>
      <c r="J1129" s="14">
        <v>11</v>
      </c>
      <c r="K1129" s="27"/>
    </row>
    <row r="1130" spans="1:11" ht="15.75" customHeight="1" x14ac:dyDescent="0.3">
      <c r="A1130" s="7" t="s">
        <v>38</v>
      </c>
      <c r="B1130" s="8" t="s">
        <v>185</v>
      </c>
      <c r="C1130" s="22">
        <v>6</v>
      </c>
      <c r="D1130" s="14">
        <v>14</v>
      </c>
      <c r="E1130" s="14">
        <v>4</v>
      </c>
      <c r="F1130" s="14">
        <v>10</v>
      </c>
      <c r="G1130" s="14">
        <v>0</v>
      </c>
      <c r="H1130" s="14">
        <v>1</v>
      </c>
      <c r="I1130" s="14">
        <v>6</v>
      </c>
      <c r="J1130" s="14">
        <v>15</v>
      </c>
      <c r="K1130" s="27"/>
    </row>
    <row r="1131" spans="1:11" ht="15.75" customHeight="1" x14ac:dyDescent="0.3">
      <c r="A1131" s="7" t="s">
        <v>81</v>
      </c>
      <c r="B1131" s="8" t="s">
        <v>186</v>
      </c>
      <c r="C1131" s="22">
        <v>6</v>
      </c>
      <c r="D1131" s="14">
        <v>14</v>
      </c>
      <c r="E1131" s="14"/>
      <c r="F1131" s="14"/>
      <c r="G1131" s="14">
        <v>1</v>
      </c>
      <c r="H1131" s="14">
        <v>1</v>
      </c>
      <c r="I1131" s="14">
        <v>7</v>
      </c>
      <c r="J1131" s="14">
        <v>15</v>
      </c>
      <c r="K1131" s="27"/>
    </row>
    <row r="1132" spans="1:11" ht="15.75" customHeight="1" x14ac:dyDescent="0.3">
      <c r="A1132" s="7" t="s">
        <v>82</v>
      </c>
      <c r="B1132" s="8" t="s">
        <v>186</v>
      </c>
      <c r="C1132" s="22">
        <v>3</v>
      </c>
      <c r="D1132" s="14">
        <v>8</v>
      </c>
      <c r="E1132" s="14"/>
      <c r="F1132" s="14"/>
      <c r="G1132" s="14">
        <v>0</v>
      </c>
      <c r="H1132" s="14">
        <v>0</v>
      </c>
      <c r="I1132" s="14">
        <v>3</v>
      </c>
      <c r="J1132" s="14">
        <v>8</v>
      </c>
      <c r="K1132" s="27"/>
    </row>
    <row r="1133" spans="1:11" ht="15.75" customHeight="1" x14ac:dyDescent="0.3">
      <c r="A1133" s="7" t="s">
        <v>83</v>
      </c>
      <c r="B1133" s="8"/>
      <c r="C1133" s="22"/>
      <c r="D1133" s="14"/>
      <c r="E1133" s="14"/>
      <c r="F1133" s="14"/>
      <c r="G1133" s="14"/>
      <c r="H1133" s="14"/>
      <c r="I1133" s="14"/>
      <c r="J1133" s="14"/>
      <c r="K1133" s="27"/>
    </row>
    <row r="1134" spans="1:11" ht="15.75" customHeight="1" x14ac:dyDescent="0.3">
      <c r="A1134" s="7" t="s">
        <v>84</v>
      </c>
      <c r="B1134" s="8" t="s">
        <v>111</v>
      </c>
      <c r="C1134" s="22">
        <v>4</v>
      </c>
      <c r="D1134" s="14">
        <v>16</v>
      </c>
      <c r="E1134" s="14">
        <v>2</v>
      </c>
      <c r="F1134" s="14">
        <v>12</v>
      </c>
      <c r="G1134" s="14">
        <v>0</v>
      </c>
      <c r="H1134" s="14">
        <v>1</v>
      </c>
      <c r="I1134" s="14">
        <v>4</v>
      </c>
      <c r="J1134" s="14">
        <v>17</v>
      </c>
      <c r="K1134" s="27"/>
    </row>
    <row r="1135" spans="1:11" ht="15.75" customHeight="1" x14ac:dyDescent="0.3">
      <c r="A1135" s="7" t="s">
        <v>85</v>
      </c>
      <c r="B1135" s="8" t="s">
        <v>111</v>
      </c>
      <c r="C1135" s="22">
        <v>7</v>
      </c>
      <c r="D1135" s="14">
        <v>13</v>
      </c>
      <c r="E1135" s="14">
        <v>5</v>
      </c>
      <c r="F1135" s="14">
        <v>9</v>
      </c>
      <c r="G1135" s="14">
        <v>1</v>
      </c>
      <c r="H1135" s="14">
        <v>1</v>
      </c>
      <c r="I1135" s="14">
        <v>8</v>
      </c>
      <c r="J1135" s="14">
        <v>14</v>
      </c>
      <c r="K1135" s="27"/>
    </row>
    <row r="1136" spans="1:11" ht="15.75" customHeight="1" x14ac:dyDescent="0.3">
      <c r="A1136" s="7" t="s">
        <v>86</v>
      </c>
      <c r="B1136" s="8" t="s">
        <v>111</v>
      </c>
      <c r="C1136" s="22">
        <v>3</v>
      </c>
      <c r="D1136" s="14">
        <v>17</v>
      </c>
      <c r="E1136" s="14">
        <v>3</v>
      </c>
      <c r="F1136" s="14">
        <v>11</v>
      </c>
      <c r="G1136" s="14">
        <v>0</v>
      </c>
      <c r="H1136" s="14">
        <v>1</v>
      </c>
      <c r="I1136" s="14">
        <v>3</v>
      </c>
      <c r="J1136" s="14">
        <v>18</v>
      </c>
      <c r="K1136" s="27"/>
    </row>
    <row r="1137" spans="1:11" ht="15.75" customHeight="1" x14ac:dyDescent="0.3">
      <c r="A1137" s="7" t="s">
        <v>71</v>
      </c>
      <c r="B1137" s="8" t="s">
        <v>990</v>
      </c>
      <c r="C1137" s="22">
        <v>4</v>
      </c>
      <c r="D1137" s="14">
        <v>16</v>
      </c>
      <c r="E1137" s="14">
        <v>3</v>
      </c>
      <c r="F1137" s="14">
        <v>9</v>
      </c>
      <c r="G1137" s="14">
        <v>0</v>
      </c>
      <c r="H1137" s="14">
        <v>1</v>
      </c>
      <c r="I1137" s="14">
        <v>4</v>
      </c>
      <c r="J1137" s="14">
        <v>17</v>
      </c>
      <c r="K1137" s="27"/>
    </row>
    <row r="1138" spans="1:11" ht="15.75" customHeight="1" x14ac:dyDescent="0.3">
      <c r="A1138" s="7" t="s">
        <v>87</v>
      </c>
      <c r="B1138" s="8" t="s">
        <v>1857</v>
      </c>
      <c r="C1138" s="22">
        <v>7</v>
      </c>
      <c r="D1138" s="14">
        <v>12</v>
      </c>
      <c r="E1138" s="14">
        <v>4</v>
      </c>
      <c r="F1138" s="14">
        <v>9</v>
      </c>
      <c r="G1138" s="14"/>
      <c r="H1138" s="14"/>
      <c r="I1138" s="14"/>
      <c r="J1138" s="14"/>
      <c r="K1138" s="27" t="s">
        <v>1858</v>
      </c>
    </row>
    <row r="1139" spans="1:11" ht="15.75" customHeight="1" x14ac:dyDescent="0.3">
      <c r="A1139" s="7" t="s">
        <v>88</v>
      </c>
      <c r="B1139" s="8" t="s">
        <v>1857</v>
      </c>
      <c r="C1139" s="22">
        <v>11</v>
      </c>
      <c r="D1139" s="14">
        <v>8</v>
      </c>
      <c r="E1139" s="14">
        <v>7</v>
      </c>
      <c r="F1139" s="14">
        <v>7</v>
      </c>
      <c r="G1139" s="14"/>
      <c r="H1139" s="14"/>
      <c r="I1139" s="14"/>
      <c r="J1139" s="14"/>
      <c r="K1139" s="27"/>
    </row>
    <row r="1140" spans="1:11" ht="15.75" customHeight="1" x14ac:dyDescent="0.3">
      <c r="A1140" s="7" t="s">
        <v>89</v>
      </c>
      <c r="B1140" s="8" t="s">
        <v>1857</v>
      </c>
      <c r="C1140" s="22">
        <v>10</v>
      </c>
      <c r="D1140" s="14">
        <v>10</v>
      </c>
      <c r="E1140" s="14"/>
      <c r="F1140" s="14"/>
      <c r="G1140" s="14"/>
      <c r="H1140" s="14"/>
      <c r="I1140" s="14"/>
      <c r="J1140" s="14"/>
      <c r="K1140" s="27"/>
    </row>
    <row r="1141" spans="1:11" ht="15.75" customHeight="1" x14ac:dyDescent="0.3">
      <c r="A1141" s="7" t="s">
        <v>90</v>
      </c>
      <c r="B1141" s="8" t="s">
        <v>1857</v>
      </c>
      <c r="C1141" s="22"/>
      <c r="D1141" s="14"/>
      <c r="E1141" s="14"/>
      <c r="F1141" s="14"/>
      <c r="G1141" s="14"/>
      <c r="H1141" s="14"/>
      <c r="I1141" s="14"/>
      <c r="J1141" s="14"/>
      <c r="K1141" s="27"/>
    </row>
    <row r="1142" spans="1:11" ht="15.75" customHeight="1" x14ac:dyDescent="0.3">
      <c r="A1142" s="10" t="s">
        <v>12</v>
      </c>
      <c r="B1142" s="11"/>
      <c r="C1142" s="9">
        <f t="shared" ref="C1142:J1142" si="88">SUM(C1116:C1141)</f>
        <v>139</v>
      </c>
      <c r="D1142" s="9">
        <f t="shared" si="88"/>
        <v>203</v>
      </c>
      <c r="E1142" s="9">
        <f t="shared" si="88"/>
        <v>72</v>
      </c>
      <c r="F1142" s="9">
        <f t="shared" si="88"/>
        <v>107</v>
      </c>
      <c r="G1142" s="9">
        <f t="shared" si="88"/>
        <v>8</v>
      </c>
      <c r="H1142" s="9">
        <f t="shared" si="88"/>
        <v>14</v>
      </c>
      <c r="I1142" s="9">
        <f t="shared" si="88"/>
        <v>119</v>
      </c>
      <c r="J1142" s="9">
        <f t="shared" si="88"/>
        <v>187</v>
      </c>
      <c r="K1142" s="29"/>
    </row>
    <row r="1143" spans="1:11" ht="15.75" customHeight="1" x14ac:dyDescent="0.3">
      <c r="A1143" s="1" t="s">
        <v>1984</v>
      </c>
      <c r="B1143" s="17"/>
      <c r="C1143" s="42"/>
      <c r="D1143" s="42"/>
      <c r="E1143" s="42"/>
      <c r="F1143" s="42"/>
      <c r="G1143" s="42"/>
      <c r="H1143" s="42"/>
      <c r="I1143" s="42"/>
      <c r="J1143" s="42"/>
    </row>
    <row r="1144" spans="1:11" ht="15.75" customHeight="1" x14ac:dyDescent="0.3"/>
    <row r="1145" spans="1:11" ht="15.75" customHeight="1" x14ac:dyDescent="0.3">
      <c r="A1145" s="24" t="s">
        <v>951</v>
      </c>
      <c r="B1145" s="25"/>
      <c r="C1145" s="25"/>
      <c r="D1145" s="25"/>
      <c r="E1145" s="25"/>
      <c r="F1145" s="25"/>
      <c r="G1145" s="25"/>
      <c r="H1145" s="25"/>
      <c r="I1145" s="25"/>
      <c r="J1145" s="26"/>
      <c r="K1145" s="27"/>
    </row>
    <row r="1146" spans="1:11" ht="15.75" customHeight="1" x14ac:dyDescent="0.3">
      <c r="A1146" s="2"/>
      <c r="B1146" s="3"/>
      <c r="C1146" s="28" t="s">
        <v>1</v>
      </c>
      <c r="D1146" s="26"/>
      <c r="E1146" s="28" t="s">
        <v>2</v>
      </c>
      <c r="F1146" s="26"/>
      <c r="G1146" s="28" t="s">
        <v>3</v>
      </c>
      <c r="H1146" s="26"/>
      <c r="I1146" s="28" t="s">
        <v>4</v>
      </c>
      <c r="J1146" s="26"/>
      <c r="K1146" s="27"/>
    </row>
    <row r="1147" spans="1:11" ht="15.75" customHeight="1" x14ac:dyDescent="0.3">
      <c r="A1147" s="4" t="s">
        <v>5</v>
      </c>
      <c r="B1147" s="5" t="s">
        <v>6</v>
      </c>
      <c r="C1147" s="6" t="s">
        <v>7</v>
      </c>
      <c r="D1147" s="6" t="s">
        <v>8</v>
      </c>
      <c r="E1147" s="6" t="s">
        <v>7</v>
      </c>
      <c r="F1147" s="6" t="s">
        <v>8</v>
      </c>
      <c r="G1147" s="6" t="s">
        <v>7</v>
      </c>
      <c r="H1147" s="6" t="s">
        <v>8</v>
      </c>
      <c r="I1147" s="6" t="s">
        <v>7</v>
      </c>
      <c r="J1147" s="6" t="s">
        <v>8</v>
      </c>
      <c r="K1147" s="29"/>
    </row>
    <row r="1148" spans="1:11" ht="15.75" customHeight="1" x14ac:dyDescent="0.3">
      <c r="A1148" s="7" t="s">
        <v>105</v>
      </c>
      <c r="B1148" s="8" t="s">
        <v>65</v>
      </c>
      <c r="C1148" s="12">
        <v>7</v>
      </c>
      <c r="D1148" s="13">
        <v>11</v>
      </c>
      <c r="E1148" s="13">
        <v>5</v>
      </c>
      <c r="F1148" s="13">
        <v>9</v>
      </c>
      <c r="G1148" s="13">
        <v>1</v>
      </c>
      <c r="H1148" s="13">
        <v>1</v>
      </c>
      <c r="I1148" s="13">
        <v>8</v>
      </c>
      <c r="J1148" s="13">
        <v>12</v>
      </c>
      <c r="K1148" s="27"/>
    </row>
    <row r="1149" spans="1:11" ht="15.75" customHeight="1" x14ac:dyDescent="0.3">
      <c r="A1149" s="7" t="s">
        <v>25</v>
      </c>
      <c r="B1149" s="8" t="s">
        <v>65</v>
      </c>
      <c r="C1149" s="12">
        <v>9</v>
      </c>
      <c r="D1149" s="13">
        <v>9</v>
      </c>
      <c r="E1149" s="13">
        <v>6</v>
      </c>
      <c r="F1149" s="13">
        <v>8</v>
      </c>
      <c r="G1149" s="13">
        <v>0</v>
      </c>
      <c r="H1149" s="13">
        <v>1</v>
      </c>
      <c r="I1149" s="13">
        <v>9</v>
      </c>
      <c r="J1149" s="13">
        <v>10</v>
      </c>
      <c r="K1149" s="27"/>
    </row>
    <row r="1150" spans="1:11" ht="15.75" customHeight="1" x14ac:dyDescent="0.3">
      <c r="A1150" s="10" t="s">
        <v>12</v>
      </c>
      <c r="B1150" s="11"/>
      <c r="C1150" s="9">
        <f>SUM(C1148:C1149)</f>
        <v>16</v>
      </c>
      <c r="D1150" s="9">
        <f t="shared" ref="D1150:J1150" si="89">SUM(D1148:D1149)</f>
        <v>20</v>
      </c>
      <c r="E1150" s="9">
        <f t="shared" si="89"/>
        <v>11</v>
      </c>
      <c r="F1150" s="9">
        <f t="shared" si="89"/>
        <v>17</v>
      </c>
      <c r="G1150" s="9">
        <f t="shared" si="89"/>
        <v>1</v>
      </c>
      <c r="H1150" s="9">
        <f t="shared" si="89"/>
        <v>2</v>
      </c>
      <c r="I1150" s="9">
        <f t="shared" si="89"/>
        <v>17</v>
      </c>
      <c r="J1150" s="9">
        <f t="shared" si="89"/>
        <v>22</v>
      </c>
      <c r="K1150" s="29"/>
    </row>
    <row r="1151" spans="1:11" ht="15.75" customHeight="1" x14ac:dyDescent="0.3"/>
    <row r="1152" spans="1:11" ht="15.75" customHeight="1" x14ac:dyDescent="0.3"/>
    <row r="1153" spans="1:11" ht="15.75" customHeight="1" x14ac:dyDescent="0.3">
      <c r="A1153" s="24" t="s">
        <v>187</v>
      </c>
      <c r="B1153" s="25"/>
      <c r="C1153" s="25"/>
      <c r="D1153" s="25"/>
      <c r="E1153" s="25"/>
      <c r="F1153" s="25"/>
      <c r="G1153" s="25"/>
      <c r="H1153" s="25"/>
      <c r="I1153" s="25"/>
      <c r="J1153" s="26"/>
      <c r="K1153" s="27"/>
    </row>
    <row r="1154" spans="1:11" ht="15.75" customHeight="1" x14ac:dyDescent="0.3">
      <c r="A1154" s="2"/>
      <c r="B1154" s="3"/>
      <c r="C1154" s="28" t="s">
        <v>1</v>
      </c>
      <c r="D1154" s="26"/>
      <c r="E1154" s="28" t="s">
        <v>2</v>
      </c>
      <c r="F1154" s="26"/>
      <c r="G1154" s="28" t="s">
        <v>3</v>
      </c>
      <c r="H1154" s="26"/>
      <c r="I1154" s="28" t="s">
        <v>4</v>
      </c>
      <c r="J1154" s="26"/>
      <c r="K1154" s="27"/>
    </row>
    <row r="1155" spans="1:11" ht="15.75" customHeight="1" x14ac:dyDescent="0.3">
      <c r="A1155" s="4" t="s">
        <v>5</v>
      </c>
      <c r="B1155" s="5" t="s">
        <v>6</v>
      </c>
      <c r="C1155" s="6" t="s">
        <v>7</v>
      </c>
      <c r="D1155" s="6" t="s">
        <v>8</v>
      </c>
      <c r="E1155" s="6" t="s">
        <v>7</v>
      </c>
      <c r="F1155" s="6" t="s">
        <v>8</v>
      </c>
      <c r="G1155" s="6" t="s">
        <v>7</v>
      </c>
      <c r="H1155" s="6" t="s">
        <v>8</v>
      </c>
      <c r="I1155" s="6" t="s">
        <v>7</v>
      </c>
      <c r="J1155" s="6" t="s">
        <v>8</v>
      </c>
      <c r="K1155" s="29"/>
    </row>
    <row r="1156" spans="1:11" ht="15.75" customHeight="1" x14ac:dyDescent="0.3">
      <c r="A1156" s="7" t="s">
        <v>157</v>
      </c>
      <c r="B1156" s="8" t="s">
        <v>133</v>
      </c>
      <c r="C1156" s="12">
        <v>1</v>
      </c>
      <c r="D1156" s="13">
        <v>4</v>
      </c>
      <c r="E1156" s="13">
        <v>0</v>
      </c>
      <c r="F1156" s="13">
        <v>0</v>
      </c>
      <c r="G1156" s="13">
        <v>1</v>
      </c>
      <c r="H1156" s="13">
        <v>2</v>
      </c>
      <c r="I1156" s="13">
        <v>2</v>
      </c>
      <c r="J1156" s="13">
        <v>6</v>
      </c>
      <c r="K1156" s="27"/>
    </row>
    <row r="1157" spans="1:11" ht="15.75" customHeight="1" x14ac:dyDescent="0.3">
      <c r="A1157" s="10" t="s">
        <v>12</v>
      </c>
      <c r="B1157" s="11"/>
      <c r="C1157" s="9">
        <f>SUM(C1156)</f>
        <v>1</v>
      </c>
      <c r="D1157" s="9">
        <f t="shared" ref="D1157:J1157" si="90">SUM(D1156)</f>
        <v>4</v>
      </c>
      <c r="E1157" s="9">
        <f t="shared" si="90"/>
        <v>0</v>
      </c>
      <c r="F1157" s="9">
        <f t="shared" si="90"/>
        <v>0</v>
      </c>
      <c r="G1157" s="9">
        <f t="shared" si="90"/>
        <v>1</v>
      </c>
      <c r="H1157" s="9">
        <f t="shared" si="90"/>
        <v>2</v>
      </c>
      <c r="I1157" s="9">
        <f t="shared" si="90"/>
        <v>2</v>
      </c>
      <c r="J1157" s="9">
        <f t="shared" si="90"/>
        <v>6</v>
      </c>
      <c r="K1157" s="29"/>
    </row>
    <row r="1158" spans="1:11" ht="15.75" customHeight="1" x14ac:dyDescent="0.3"/>
    <row r="1159" spans="1:11" ht="15.75" customHeight="1" x14ac:dyDescent="0.3"/>
    <row r="1160" spans="1:11" ht="15.75" customHeight="1" x14ac:dyDescent="0.3">
      <c r="A1160" s="24" t="s">
        <v>1970</v>
      </c>
      <c r="B1160" s="25"/>
      <c r="C1160" s="25"/>
      <c r="D1160" s="25"/>
      <c r="E1160" s="25"/>
      <c r="F1160" s="25"/>
      <c r="G1160" s="25"/>
      <c r="H1160" s="25"/>
      <c r="I1160" s="25"/>
      <c r="J1160" s="26"/>
      <c r="K1160" s="27"/>
    </row>
    <row r="1161" spans="1:11" ht="15.75" customHeight="1" x14ac:dyDescent="0.3">
      <c r="A1161" s="2"/>
      <c r="B1161" s="3"/>
      <c r="C1161" s="28" t="s">
        <v>1</v>
      </c>
      <c r="D1161" s="26"/>
      <c r="E1161" s="28" t="s">
        <v>2</v>
      </c>
      <c r="F1161" s="26"/>
      <c r="G1161" s="28" t="s">
        <v>3</v>
      </c>
      <c r="H1161" s="26"/>
      <c r="I1161" s="28" t="s">
        <v>4</v>
      </c>
      <c r="J1161" s="26"/>
      <c r="K1161" s="27"/>
    </row>
    <row r="1162" spans="1:11" ht="15.75" customHeight="1" x14ac:dyDescent="0.3">
      <c r="A1162" s="4" t="s">
        <v>5</v>
      </c>
      <c r="B1162" s="5" t="s">
        <v>6</v>
      </c>
      <c r="C1162" s="6" t="s">
        <v>7</v>
      </c>
      <c r="D1162" s="6" t="s">
        <v>8</v>
      </c>
      <c r="E1162" s="6" t="s">
        <v>7</v>
      </c>
      <c r="F1162" s="6" t="s">
        <v>8</v>
      </c>
      <c r="G1162" s="6" t="s">
        <v>7</v>
      </c>
      <c r="H1162" s="6" t="s">
        <v>8</v>
      </c>
      <c r="I1162" s="6" t="s">
        <v>7</v>
      </c>
      <c r="J1162" s="6" t="s">
        <v>8</v>
      </c>
      <c r="K1162" s="29"/>
    </row>
    <row r="1163" spans="1:11" ht="15.75" customHeight="1" x14ac:dyDescent="0.3">
      <c r="A1163" s="7" t="s">
        <v>1189</v>
      </c>
      <c r="B1163" s="8" t="s">
        <v>115</v>
      </c>
      <c r="C1163" s="12">
        <v>7</v>
      </c>
      <c r="D1163" s="13">
        <v>13</v>
      </c>
      <c r="E1163" s="13">
        <v>4</v>
      </c>
      <c r="F1163" s="13">
        <v>9</v>
      </c>
      <c r="G1163" s="13">
        <v>0</v>
      </c>
      <c r="H1163" s="13">
        <v>1</v>
      </c>
      <c r="I1163" s="13">
        <v>7</v>
      </c>
      <c r="J1163" s="13">
        <v>14</v>
      </c>
    </row>
    <row r="1164" spans="1:11" ht="15.75" customHeight="1" x14ac:dyDescent="0.3">
      <c r="A1164" s="7" t="s">
        <v>1267</v>
      </c>
      <c r="B1164" s="8" t="s">
        <v>115</v>
      </c>
      <c r="C1164" s="12">
        <v>6</v>
      </c>
      <c r="D1164" s="13">
        <v>16</v>
      </c>
      <c r="E1164" s="13">
        <v>3</v>
      </c>
      <c r="F1164" s="13">
        <v>10</v>
      </c>
      <c r="G1164" s="13">
        <v>0</v>
      </c>
      <c r="H1164" s="13">
        <v>1</v>
      </c>
      <c r="I1164" s="13">
        <v>6</v>
      </c>
      <c r="J1164" s="13">
        <v>17</v>
      </c>
    </row>
    <row r="1165" spans="1:11" ht="15.75" customHeight="1" x14ac:dyDescent="0.3">
      <c r="A1165" s="7" t="s">
        <v>1374</v>
      </c>
      <c r="B1165" s="8" t="s">
        <v>115</v>
      </c>
      <c r="C1165" s="12">
        <v>11</v>
      </c>
      <c r="D1165" s="13">
        <v>11</v>
      </c>
      <c r="E1165" s="13">
        <v>7</v>
      </c>
      <c r="F1165" s="13">
        <v>5</v>
      </c>
      <c r="G1165" s="13">
        <v>1</v>
      </c>
      <c r="H1165" s="13">
        <v>1</v>
      </c>
      <c r="I1165" s="13">
        <v>12</v>
      </c>
      <c r="J1165" s="13">
        <v>12</v>
      </c>
    </row>
    <row r="1166" spans="1:11" ht="15.75" customHeight="1" x14ac:dyDescent="0.3">
      <c r="A1166" s="7" t="s">
        <v>1475</v>
      </c>
      <c r="B1166" s="8" t="s">
        <v>115</v>
      </c>
      <c r="C1166" s="12">
        <v>12</v>
      </c>
      <c r="D1166" s="13">
        <v>10</v>
      </c>
      <c r="E1166" s="13">
        <v>9</v>
      </c>
      <c r="F1166" s="13">
        <v>5</v>
      </c>
      <c r="G1166" s="13">
        <v>1</v>
      </c>
      <c r="H1166" s="13">
        <v>1</v>
      </c>
      <c r="I1166" s="13">
        <v>13</v>
      </c>
      <c r="J1166" s="13">
        <v>11</v>
      </c>
    </row>
    <row r="1167" spans="1:11" ht="15.75" customHeight="1" x14ac:dyDescent="0.3">
      <c r="A1167" s="7" t="s">
        <v>1614</v>
      </c>
      <c r="B1167" s="8" t="s">
        <v>115</v>
      </c>
      <c r="C1167" s="12">
        <v>10</v>
      </c>
      <c r="D1167" s="13">
        <v>12</v>
      </c>
      <c r="E1167" s="13">
        <v>9</v>
      </c>
      <c r="F1167" s="13">
        <v>5</v>
      </c>
      <c r="G1167" s="13">
        <v>0</v>
      </c>
      <c r="H1167" s="13">
        <v>1</v>
      </c>
      <c r="I1167" s="13">
        <v>10</v>
      </c>
      <c r="J1167" s="13">
        <v>13</v>
      </c>
    </row>
    <row r="1168" spans="1:11" ht="15.75" customHeight="1" x14ac:dyDescent="0.3">
      <c r="A1168" s="7" t="s">
        <v>1852</v>
      </c>
      <c r="B1168" s="8" t="s">
        <v>115</v>
      </c>
      <c r="C1168" s="12">
        <v>16</v>
      </c>
      <c r="D1168" s="13">
        <v>6</v>
      </c>
      <c r="E1168" s="13">
        <v>11</v>
      </c>
      <c r="F1168" s="13">
        <v>3</v>
      </c>
      <c r="G1168" s="13">
        <v>2</v>
      </c>
      <c r="H1168" s="13">
        <v>1</v>
      </c>
      <c r="I1168" s="13">
        <v>18</v>
      </c>
      <c r="J1168" s="13">
        <v>7</v>
      </c>
    </row>
    <row r="1169" spans="1:11" ht="15.75" customHeight="1" x14ac:dyDescent="0.3">
      <c r="A1169" s="7" t="s">
        <v>1883</v>
      </c>
      <c r="B1169" s="8" t="s">
        <v>115</v>
      </c>
      <c r="C1169" s="12">
        <v>2</v>
      </c>
      <c r="D1169" s="13">
        <v>18</v>
      </c>
      <c r="E1169" s="13">
        <v>0</v>
      </c>
      <c r="F1169" s="13">
        <v>14</v>
      </c>
      <c r="G1169" s="13">
        <v>1</v>
      </c>
      <c r="H1169" s="13">
        <v>1</v>
      </c>
      <c r="I1169" s="13">
        <v>3</v>
      </c>
      <c r="J1169" s="13">
        <v>19</v>
      </c>
    </row>
    <row r="1170" spans="1:11" ht="15.75" customHeight="1" x14ac:dyDescent="0.3">
      <c r="A1170" s="7" t="s">
        <v>1965</v>
      </c>
      <c r="B1170" s="8" t="s">
        <v>163</v>
      </c>
      <c r="C1170" s="12">
        <v>11</v>
      </c>
      <c r="D1170" s="13">
        <v>11</v>
      </c>
      <c r="E1170" s="13">
        <v>5</v>
      </c>
      <c r="F1170" s="13">
        <v>7</v>
      </c>
      <c r="G1170" s="13">
        <v>0</v>
      </c>
      <c r="H1170" s="13">
        <v>1</v>
      </c>
      <c r="I1170" s="13">
        <v>11</v>
      </c>
      <c r="J1170" s="13">
        <v>12</v>
      </c>
    </row>
    <row r="1171" spans="1:11" ht="15.75" customHeight="1" x14ac:dyDescent="0.3">
      <c r="A1171" s="7" t="s">
        <v>2031</v>
      </c>
      <c r="B1171" s="8" t="s">
        <v>163</v>
      </c>
      <c r="C1171" s="12">
        <v>12</v>
      </c>
      <c r="D1171" s="13">
        <v>10</v>
      </c>
      <c r="E1171" s="13">
        <v>9</v>
      </c>
      <c r="F1171" s="13">
        <v>3</v>
      </c>
      <c r="G1171" s="13">
        <v>1</v>
      </c>
      <c r="H1171" s="13">
        <v>1</v>
      </c>
      <c r="I1171" s="13">
        <v>13</v>
      </c>
      <c r="J1171" s="13">
        <v>11</v>
      </c>
    </row>
    <row r="1172" spans="1:11" ht="15.75" customHeight="1" x14ac:dyDescent="0.3">
      <c r="A1172" s="7" t="s">
        <v>2043</v>
      </c>
      <c r="B1172" s="8" t="s">
        <v>163</v>
      </c>
      <c r="C1172" s="12">
        <v>15</v>
      </c>
      <c r="D1172" s="13">
        <v>6</v>
      </c>
      <c r="E1172" s="13">
        <v>12</v>
      </c>
      <c r="F1172" s="13">
        <v>2</v>
      </c>
      <c r="G1172" s="13">
        <v>0</v>
      </c>
      <c r="H1172" s="13">
        <v>1</v>
      </c>
      <c r="I1172" s="13">
        <v>15</v>
      </c>
      <c r="J1172" s="13">
        <v>7</v>
      </c>
    </row>
    <row r="1173" spans="1:11" ht="15.75" customHeight="1" x14ac:dyDescent="0.3">
      <c r="A1173" s="7" t="s">
        <v>2066</v>
      </c>
      <c r="B1173" s="8" t="s">
        <v>163</v>
      </c>
      <c r="C1173" s="12">
        <v>17</v>
      </c>
      <c r="D1173" s="13">
        <v>5</v>
      </c>
      <c r="E1173" s="13">
        <v>12</v>
      </c>
      <c r="F1173" s="13">
        <v>2</v>
      </c>
      <c r="G1173" s="13">
        <v>2</v>
      </c>
      <c r="H1173" s="13">
        <v>1</v>
      </c>
      <c r="I1173" s="13">
        <v>19</v>
      </c>
      <c r="J1173" s="13">
        <v>6</v>
      </c>
    </row>
    <row r="1174" spans="1:11" ht="15.75" customHeight="1" x14ac:dyDescent="0.3">
      <c r="A1174" s="7" t="s">
        <v>2081</v>
      </c>
      <c r="B1174" s="8" t="s">
        <v>163</v>
      </c>
      <c r="C1174" s="12">
        <v>17</v>
      </c>
      <c r="D1174" s="13">
        <v>5</v>
      </c>
      <c r="E1174" s="13">
        <v>11</v>
      </c>
      <c r="F1174" s="13">
        <v>3</v>
      </c>
      <c r="G1174" s="13">
        <v>2</v>
      </c>
      <c r="H1174" s="13">
        <v>1</v>
      </c>
      <c r="I1174" s="13">
        <v>19</v>
      </c>
      <c r="J1174" s="13">
        <v>6</v>
      </c>
      <c r="K1174" s="27"/>
    </row>
    <row r="1175" spans="1:11" ht="15.75" customHeight="1" x14ac:dyDescent="0.3">
      <c r="A1175" s="10" t="s">
        <v>12</v>
      </c>
      <c r="B1175" s="11"/>
      <c r="C1175" s="9">
        <f>SUM(C1163:C1174)</f>
        <v>136</v>
      </c>
      <c r="D1175" s="9">
        <f t="shared" ref="D1175:J1175" si="91">SUM(D1163:D1174)</f>
        <v>123</v>
      </c>
      <c r="E1175" s="9">
        <f t="shared" si="91"/>
        <v>92</v>
      </c>
      <c r="F1175" s="9">
        <f t="shared" si="91"/>
        <v>68</v>
      </c>
      <c r="G1175" s="9">
        <f t="shared" si="91"/>
        <v>10</v>
      </c>
      <c r="H1175" s="9">
        <f t="shared" si="91"/>
        <v>12</v>
      </c>
      <c r="I1175" s="9">
        <f t="shared" si="91"/>
        <v>146</v>
      </c>
      <c r="J1175" s="9">
        <f t="shared" si="91"/>
        <v>135</v>
      </c>
      <c r="K1175" s="29"/>
    </row>
    <row r="1176" spans="1:11" ht="15.75" customHeight="1" x14ac:dyDescent="0.3">
      <c r="A1176" s="18"/>
      <c r="B1176" s="18"/>
    </row>
    <row r="1177" spans="1:11" ht="15.75" customHeight="1" x14ac:dyDescent="0.3"/>
    <row r="1178" spans="1:11" ht="15.75" customHeight="1" x14ac:dyDescent="0.3">
      <c r="A1178" s="24" t="s">
        <v>642</v>
      </c>
      <c r="B1178" s="25"/>
      <c r="C1178" s="25"/>
      <c r="D1178" s="25"/>
      <c r="E1178" s="25"/>
      <c r="F1178" s="25"/>
      <c r="G1178" s="25"/>
      <c r="H1178" s="25"/>
      <c r="I1178" s="25"/>
      <c r="J1178" s="26"/>
      <c r="K1178" s="27"/>
    </row>
    <row r="1179" spans="1:11" ht="15.75" customHeight="1" x14ac:dyDescent="0.3">
      <c r="A1179" s="2"/>
      <c r="B1179" s="3"/>
      <c r="C1179" s="28" t="s">
        <v>1</v>
      </c>
      <c r="D1179" s="26"/>
      <c r="E1179" s="28" t="s">
        <v>2</v>
      </c>
      <c r="F1179" s="26"/>
      <c r="G1179" s="28" t="s">
        <v>3</v>
      </c>
      <c r="H1179" s="26"/>
      <c r="I1179" s="28" t="s">
        <v>4</v>
      </c>
      <c r="J1179" s="26"/>
      <c r="K1179" s="27"/>
    </row>
    <row r="1180" spans="1:11" ht="15.75" customHeight="1" x14ac:dyDescent="0.3">
      <c r="A1180" s="4" t="s">
        <v>5</v>
      </c>
      <c r="B1180" s="5" t="s">
        <v>6</v>
      </c>
      <c r="C1180" s="6" t="s">
        <v>7</v>
      </c>
      <c r="D1180" s="6" t="s">
        <v>8</v>
      </c>
      <c r="E1180" s="6" t="s">
        <v>7</v>
      </c>
      <c r="F1180" s="6" t="s">
        <v>8</v>
      </c>
      <c r="G1180" s="6" t="s">
        <v>7</v>
      </c>
      <c r="H1180" s="6" t="s">
        <v>8</v>
      </c>
      <c r="I1180" s="6" t="s">
        <v>7</v>
      </c>
      <c r="J1180" s="6" t="s">
        <v>8</v>
      </c>
      <c r="K1180" s="29"/>
    </row>
    <row r="1181" spans="1:11" ht="15.75" customHeight="1" x14ac:dyDescent="0.3">
      <c r="A1181" s="7" t="s">
        <v>84</v>
      </c>
      <c r="B1181" s="8" t="s">
        <v>172</v>
      </c>
      <c r="C1181" s="12">
        <v>5</v>
      </c>
      <c r="D1181" s="13">
        <v>15</v>
      </c>
      <c r="E1181" s="13">
        <v>1</v>
      </c>
      <c r="F1181" s="13">
        <v>9</v>
      </c>
      <c r="G1181" s="13">
        <v>0</v>
      </c>
      <c r="H1181" s="13">
        <v>1</v>
      </c>
      <c r="I1181" s="13">
        <v>5</v>
      </c>
      <c r="J1181" s="13">
        <v>16</v>
      </c>
      <c r="K1181" s="27"/>
    </row>
    <row r="1182" spans="1:11" ht="15.75" customHeight="1" x14ac:dyDescent="0.3">
      <c r="A1182" s="7" t="s">
        <v>85</v>
      </c>
      <c r="B1182" s="8" t="s">
        <v>172</v>
      </c>
      <c r="C1182" s="22">
        <v>2</v>
      </c>
      <c r="D1182" s="14">
        <v>18</v>
      </c>
      <c r="E1182" s="14">
        <v>1</v>
      </c>
      <c r="F1182" s="14">
        <v>9</v>
      </c>
      <c r="G1182" s="14">
        <v>0</v>
      </c>
      <c r="H1182" s="14">
        <v>1</v>
      </c>
      <c r="I1182" s="14">
        <v>2</v>
      </c>
      <c r="J1182" s="14">
        <v>19</v>
      </c>
      <c r="K1182" s="27"/>
    </row>
    <row r="1183" spans="1:11" ht="15.75" customHeight="1" x14ac:dyDescent="0.3">
      <c r="A1183" s="7" t="s">
        <v>86</v>
      </c>
      <c r="B1183" s="8" t="s">
        <v>172</v>
      </c>
      <c r="C1183" s="22">
        <v>3</v>
      </c>
      <c r="D1183" s="14">
        <v>17</v>
      </c>
      <c r="E1183" s="14">
        <v>1</v>
      </c>
      <c r="F1183" s="14">
        <v>9</v>
      </c>
      <c r="G1183" s="14">
        <v>0</v>
      </c>
      <c r="H1183" s="14">
        <v>1</v>
      </c>
      <c r="I1183" s="14">
        <v>3</v>
      </c>
      <c r="J1183" s="14">
        <v>18</v>
      </c>
      <c r="K1183" s="27"/>
    </row>
    <row r="1184" spans="1:11" ht="15.75" customHeight="1" x14ac:dyDescent="0.3">
      <c r="A1184" s="10" t="s">
        <v>12</v>
      </c>
      <c r="B1184" s="11"/>
      <c r="C1184" s="9">
        <f>SUM(C1181:C1183)</f>
        <v>10</v>
      </c>
      <c r="D1184" s="9">
        <f t="shared" ref="D1184:J1184" si="92">SUM(D1181:D1183)</f>
        <v>50</v>
      </c>
      <c r="E1184" s="9">
        <f t="shared" si="92"/>
        <v>3</v>
      </c>
      <c r="F1184" s="9">
        <f t="shared" si="92"/>
        <v>27</v>
      </c>
      <c r="G1184" s="9">
        <f t="shared" si="92"/>
        <v>0</v>
      </c>
      <c r="H1184" s="9">
        <f t="shared" si="92"/>
        <v>3</v>
      </c>
      <c r="I1184" s="9">
        <f t="shared" si="92"/>
        <v>10</v>
      </c>
      <c r="J1184" s="9">
        <f t="shared" si="92"/>
        <v>53</v>
      </c>
      <c r="K1184" s="29"/>
    </row>
    <row r="1185" spans="1:11" ht="15.75" customHeight="1" x14ac:dyDescent="0.3">
      <c r="A1185" s="18"/>
      <c r="B1185" s="18"/>
    </row>
    <row r="1186" spans="1:11" ht="15.75" customHeight="1" x14ac:dyDescent="0.3"/>
    <row r="1187" spans="1:11" ht="15.75" customHeight="1" x14ac:dyDescent="0.3">
      <c r="A1187" s="24" t="s">
        <v>801</v>
      </c>
      <c r="B1187" s="25"/>
      <c r="C1187" s="25"/>
      <c r="D1187" s="25"/>
      <c r="E1187" s="25"/>
      <c r="F1187" s="25"/>
      <c r="G1187" s="25"/>
      <c r="H1187" s="25"/>
      <c r="I1187" s="25"/>
      <c r="J1187" s="26"/>
      <c r="K1187" s="27"/>
    </row>
    <row r="1188" spans="1:11" ht="15.75" customHeight="1" x14ac:dyDescent="0.3">
      <c r="A1188" s="2"/>
      <c r="B1188" s="3"/>
      <c r="C1188" s="28" t="s">
        <v>1</v>
      </c>
      <c r="D1188" s="26"/>
      <c r="E1188" s="28" t="s">
        <v>2</v>
      </c>
      <c r="F1188" s="26"/>
      <c r="G1188" s="28" t="s">
        <v>3</v>
      </c>
      <c r="H1188" s="26"/>
      <c r="I1188" s="28" t="s">
        <v>4</v>
      </c>
      <c r="J1188" s="26"/>
      <c r="K1188" s="27"/>
    </row>
    <row r="1189" spans="1:11" ht="15.75" customHeight="1" x14ac:dyDescent="0.3">
      <c r="A1189" s="4" t="s">
        <v>5</v>
      </c>
      <c r="B1189" s="5" t="s">
        <v>6</v>
      </c>
      <c r="C1189" s="6" t="s">
        <v>7</v>
      </c>
      <c r="D1189" s="6" t="s">
        <v>8</v>
      </c>
      <c r="E1189" s="6" t="s">
        <v>7</v>
      </c>
      <c r="F1189" s="6" t="s">
        <v>8</v>
      </c>
      <c r="G1189" s="6" t="s">
        <v>7</v>
      </c>
      <c r="H1189" s="6" t="s">
        <v>8</v>
      </c>
      <c r="I1189" s="6" t="s">
        <v>7</v>
      </c>
      <c r="J1189" s="6" t="s">
        <v>8</v>
      </c>
      <c r="K1189" s="29"/>
    </row>
    <row r="1190" spans="1:11" ht="15.75" customHeight="1" x14ac:dyDescent="0.3">
      <c r="A1190" s="7" t="s">
        <v>18</v>
      </c>
      <c r="B1190" s="8" t="s">
        <v>258</v>
      </c>
      <c r="C1190" s="9"/>
      <c r="D1190" s="9"/>
      <c r="E1190" s="9"/>
      <c r="F1190" s="9"/>
      <c r="G1190" s="9"/>
      <c r="H1190" s="9"/>
      <c r="I1190" s="9">
        <v>9</v>
      </c>
      <c r="J1190" s="9">
        <v>9</v>
      </c>
      <c r="K1190" s="29"/>
    </row>
    <row r="1191" spans="1:11" ht="15.75" customHeight="1" x14ac:dyDescent="0.3">
      <c r="A1191" s="7" t="s">
        <v>19</v>
      </c>
      <c r="B1191" s="8" t="s">
        <v>258</v>
      </c>
      <c r="C1191" s="9"/>
      <c r="D1191" s="9"/>
      <c r="E1191" s="9"/>
      <c r="F1191" s="9"/>
      <c r="G1191" s="9"/>
      <c r="H1191" s="9"/>
      <c r="I1191" s="9">
        <v>14</v>
      </c>
      <c r="J1191" s="9">
        <v>4</v>
      </c>
      <c r="K1191" s="29"/>
    </row>
    <row r="1192" spans="1:11" ht="15.75" customHeight="1" x14ac:dyDescent="0.3">
      <c r="A1192" s="7" t="s">
        <v>20</v>
      </c>
      <c r="B1192" s="8" t="s">
        <v>258</v>
      </c>
      <c r="C1192" s="9">
        <v>5</v>
      </c>
      <c r="D1192" s="9">
        <v>8</v>
      </c>
      <c r="E1192" s="9">
        <v>5</v>
      </c>
      <c r="F1192" s="9">
        <v>7</v>
      </c>
      <c r="G1192" s="9">
        <v>1</v>
      </c>
      <c r="H1192" s="9">
        <v>1</v>
      </c>
      <c r="I1192" s="9">
        <v>6</v>
      </c>
      <c r="J1192" s="9">
        <v>9</v>
      </c>
      <c r="K1192" s="46" t="s">
        <v>1763</v>
      </c>
    </row>
    <row r="1193" spans="1:11" ht="15.75" customHeight="1" x14ac:dyDescent="0.3">
      <c r="A1193" s="7" t="s">
        <v>21</v>
      </c>
      <c r="B1193" s="8" t="s">
        <v>258</v>
      </c>
      <c r="C1193" s="9">
        <v>8</v>
      </c>
      <c r="D1193" s="9">
        <v>4</v>
      </c>
      <c r="E1193" s="9">
        <v>5</v>
      </c>
      <c r="F1193" s="9">
        <v>2</v>
      </c>
      <c r="G1193" s="9">
        <v>0</v>
      </c>
      <c r="H1193" s="9">
        <v>1</v>
      </c>
      <c r="I1193" s="9">
        <v>8</v>
      </c>
      <c r="J1193" s="9">
        <v>5</v>
      </c>
      <c r="K1193" s="46" t="s">
        <v>1764</v>
      </c>
    </row>
    <row r="1194" spans="1:11" ht="15.75" customHeight="1" x14ac:dyDescent="0.3">
      <c r="A1194" s="10" t="s">
        <v>12</v>
      </c>
      <c r="B1194" s="11"/>
      <c r="C1194" s="9">
        <f t="shared" ref="C1194:J1194" si="93">SUM(C1190:C1193)</f>
        <v>13</v>
      </c>
      <c r="D1194" s="9">
        <f t="shared" si="93"/>
        <v>12</v>
      </c>
      <c r="E1194" s="9">
        <f t="shared" si="93"/>
        <v>10</v>
      </c>
      <c r="F1194" s="9">
        <f t="shared" si="93"/>
        <v>9</v>
      </c>
      <c r="G1194" s="9">
        <f t="shared" si="93"/>
        <v>1</v>
      </c>
      <c r="H1194" s="9">
        <f t="shared" si="93"/>
        <v>2</v>
      </c>
      <c r="I1194" s="9">
        <f t="shared" si="93"/>
        <v>37</v>
      </c>
      <c r="J1194" s="9">
        <f t="shared" si="93"/>
        <v>27</v>
      </c>
      <c r="K1194" s="29"/>
    </row>
    <row r="1195" spans="1:11" ht="15.75" customHeight="1" x14ac:dyDescent="0.3">
      <c r="A1195" s="30"/>
      <c r="B1195" s="30"/>
      <c r="C1195" s="30"/>
      <c r="D1195" s="30"/>
      <c r="E1195" s="30"/>
    </row>
    <row r="1196" spans="1:11" ht="15.75" customHeight="1" x14ac:dyDescent="0.3"/>
    <row r="1197" spans="1:11" ht="15.75" customHeight="1" x14ac:dyDescent="0.3">
      <c r="A1197" s="24" t="s">
        <v>1439</v>
      </c>
      <c r="B1197" s="25"/>
      <c r="C1197" s="25"/>
      <c r="D1197" s="25"/>
      <c r="E1197" s="25"/>
      <c r="F1197" s="25"/>
      <c r="G1197" s="25"/>
      <c r="H1197" s="25"/>
      <c r="I1197" s="25"/>
      <c r="J1197" s="26"/>
      <c r="K1197" s="27"/>
    </row>
    <row r="1198" spans="1:11" ht="15.75" customHeight="1" x14ac:dyDescent="0.3">
      <c r="A1198" s="2"/>
      <c r="B1198" s="3"/>
      <c r="C1198" s="28" t="s">
        <v>1</v>
      </c>
      <c r="D1198" s="26"/>
      <c r="E1198" s="28" t="s">
        <v>2</v>
      </c>
      <c r="F1198" s="26"/>
      <c r="G1198" s="28" t="s">
        <v>3</v>
      </c>
      <c r="H1198" s="26"/>
      <c r="I1198" s="28" t="s">
        <v>4</v>
      </c>
      <c r="J1198" s="26"/>
      <c r="K1198" s="27"/>
    </row>
    <row r="1199" spans="1:11" ht="15.75" customHeight="1" x14ac:dyDescent="0.3">
      <c r="A1199" s="4" t="s">
        <v>5</v>
      </c>
      <c r="B1199" s="5" t="s">
        <v>6</v>
      </c>
      <c r="C1199" s="6" t="s">
        <v>7</v>
      </c>
      <c r="D1199" s="6" t="s">
        <v>8</v>
      </c>
      <c r="E1199" s="6" t="s">
        <v>7</v>
      </c>
      <c r="F1199" s="6" t="s">
        <v>8</v>
      </c>
      <c r="G1199" s="6" t="s">
        <v>7</v>
      </c>
      <c r="H1199" s="6" t="s">
        <v>8</v>
      </c>
      <c r="I1199" s="6" t="s">
        <v>7</v>
      </c>
      <c r="J1199" s="6" t="s">
        <v>8</v>
      </c>
      <c r="K1199" s="29"/>
    </row>
    <row r="1200" spans="1:11" ht="15.75" customHeight="1" x14ac:dyDescent="0.3">
      <c r="A1200" s="7" t="s">
        <v>36</v>
      </c>
      <c r="B1200" s="8" t="s">
        <v>26</v>
      </c>
      <c r="C1200" s="12">
        <v>14</v>
      </c>
      <c r="D1200" s="13">
        <v>6</v>
      </c>
      <c r="E1200" s="13">
        <v>10</v>
      </c>
      <c r="F1200" s="13">
        <v>4</v>
      </c>
      <c r="G1200" s="13">
        <v>1</v>
      </c>
      <c r="H1200" s="13">
        <v>1</v>
      </c>
      <c r="I1200" s="13">
        <v>15</v>
      </c>
      <c r="J1200" s="13">
        <v>7</v>
      </c>
      <c r="K1200" s="27"/>
    </row>
    <row r="1201" spans="1:11" ht="15.75" customHeight="1" x14ac:dyDescent="0.3">
      <c r="A1201" s="7" t="s">
        <v>37</v>
      </c>
      <c r="B1201" s="8" t="s">
        <v>26</v>
      </c>
      <c r="C1201" s="22">
        <v>11</v>
      </c>
      <c r="D1201" s="14">
        <v>9</v>
      </c>
      <c r="E1201" s="14">
        <v>8</v>
      </c>
      <c r="F1201" s="14">
        <v>6</v>
      </c>
      <c r="G1201" s="14">
        <v>0</v>
      </c>
      <c r="H1201" s="14">
        <v>1</v>
      </c>
      <c r="I1201" s="14">
        <v>11</v>
      </c>
      <c r="J1201" s="14">
        <v>10</v>
      </c>
      <c r="K1201" s="27"/>
    </row>
    <row r="1202" spans="1:11" ht="15.75" customHeight="1" x14ac:dyDescent="0.3">
      <c r="A1202" s="7" t="s">
        <v>38</v>
      </c>
      <c r="B1202" s="8" t="s">
        <v>1101</v>
      </c>
      <c r="C1202" s="22">
        <v>13</v>
      </c>
      <c r="D1202" s="14">
        <v>7</v>
      </c>
      <c r="E1202" s="14">
        <v>12</v>
      </c>
      <c r="F1202" s="14">
        <v>4</v>
      </c>
      <c r="G1202" s="14">
        <v>3</v>
      </c>
      <c r="H1202" s="14">
        <v>1</v>
      </c>
      <c r="I1202" s="14">
        <v>16</v>
      </c>
      <c r="J1202" s="14">
        <v>8</v>
      </c>
      <c r="K1202" s="27"/>
    </row>
    <row r="1203" spans="1:11" ht="15.75" customHeight="1" x14ac:dyDescent="0.3">
      <c r="A1203" s="7" t="s">
        <v>81</v>
      </c>
      <c r="B1203" s="8" t="s">
        <v>1101</v>
      </c>
      <c r="C1203" s="22"/>
      <c r="D1203" s="14"/>
      <c r="E1203" s="14"/>
      <c r="F1203" s="14"/>
      <c r="G1203" s="14"/>
      <c r="H1203" s="14"/>
      <c r="I1203" s="14"/>
      <c r="J1203" s="14"/>
      <c r="K1203" s="27"/>
    </row>
    <row r="1204" spans="1:11" ht="15.75" customHeight="1" x14ac:dyDescent="0.3">
      <c r="A1204" s="7" t="s">
        <v>82</v>
      </c>
      <c r="B1204" s="8" t="s">
        <v>1101</v>
      </c>
      <c r="C1204" s="22"/>
      <c r="D1204" s="14"/>
      <c r="E1204" s="14"/>
      <c r="F1204" s="14"/>
      <c r="G1204" s="14"/>
      <c r="H1204" s="14"/>
      <c r="I1204" s="14"/>
      <c r="J1204" s="14"/>
      <c r="K1204" s="27"/>
    </row>
    <row r="1205" spans="1:11" ht="15.75" customHeight="1" x14ac:dyDescent="0.3">
      <c r="A1205" s="7" t="s">
        <v>83</v>
      </c>
      <c r="B1205" s="8" t="s">
        <v>318</v>
      </c>
      <c r="C1205" s="12">
        <v>6</v>
      </c>
      <c r="D1205" s="13">
        <v>14</v>
      </c>
      <c r="E1205" s="13">
        <v>4</v>
      </c>
      <c r="F1205" s="13">
        <v>10</v>
      </c>
      <c r="G1205" s="13">
        <v>2</v>
      </c>
      <c r="H1205" s="13">
        <v>1</v>
      </c>
      <c r="I1205" s="13">
        <v>8</v>
      </c>
      <c r="J1205" s="13">
        <v>15</v>
      </c>
      <c r="K1205" s="27"/>
    </row>
    <row r="1206" spans="1:11" ht="15.75" customHeight="1" x14ac:dyDescent="0.3">
      <c r="A1206" s="7" t="s">
        <v>84</v>
      </c>
      <c r="B1206" s="8" t="s">
        <v>318</v>
      </c>
      <c r="C1206" s="22">
        <v>10</v>
      </c>
      <c r="D1206" s="14">
        <v>10</v>
      </c>
      <c r="E1206" s="14">
        <v>6</v>
      </c>
      <c r="F1206" s="14">
        <v>8</v>
      </c>
      <c r="G1206" s="14">
        <v>0</v>
      </c>
      <c r="H1206" s="14">
        <v>1</v>
      </c>
      <c r="I1206" s="14">
        <v>10</v>
      </c>
      <c r="J1206" s="14">
        <v>11</v>
      </c>
      <c r="K1206" s="27"/>
    </row>
    <row r="1207" spans="1:11" ht="15.75" customHeight="1" x14ac:dyDescent="0.3">
      <c r="A1207" s="7" t="s">
        <v>85</v>
      </c>
      <c r="B1207" s="8" t="s">
        <v>318</v>
      </c>
      <c r="C1207" s="22">
        <v>4</v>
      </c>
      <c r="D1207" s="14">
        <v>16</v>
      </c>
      <c r="E1207" s="14">
        <v>1</v>
      </c>
      <c r="F1207" s="14">
        <v>13</v>
      </c>
      <c r="G1207" s="14">
        <v>0</v>
      </c>
      <c r="H1207" s="14">
        <v>1</v>
      </c>
      <c r="I1207" s="14">
        <v>4</v>
      </c>
      <c r="J1207" s="14">
        <v>17</v>
      </c>
      <c r="K1207" s="27"/>
    </row>
    <row r="1208" spans="1:11" ht="15.75" customHeight="1" x14ac:dyDescent="0.3">
      <c r="A1208" s="7" t="s">
        <v>86</v>
      </c>
      <c r="B1208" s="8" t="s">
        <v>318</v>
      </c>
      <c r="C1208" s="22">
        <v>5</v>
      </c>
      <c r="D1208" s="14">
        <v>15</v>
      </c>
      <c r="E1208" s="14">
        <v>3</v>
      </c>
      <c r="F1208" s="14">
        <v>11</v>
      </c>
      <c r="G1208" s="14">
        <v>0</v>
      </c>
      <c r="H1208" s="14">
        <v>1</v>
      </c>
      <c r="I1208" s="14">
        <v>5</v>
      </c>
      <c r="J1208" s="14">
        <v>16</v>
      </c>
      <c r="K1208" s="27"/>
    </row>
    <row r="1209" spans="1:11" ht="15.75" customHeight="1" x14ac:dyDescent="0.3">
      <c r="A1209" s="7" t="s">
        <v>71</v>
      </c>
      <c r="B1209" s="8" t="s">
        <v>318</v>
      </c>
      <c r="C1209" s="22">
        <v>13</v>
      </c>
      <c r="D1209" s="14">
        <v>7</v>
      </c>
      <c r="E1209" s="14">
        <v>8</v>
      </c>
      <c r="F1209" s="14">
        <v>6</v>
      </c>
      <c r="G1209" s="14">
        <v>3</v>
      </c>
      <c r="H1209" s="14">
        <v>1</v>
      </c>
      <c r="I1209" s="14">
        <v>16</v>
      </c>
      <c r="J1209" s="14">
        <v>8</v>
      </c>
      <c r="K1209" s="27"/>
    </row>
    <row r="1210" spans="1:11" ht="15.75" customHeight="1" x14ac:dyDescent="0.3">
      <c r="A1210" s="7" t="s">
        <v>87</v>
      </c>
      <c r="B1210" s="8" t="s">
        <v>318</v>
      </c>
      <c r="C1210" s="22">
        <v>13</v>
      </c>
      <c r="D1210" s="14">
        <v>7</v>
      </c>
      <c r="E1210" s="14">
        <v>8</v>
      </c>
      <c r="F1210" s="14">
        <v>6</v>
      </c>
      <c r="G1210" s="14">
        <v>0</v>
      </c>
      <c r="H1210" s="14">
        <v>1</v>
      </c>
      <c r="I1210" s="14">
        <v>13</v>
      </c>
      <c r="J1210" s="14">
        <v>8</v>
      </c>
      <c r="K1210" s="27"/>
    </row>
    <row r="1211" spans="1:11" ht="15.75" customHeight="1" x14ac:dyDescent="0.3">
      <c r="A1211" s="7" t="s">
        <v>88</v>
      </c>
      <c r="B1211" s="8" t="s">
        <v>318</v>
      </c>
      <c r="C1211" s="22">
        <v>6</v>
      </c>
      <c r="D1211" s="14">
        <v>14</v>
      </c>
      <c r="E1211" s="14">
        <v>4</v>
      </c>
      <c r="F1211" s="14">
        <v>10</v>
      </c>
      <c r="G1211" s="14">
        <v>0</v>
      </c>
      <c r="H1211" s="14">
        <v>1</v>
      </c>
      <c r="I1211" s="14">
        <v>6</v>
      </c>
      <c r="J1211" s="14">
        <v>15</v>
      </c>
      <c r="K1211" s="27"/>
    </row>
    <row r="1212" spans="1:11" ht="15.75" customHeight="1" x14ac:dyDescent="0.3">
      <c r="A1212" s="7" t="s">
        <v>89</v>
      </c>
      <c r="B1212" s="8" t="s">
        <v>318</v>
      </c>
      <c r="C1212" s="22">
        <v>7</v>
      </c>
      <c r="D1212" s="14">
        <v>13</v>
      </c>
      <c r="E1212" s="14">
        <v>4</v>
      </c>
      <c r="F1212" s="14">
        <v>10</v>
      </c>
      <c r="G1212" s="14">
        <v>0</v>
      </c>
      <c r="H1212" s="14">
        <v>1</v>
      </c>
      <c r="I1212" s="14">
        <v>7</v>
      </c>
      <c r="J1212" s="14">
        <v>14</v>
      </c>
      <c r="K1212" s="27"/>
    </row>
    <row r="1213" spans="1:11" ht="15.75" customHeight="1" x14ac:dyDescent="0.3">
      <c r="A1213" s="7" t="s">
        <v>90</v>
      </c>
      <c r="B1213" s="8" t="s">
        <v>318</v>
      </c>
      <c r="C1213" s="22">
        <v>14</v>
      </c>
      <c r="D1213" s="14">
        <v>6</v>
      </c>
      <c r="E1213" s="14">
        <v>10</v>
      </c>
      <c r="F1213" s="14">
        <v>4</v>
      </c>
      <c r="G1213" s="14">
        <v>0</v>
      </c>
      <c r="H1213" s="14">
        <v>1</v>
      </c>
      <c r="I1213" s="14">
        <v>14</v>
      </c>
      <c r="J1213" s="14">
        <v>7</v>
      </c>
      <c r="K1213" s="27"/>
    </row>
    <row r="1214" spans="1:11" ht="15.75" customHeight="1" x14ac:dyDescent="0.3">
      <c r="A1214" s="7" t="s">
        <v>73</v>
      </c>
      <c r="B1214" s="8" t="s">
        <v>318</v>
      </c>
      <c r="C1214" s="22">
        <v>11</v>
      </c>
      <c r="D1214" s="14">
        <v>9</v>
      </c>
      <c r="E1214" s="14">
        <v>9</v>
      </c>
      <c r="F1214" s="14">
        <v>5</v>
      </c>
      <c r="G1214" s="14">
        <v>2</v>
      </c>
      <c r="H1214" s="14">
        <v>1</v>
      </c>
      <c r="I1214" s="14">
        <v>13</v>
      </c>
      <c r="J1214" s="14">
        <v>10</v>
      </c>
      <c r="K1214" s="27"/>
    </row>
    <row r="1215" spans="1:11" ht="15.75" customHeight="1" x14ac:dyDescent="0.3">
      <c r="A1215" s="7" t="s">
        <v>75</v>
      </c>
      <c r="B1215" s="8" t="s">
        <v>318</v>
      </c>
      <c r="C1215" s="22">
        <v>2</v>
      </c>
      <c r="D1215" s="14">
        <v>18</v>
      </c>
      <c r="E1215" s="14">
        <v>0</v>
      </c>
      <c r="F1215" s="14">
        <v>14</v>
      </c>
      <c r="G1215" s="14">
        <v>0</v>
      </c>
      <c r="H1215" s="14">
        <v>1</v>
      </c>
      <c r="I1215" s="14">
        <v>2</v>
      </c>
      <c r="J1215" s="14">
        <v>19</v>
      </c>
      <c r="K1215" s="27"/>
    </row>
    <row r="1216" spans="1:11" ht="15.75" customHeight="1" x14ac:dyDescent="0.3">
      <c r="A1216" s="10" t="s">
        <v>12</v>
      </c>
      <c r="B1216" s="11"/>
      <c r="C1216" s="9">
        <f>SUM(C1200:C1215)</f>
        <v>129</v>
      </c>
      <c r="D1216" s="9">
        <f t="shared" ref="D1216:J1216" si="94">SUM(D1200:D1215)</f>
        <v>151</v>
      </c>
      <c r="E1216" s="9">
        <f t="shared" si="94"/>
        <v>87</v>
      </c>
      <c r="F1216" s="9">
        <f t="shared" si="94"/>
        <v>111</v>
      </c>
      <c r="G1216" s="9">
        <f t="shared" si="94"/>
        <v>11</v>
      </c>
      <c r="H1216" s="9">
        <f t="shared" si="94"/>
        <v>14</v>
      </c>
      <c r="I1216" s="9">
        <f t="shared" si="94"/>
        <v>140</v>
      </c>
      <c r="J1216" s="9">
        <f t="shared" si="94"/>
        <v>165</v>
      </c>
      <c r="K1216" s="29"/>
    </row>
    <row r="1217" spans="1:11" ht="15.75" customHeight="1" x14ac:dyDescent="0.3">
      <c r="A1217" s="30"/>
      <c r="B1217" s="30"/>
      <c r="C1217" s="30"/>
    </row>
    <row r="1218" spans="1:11" ht="15.75" customHeight="1" x14ac:dyDescent="0.3"/>
    <row r="1219" spans="1:11" ht="15.75" customHeight="1" x14ac:dyDescent="0.3">
      <c r="A1219" s="24" t="s">
        <v>1849</v>
      </c>
      <c r="B1219" s="25"/>
      <c r="C1219" s="25"/>
      <c r="D1219" s="25"/>
      <c r="E1219" s="25"/>
      <c r="F1219" s="25"/>
      <c r="G1219" s="25"/>
      <c r="H1219" s="25"/>
      <c r="I1219" s="25"/>
      <c r="J1219" s="26"/>
      <c r="K1219" s="27"/>
    </row>
    <row r="1220" spans="1:11" ht="15.75" customHeight="1" x14ac:dyDescent="0.3">
      <c r="A1220" s="2"/>
      <c r="B1220" s="3"/>
      <c r="C1220" s="28" t="s">
        <v>1</v>
      </c>
      <c r="D1220" s="26"/>
      <c r="E1220" s="28" t="s">
        <v>2</v>
      </c>
      <c r="F1220" s="26"/>
      <c r="G1220" s="28" t="s">
        <v>3</v>
      </c>
      <c r="H1220" s="26"/>
      <c r="I1220" s="28" t="s">
        <v>4</v>
      </c>
      <c r="J1220" s="26"/>
      <c r="K1220" s="27"/>
    </row>
    <row r="1221" spans="1:11" ht="15.75" customHeight="1" x14ac:dyDescent="0.3">
      <c r="A1221" s="4" t="s">
        <v>5</v>
      </c>
      <c r="B1221" s="5" t="s">
        <v>6</v>
      </c>
      <c r="C1221" s="6" t="s">
        <v>7</v>
      </c>
      <c r="D1221" s="6" t="s">
        <v>8</v>
      </c>
      <c r="E1221" s="6" t="s">
        <v>7</v>
      </c>
      <c r="F1221" s="6" t="s">
        <v>8</v>
      </c>
      <c r="G1221" s="6" t="s">
        <v>7</v>
      </c>
      <c r="H1221" s="6" t="s">
        <v>8</v>
      </c>
      <c r="I1221" s="6" t="s">
        <v>7</v>
      </c>
      <c r="J1221" s="6" t="s">
        <v>8</v>
      </c>
      <c r="K1221" s="29"/>
    </row>
    <row r="1222" spans="1:11" ht="15.75" customHeight="1" x14ac:dyDescent="0.3">
      <c r="A1222" s="7" t="s">
        <v>102</v>
      </c>
      <c r="B1222" s="8" t="s">
        <v>10</v>
      </c>
      <c r="C1222" s="12">
        <v>15</v>
      </c>
      <c r="D1222" s="13">
        <v>5</v>
      </c>
      <c r="E1222" s="13">
        <v>9</v>
      </c>
      <c r="F1222" s="13">
        <v>5</v>
      </c>
      <c r="G1222" s="13">
        <v>1</v>
      </c>
      <c r="H1222" s="13">
        <v>1</v>
      </c>
      <c r="I1222" s="13">
        <v>16</v>
      </c>
      <c r="J1222" s="13">
        <v>6</v>
      </c>
    </row>
    <row r="1223" spans="1:11" ht="15.75" customHeight="1" x14ac:dyDescent="0.3">
      <c r="A1223" s="7" t="s">
        <v>103</v>
      </c>
      <c r="B1223" s="8" t="s">
        <v>10</v>
      </c>
      <c r="C1223" s="12">
        <v>15</v>
      </c>
      <c r="D1223" s="13">
        <v>5</v>
      </c>
      <c r="E1223" s="13">
        <v>9</v>
      </c>
      <c r="F1223" s="13">
        <v>5</v>
      </c>
      <c r="G1223" s="13">
        <v>0</v>
      </c>
      <c r="H1223" s="13">
        <v>1</v>
      </c>
      <c r="I1223" s="13">
        <v>15</v>
      </c>
      <c r="J1223" s="13">
        <v>6</v>
      </c>
    </row>
    <row r="1224" spans="1:11" ht="15.75" customHeight="1" x14ac:dyDescent="0.3">
      <c r="A1224" s="7" t="s">
        <v>104</v>
      </c>
      <c r="B1224" s="8" t="s">
        <v>10</v>
      </c>
      <c r="C1224" s="12">
        <v>9</v>
      </c>
      <c r="D1224" s="13">
        <v>11</v>
      </c>
      <c r="E1224" s="13">
        <v>5</v>
      </c>
      <c r="F1224" s="13">
        <v>7</v>
      </c>
      <c r="G1224" s="13">
        <v>0</v>
      </c>
      <c r="H1224" s="13">
        <v>1</v>
      </c>
      <c r="I1224" s="13">
        <v>9</v>
      </c>
      <c r="J1224" s="13">
        <v>12</v>
      </c>
    </row>
    <row r="1225" spans="1:11" ht="15.75" customHeight="1" x14ac:dyDescent="0.3">
      <c r="A1225" s="7" t="s">
        <v>105</v>
      </c>
      <c r="B1225" s="8" t="s">
        <v>10</v>
      </c>
      <c r="C1225" s="12">
        <v>8</v>
      </c>
      <c r="D1225" s="13">
        <v>12</v>
      </c>
      <c r="E1225" s="13">
        <v>3</v>
      </c>
      <c r="F1225" s="13">
        <v>7</v>
      </c>
      <c r="G1225" s="13">
        <v>1</v>
      </c>
      <c r="H1225" s="13">
        <v>1</v>
      </c>
      <c r="I1225" s="13">
        <v>9</v>
      </c>
      <c r="J1225" s="13">
        <v>13</v>
      </c>
      <c r="K1225" s="27"/>
    </row>
    <row r="1226" spans="1:11" ht="15.75" customHeight="1" x14ac:dyDescent="0.3">
      <c r="A1226" s="10" t="s">
        <v>12</v>
      </c>
      <c r="B1226" s="11"/>
      <c r="C1226" s="9">
        <f>SUM(C1222:C1225)</f>
        <v>47</v>
      </c>
      <c r="D1226" s="9">
        <f t="shared" ref="D1226:J1226" si="95">SUM(D1222:D1225)</f>
        <v>33</v>
      </c>
      <c r="E1226" s="9">
        <f t="shared" si="95"/>
        <v>26</v>
      </c>
      <c r="F1226" s="9">
        <f t="shared" si="95"/>
        <v>24</v>
      </c>
      <c r="G1226" s="9">
        <f t="shared" si="95"/>
        <v>2</v>
      </c>
      <c r="H1226" s="9">
        <f t="shared" si="95"/>
        <v>4</v>
      </c>
      <c r="I1226" s="9">
        <f t="shared" si="95"/>
        <v>49</v>
      </c>
      <c r="J1226" s="9">
        <f t="shared" si="95"/>
        <v>37</v>
      </c>
      <c r="K1226" s="29"/>
    </row>
    <row r="1227" spans="1:11" ht="15.75" customHeight="1" x14ac:dyDescent="0.3"/>
    <row r="1228" spans="1:11" ht="15.75" customHeight="1" x14ac:dyDescent="0.3"/>
    <row r="1229" spans="1:11" ht="15.75" customHeight="1" x14ac:dyDescent="0.3">
      <c r="A1229" s="24" t="s">
        <v>1723</v>
      </c>
      <c r="B1229" s="25"/>
      <c r="C1229" s="25"/>
      <c r="D1229" s="25"/>
      <c r="E1229" s="25"/>
      <c r="F1229" s="25"/>
      <c r="G1229" s="25"/>
      <c r="H1229" s="25"/>
      <c r="I1229" s="25"/>
      <c r="J1229" s="26"/>
      <c r="K1229" s="27"/>
    </row>
    <row r="1230" spans="1:11" ht="15.75" customHeight="1" x14ac:dyDescent="0.3">
      <c r="A1230" s="2"/>
      <c r="B1230" s="3"/>
      <c r="C1230" s="28" t="s">
        <v>1</v>
      </c>
      <c r="D1230" s="26"/>
      <c r="E1230" s="28" t="s">
        <v>2</v>
      </c>
      <c r="F1230" s="26"/>
      <c r="G1230" s="28" t="s">
        <v>3</v>
      </c>
      <c r="H1230" s="26"/>
      <c r="I1230" s="28" t="s">
        <v>4</v>
      </c>
      <c r="J1230" s="26"/>
      <c r="K1230" s="27"/>
    </row>
    <row r="1231" spans="1:11" ht="15.75" customHeight="1" x14ac:dyDescent="0.3">
      <c r="A1231" s="4" t="s">
        <v>5</v>
      </c>
      <c r="B1231" s="5" t="s">
        <v>6</v>
      </c>
      <c r="C1231" s="6" t="s">
        <v>7</v>
      </c>
      <c r="D1231" s="6" t="s">
        <v>8</v>
      </c>
      <c r="E1231" s="6" t="s">
        <v>7</v>
      </c>
      <c r="F1231" s="6" t="s">
        <v>8</v>
      </c>
      <c r="G1231" s="6" t="s">
        <v>7</v>
      </c>
      <c r="H1231" s="6" t="s">
        <v>8</v>
      </c>
      <c r="I1231" s="6" t="s">
        <v>7</v>
      </c>
      <c r="J1231" s="6" t="s">
        <v>8</v>
      </c>
      <c r="K1231" s="29"/>
    </row>
    <row r="1232" spans="1:11" ht="15.75" customHeight="1" x14ac:dyDescent="0.3">
      <c r="A1232" s="7" t="s">
        <v>23</v>
      </c>
      <c r="B1232" s="8" t="s">
        <v>188</v>
      </c>
      <c r="C1232" s="12">
        <v>5</v>
      </c>
      <c r="D1232" s="13">
        <v>13</v>
      </c>
      <c r="E1232" s="13">
        <v>5</v>
      </c>
      <c r="F1232" s="13">
        <v>7</v>
      </c>
      <c r="G1232" s="13">
        <v>2</v>
      </c>
      <c r="H1232" s="13">
        <v>2</v>
      </c>
      <c r="I1232" s="13">
        <v>7</v>
      </c>
      <c r="J1232" s="13">
        <v>15</v>
      </c>
      <c r="K1232" s="27"/>
    </row>
    <row r="1233" spans="1:11" ht="15.75" customHeight="1" x14ac:dyDescent="0.3">
      <c r="A1233" s="10" t="s">
        <v>12</v>
      </c>
      <c r="B1233" s="11"/>
      <c r="C1233" s="9">
        <f>SUM(C1232)</f>
        <v>5</v>
      </c>
      <c r="D1233" s="9">
        <f t="shared" ref="D1233:J1233" si="96">SUM(D1232)</f>
        <v>13</v>
      </c>
      <c r="E1233" s="9">
        <f t="shared" si="96"/>
        <v>5</v>
      </c>
      <c r="F1233" s="9">
        <f t="shared" si="96"/>
        <v>7</v>
      </c>
      <c r="G1233" s="9">
        <f t="shared" si="96"/>
        <v>2</v>
      </c>
      <c r="H1233" s="9">
        <f t="shared" si="96"/>
        <v>2</v>
      </c>
      <c r="I1233" s="9">
        <f t="shared" si="96"/>
        <v>7</v>
      </c>
      <c r="J1233" s="9">
        <f t="shared" si="96"/>
        <v>15</v>
      </c>
      <c r="K1233" s="29"/>
    </row>
    <row r="1234" spans="1:11" ht="15.75" customHeight="1" x14ac:dyDescent="0.3"/>
    <row r="1235" spans="1:11" ht="15.75" customHeight="1" x14ac:dyDescent="0.3"/>
    <row r="1236" spans="1:11" ht="15.75" customHeight="1" x14ac:dyDescent="0.3">
      <c r="A1236" s="24" t="s">
        <v>634</v>
      </c>
      <c r="B1236" s="25"/>
      <c r="C1236" s="25"/>
      <c r="D1236" s="25"/>
      <c r="E1236" s="25"/>
      <c r="F1236" s="25"/>
      <c r="G1236" s="25"/>
      <c r="H1236" s="25"/>
      <c r="I1236" s="25"/>
      <c r="J1236" s="26"/>
      <c r="K1236" s="27"/>
    </row>
    <row r="1237" spans="1:11" ht="15.75" customHeight="1" x14ac:dyDescent="0.3">
      <c r="A1237" s="2"/>
      <c r="B1237" s="3"/>
      <c r="C1237" s="28" t="s">
        <v>1</v>
      </c>
      <c r="D1237" s="26"/>
      <c r="E1237" s="28" t="s">
        <v>2</v>
      </c>
      <c r="F1237" s="26"/>
      <c r="G1237" s="28" t="s">
        <v>3</v>
      </c>
      <c r="H1237" s="26"/>
      <c r="I1237" s="28" t="s">
        <v>4</v>
      </c>
      <c r="J1237" s="26"/>
      <c r="K1237" s="27"/>
    </row>
    <row r="1238" spans="1:11" ht="15.75" customHeight="1" x14ac:dyDescent="0.3">
      <c r="A1238" s="4" t="s">
        <v>5</v>
      </c>
      <c r="B1238" s="5" t="s">
        <v>6</v>
      </c>
      <c r="C1238" s="6" t="s">
        <v>7</v>
      </c>
      <c r="D1238" s="6" t="s">
        <v>8</v>
      </c>
      <c r="E1238" s="6" t="s">
        <v>7</v>
      </c>
      <c r="F1238" s="6" t="s">
        <v>8</v>
      </c>
      <c r="G1238" s="6" t="s">
        <v>7</v>
      </c>
      <c r="H1238" s="6" t="s">
        <v>8</v>
      </c>
      <c r="I1238" s="6" t="s">
        <v>7</v>
      </c>
      <c r="J1238" s="6" t="s">
        <v>8</v>
      </c>
      <c r="K1238" s="29"/>
    </row>
    <row r="1239" spans="1:11" ht="15.75" customHeight="1" x14ac:dyDescent="0.3">
      <c r="A1239" s="7" t="s">
        <v>630</v>
      </c>
      <c r="B1239" s="8" t="s">
        <v>234</v>
      </c>
      <c r="C1239" s="12">
        <v>6</v>
      </c>
      <c r="D1239" s="13">
        <v>13</v>
      </c>
      <c r="E1239" s="13">
        <v>2</v>
      </c>
      <c r="F1239" s="13">
        <v>8</v>
      </c>
      <c r="G1239" s="13">
        <v>0</v>
      </c>
      <c r="H1239" s="13">
        <v>1</v>
      </c>
      <c r="I1239" s="13">
        <v>6</v>
      </c>
      <c r="J1239" s="13">
        <v>14</v>
      </c>
      <c r="K1239" s="27"/>
    </row>
    <row r="1240" spans="1:11" ht="15.75" customHeight="1" x14ac:dyDescent="0.3">
      <c r="A1240" s="7" t="s">
        <v>686</v>
      </c>
      <c r="B1240" s="8" t="s">
        <v>234</v>
      </c>
      <c r="C1240" s="12">
        <v>8</v>
      </c>
      <c r="D1240" s="13">
        <v>12</v>
      </c>
      <c r="E1240" s="13">
        <v>1</v>
      </c>
      <c r="F1240" s="13">
        <v>9</v>
      </c>
      <c r="G1240" s="13">
        <v>1</v>
      </c>
      <c r="H1240" s="13">
        <v>1</v>
      </c>
      <c r="I1240" s="13">
        <v>9</v>
      </c>
      <c r="J1240" s="13">
        <v>13</v>
      </c>
      <c r="K1240" s="27"/>
    </row>
    <row r="1241" spans="1:11" ht="15.75" customHeight="1" x14ac:dyDescent="0.3">
      <c r="A1241" s="10" t="s">
        <v>12</v>
      </c>
      <c r="B1241" s="11"/>
      <c r="C1241" s="9">
        <f>SUM(C1239:C1240)</f>
        <v>14</v>
      </c>
      <c r="D1241" s="9">
        <f t="shared" ref="D1241:J1241" si="97">SUM(D1239:D1240)</f>
        <v>25</v>
      </c>
      <c r="E1241" s="9">
        <f t="shared" si="97"/>
        <v>3</v>
      </c>
      <c r="F1241" s="9">
        <f t="shared" si="97"/>
        <v>17</v>
      </c>
      <c r="G1241" s="9">
        <f t="shared" si="97"/>
        <v>1</v>
      </c>
      <c r="H1241" s="9">
        <f t="shared" si="97"/>
        <v>2</v>
      </c>
      <c r="I1241" s="9">
        <f t="shared" si="97"/>
        <v>15</v>
      </c>
      <c r="J1241" s="9">
        <f t="shared" si="97"/>
        <v>27</v>
      </c>
      <c r="K1241" s="29"/>
    </row>
    <row r="1242" spans="1:11" ht="15.75" customHeight="1" x14ac:dyDescent="0.3"/>
    <row r="1243" spans="1:11" ht="15.75" customHeight="1" x14ac:dyDescent="0.3"/>
    <row r="1244" spans="1:11" ht="15.75" customHeight="1" x14ac:dyDescent="0.3">
      <c r="A1244" s="24" t="s">
        <v>1769</v>
      </c>
      <c r="B1244" s="25"/>
      <c r="C1244" s="25"/>
      <c r="D1244" s="25"/>
      <c r="E1244" s="25"/>
      <c r="F1244" s="25"/>
      <c r="G1244" s="25"/>
      <c r="H1244" s="25"/>
      <c r="I1244" s="25"/>
      <c r="J1244" s="26"/>
      <c r="K1244" s="27"/>
    </row>
    <row r="1245" spans="1:11" ht="15.75" customHeight="1" x14ac:dyDescent="0.3">
      <c r="A1245" s="2"/>
      <c r="B1245" s="3"/>
      <c r="C1245" s="28" t="s">
        <v>1</v>
      </c>
      <c r="D1245" s="26"/>
      <c r="E1245" s="28" t="s">
        <v>2</v>
      </c>
      <c r="F1245" s="26"/>
      <c r="G1245" s="28" t="s">
        <v>3</v>
      </c>
      <c r="H1245" s="26"/>
      <c r="I1245" s="28" t="s">
        <v>4</v>
      </c>
      <c r="J1245" s="26"/>
      <c r="K1245" s="27"/>
    </row>
    <row r="1246" spans="1:11" ht="15.75" customHeight="1" x14ac:dyDescent="0.3">
      <c r="A1246" s="4" t="s">
        <v>5</v>
      </c>
      <c r="B1246" s="5" t="s">
        <v>6</v>
      </c>
      <c r="C1246" s="6" t="s">
        <v>7</v>
      </c>
      <c r="D1246" s="6" t="s">
        <v>8</v>
      </c>
      <c r="E1246" s="6" t="s">
        <v>7</v>
      </c>
      <c r="F1246" s="6" t="s">
        <v>8</v>
      </c>
      <c r="G1246" s="6" t="s">
        <v>7</v>
      </c>
      <c r="H1246" s="6" t="s">
        <v>8</v>
      </c>
      <c r="I1246" s="6" t="s">
        <v>7</v>
      </c>
      <c r="J1246" s="6" t="s">
        <v>8</v>
      </c>
      <c r="K1246" s="29"/>
    </row>
    <row r="1247" spans="1:11" ht="15.75" customHeight="1" x14ac:dyDescent="0.3">
      <c r="A1247" s="7" t="s">
        <v>63</v>
      </c>
      <c r="B1247" s="8" t="s">
        <v>555</v>
      </c>
      <c r="C1247" s="12">
        <v>4</v>
      </c>
      <c r="D1247" s="13">
        <v>14</v>
      </c>
      <c r="E1247" s="13">
        <v>0</v>
      </c>
      <c r="F1247" s="13">
        <v>0</v>
      </c>
      <c r="G1247" s="13">
        <v>0</v>
      </c>
      <c r="H1247" s="13">
        <v>1</v>
      </c>
      <c r="I1247" s="13">
        <v>4</v>
      </c>
      <c r="J1247" s="13">
        <v>15</v>
      </c>
      <c r="K1247" s="27"/>
    </row>
    <row r="1248" spans="1:11" ht="15.75" customHeight="1" x14ac:dyDescent="0.3">
      <c r="A1248" s="10" t="s">
        <v>12</v>
      </c>
      <c r="B1248" s="11"/>
      <c r="C1248" s="9">
        <f>SUM(C1247)</f>
        <v>4</v>
      </c>
      <c r="D1248" s="9">
        <f t="shared" ref="D1248:J1248" si="98">SUM(D1247)</f>
        <v>14</v>
      </c>
      <c r="E1248" s="9">
        <f t="shared" si="98"/>
        <v>0</v>
      </c>
      <c r="F1248" s="9">
        <f t="shared" si="98"/>
        <v>0</v>
      </c>
      <c r="G1248" s="9">
        <f t="shared" si="98"/>
        <v>0</v>
      </c>
      <c r="H1248" s="9">
        <f t="shared" si="98"/>
        <v>1</v>
      </c>
      <c r="I1248" s="9">
        <f t="shared" si="98"/>
        <v>4</v>
      </c>
      <c r="J1248" s="9">
        <f t="shared" si="98"/>
        <v>15</v>
      </c>
      <c r="K1248" s="29"/>
    </row>
    <row r="1249" spans="1:11" ht="15.75" customHeight="1" x14ac:dyDescent="0.3"/>
    <row r="1250" spans="1:11" ht="15.75" customHeight="1" x14ac:dyDescent="0.3"/>
    <row r="1251" spans="1:11" ht="15.75" customHeight="1" x14ac:dyDescent="0.3">
      <c r="A1251" s="24" t="s">
        <v>921</v>
      </c>
      <c r="B1251" s="25"/>
      <c r="C1251" s="25"/>
      <c r="D1251" s="25"/>
      <c r="E1251" s="25"/>
      <c r="F1251" s="25"/>
      <c r="G1251" s="25"/>
      <c r="H1251" s="25"/>
      <c r="I1251" s="25"/>
      <c r="J1251" s="26"/>
      <c r="K1251" s="27"/>
    </row>
    <row r="1252" spans="1:11" ht="15.75" customHeight="1" x14ac:dyDescent="0.3">
      <c r="A1252" s="2"/>
      <c r="B1252" s="3"/>
      <c r="C1252" s="28" t="s">
        <v>1</v>
      </c>
      <c r="D1252" s="26"/>
      <c r="E1252" s="28" t="s">
        <v>2</v>
      </c>
      <c r="F1252" s="26"/>
      <c r="G1252" s="28" t="s">
        <v>3</v>
      </c>
      <c r="H1252" s="26"/>
      <c r="I1252" s="28" t="s">
        <v>4</v>
      </c>
      <c r="J1252" s="26"/>
      <c r="K1252" s="27"/>
    </row>
    <row r="1253" spans="1:11" ht="15.75" customHeight="1" x14ac:dyDescent="0.3">
      <c r="A1253" s="4" t="s">
        <v>5</v>
      </c>
      <c r="B1253" s="5" t="s">
        <v>6</v>
      </c>
      <c r="C1253" s="6" t="s">
        <v>7</v>
      </c>
      <c r="D1253" s="6" t="s">
        <v>8</v>
      </c>
      <c r="E1253" s="6" t="s">
        <v>7</v>
      </c>
      <c r="F1253" s="6" t="s">
        <v>8</v>
      </c>
      <c r="G1253" s="6" t="s">
        <v>7</v>
      </c>
      <c r="H1253" s="6" t="s">
        <v>8</v>
      </c>
      <c r="I1253" s="6" t="s">
        <v>7</v>
      </c>
      <c r="J1253" s="6" t="s">
        <v>8</v>
      </c>
      <c r="K1253" s="29"/>
    </row>
    <row r="1254" spans="1:11" ht="15.75" customHeight="1" x14ac:dyDescent="0.3">
      <c r="A1254" s="7" t="s">
        <v>22</v>
      </c>
      <c r="B1254" s="8" t="s">
        <v>1045</v>
      </c>
      <c r="C1254" s="12">
        <v>7</v>
      </c>
      <c r="D1254" s="13">
        <v>12</v>
      </c>
      <c r="E1254" s="13">
        <v>1</v>
      </c>
      <c r="F1254" s="13">
        <v>4</v>
      </c>
      <c r="G1254" s="13">
        <v>0</v>
      </c>
      <c r="H1254" s="13">
        <v>1</v>
      </c>
      <c r="I1254" s="13">
        <v>7</v>
      </c>
      <c r="J1254" s="13">
        <v>13</v>
      </c>
    </row>
    <row r="1255" spans="1:11" ht="15.75" customHeight="1" x14ac:dyDescent="0.3">
      <c r="A1255" s="7" t="s">
        <v>23</v>
      </c>
      <c r="B1255" s="8" t="s">
        <v>165</v>
      </c>
      <c r="C1255" s="12">
        <v>11</v>
      </c>
      <c r="D1255" s="13">
        <v>6</v>
      </c>
      <c r="E1255" s="13">
        <v>7</v>
      </c>
      <c r="F1255" s="13">
        <v>5</v>
      </c>
      <c r="G1255" s="13">
        <v>4</v>
      </c>
      <c r="H1255" s="13">
        <v>2</v>
      </c>
      <c r="I1255" s="13">
        <v>15</v>
      </c>
      <c r="J1255" s="13">
        <v>8</v>
      </c>
      <c r="K1255" s="27"/>
    </row>
    <row r="1256" spans="1:11" ht="15.75" customHeight="1" x14ac:dyDescent="0.3">
      <c r="A1256" s="10" t="s">
        <v>12</v>
      </c>
      <c r="B1256" s="11"/>
      <c r="C1256" s="9">
        <f>SUM(C1254:C1255)</f>
        <v>18</v>
      </c>
      <c r="D1256" s="9">
        <f t="shared" ref="D1256:J1256" si="99">SUM(D1254:D1255)</f>
        <v>18</v>
      </c>
      <c r="E1256" s="9">
        <f t="shared" si="99"/>
        <v>8</v>
      </c>
      <c r="F1256" s="9">
        <f t="shared" si="99"/>
        <v>9</v>
      </c>
      <c r="G1256" s="9">
        <f t="shared" si="99"/>
        <v>4</v>
      </c>
      <c r="H1256" s="9">
        <f t="shared" si="99"/>
        <v>3</v>
      </c>
      <c r="I1256" s="9">
        <f t="shared" si="99"/>
        <v>22</v>
      </c>
      <c r="J1256" s="9">
        <f t="shared" si="99"/>
        <v>21</v>
      </c>
      <c r="K1256" s="29"/>
    </row>
    <row r="1257" spans="1:11" ht="15.75" customHeight="1" x14ac:dyDescent="0.3"/>
    <row r="1258" spans="1:11" ht="15.75" customHeight="1" x14ac:dyDescent="0.3"/>
    <row r="1259" spans="1:11" ht="15.75" customHeight="1" x14ac:dyDescent="0.3">
      <c r="A1259" s="24" t="s">
        <v>1842</v>
      </c>
      <c r="B1259" s="25"/>
      <c r="C1259" s="25"/>
      <c r="D1259" s="25"/>
      <c r="E1259" s="25"/>
      <c r="F1259" s="25"/>
      <c r="G1259" s="25"/>
      <c r="H1259" s="25"/>
      <c r="I1259" s="25"/>
      <c r="J1259" s="26"/>
      <c r="K1259" s="27"/>
    </row>
    <row r="1260" spans="1:11" ht="15.75" customHeight="1" x14ac:dyDescent="0.3">
      <c r="A1260" s="2"/>
      <c r="B1260" s="3"/>
      <c r="C1260" s="28" t="s">
        <v>1</v>
      </c>
      <c r="D1260" s="26"/>
      <c r="E1260" s="28" t="s">
        <v>2</v>
      </c>
      <c r="F1260" s="26"/>
      <c r="G1260" s="28" t="s">
        <v>3</v>
      </c>
      <c r="H1260" s="26"/>
      <c r="I1260" s="28" t="s">
        <v>4</v>
      </c>
      <c r="J1260" s="26"/>
      <c r="K1260" s="27"/>
    </row>
    <row r="1261" spans="1:11" ht="15.75" customHeight="1" x14ac:dyDescent="0.3">
      <c r="A1261" s="4" t="s">
        <v>5</v>
      </c>
      <c r="B1261" s="5" t="s">
        <v>6</v>
      </c>
      <c r="C1261" s="6" t="s">
        <v>7</v>
      </c>
      <c r="D1261" s="6" t="s">
        <v>8</v>
      </c>
      <c r="E1261" s="6" t="s">
        <v>7</v>
      </c>
      <c r="F1261" s="6" t="s">
        <v>8</v>
      </c>
      <c r="G1261" s="6" t="s">
        <v>7</v>
      </c>
      <c r="H1261" s="6" t="s">
        <v>8</v>
      </c>
      <c r="I1261" s="6" t="s">
        <v>7</v>
      </c>
      <c r="J1261" s="6" t="s">
        <v>8</v>
      </c>
      <c r="K1261" s="29"/>
    </row>
    <row r="1262" spans="1:11" ht="15.75" customHeight="1" x14ac:dyDescent="0.3">
      <c r="A1262" s="7" t="s">
        <v>104</v>
      </c>
      <c r="B1262" s="8" t="s">
        <v>398</v>
      </c>
      <c r="C1262" s="12">
        <v>5</v>
      </c>
      <c r="D1262" s="13">
        <v>13</v>
      </c>
      <c r="E1262" s="13">
        <v>2</v>
      </c>
      <c r="F1262" s="13">
        <v>8</v>
      </c>
      <c r="G1262" s="13">
        <v>0</v>
      </c>
      <c r="H1262" s="13">
        <v>1</v>
      </c>
      <c r="I1262" s="13">
        <v>5</v>
      </c>
      <c r="J1262" s="13">
        <v>14</v>
      </c>
      <c r="K1262" s="27"/>
    </row>
    <row r="1263" spans="1:11" ht="15.75" customHeight="1" x14ac:dyDescent="0.3">
      <c r="A1263" s="10" t="s">
        <v>12</v>
      </c>
      <c r="B1263" s="11"/>
      <c r="C1263" s="9">
        <f>SUM(C1262)</f>
        <v>5</v>
      </c>
      <c r="D1263" s="9">
        <f t="shared" ref="D1263:J1263" si="100">SUM(D1262)</f>
        <v>13</v>
      </c>
      <c r="E1263" s="9">
        <f t="shared" si="100"/>
        <v>2</v>
      </c>
      <c r="F1263" s="9">
        <f t="shared" si="100"/>
        <v>8</v>
      </c>
      <c r="G1263" s="9">
        <f t="shared" si="100"/>
        <v>0</v>
      </c>
      <c r="H1263" s="9">
        <f t="shared" si="100"/>
        <v>1</v>
      </c>
      <c r="I1263" s="9">
        <f t="shared" si="100"/>
        <v>5</v>
      </c>
      <c r="J1263" s="9">
        <f t="shared" si="100"/>
        <v>14</v>
      </c>
      <c r="K1263" s="29"/>
    </row>
    <row r="1264" spans="1:11" ht="15.75" customHeight="1" x14ac:dyDescent="0.3"/>
    <row r="1265" spans="1:11" ht="15.75" customHeight="1" x14ac:dyDescent="0.3"/>
    <row r="1266" spans="1:11" ht="15.75" customHeight="1" x14ac:dyDescent="0.3">
      <c r="A1266" s="24" t="s">
        <v>1716</v>
      </c>
      <c r="B1266" s="25"/>
      <c r="C1266" s="25"/>
      <c r="D1266" s="25"/>
      <c r="E1266" s="25"/>
      <c r="F1266" s="25"/>
      <c r="G1266" s="25"/>
      <c r="H1266" s="25"/>
      <c r="I1266" s="25"/>
      <c r="J1266" s="26"/>
      <c r="K1266" s="27"/>
    </row>
    <row r="1267" spans="1:11" ht="15.75" customHeight="1" x14ac:dyDescent="0.3">
      <c r="A1267" s="2"/>
      <c r="B1267" s="3"/>
      <c r="C1267" s="28" t="s">
        <v>1</v>
      </c>
      <c r="D1267" s="26"/>
      <c r="E1267" s="28" t="s">
        <v>2</v>
      </c>
      <c r="F1267" s="26"/>
      <c r="G1267" s="28" t="s">
        <v>3</v>
      </c>
      <c r="H1267" s="26"/>
      <c r="I1267" s="28" t="s">
        <v>4</v>
      </c>
      <c r="J1267" s="26"/>
      <c r="K1267" s="27"/>
    </row>
    <row r="1268" spans="1:11" ht="15.75" customHeight="1" x14ac:dyDescent="0.3">
      <c r="A1268" s="4" t="s">
        <v>5</v>
      </c>
      <c r="B1268" s="5" t="s">
        <v>6</v>
      </c>
      <c r="C1268" s="6" t="s">
        <v>7</v>
      </c>
      <c r="D1268" s="6" t="s">
        <v>8</v>
      </c>
      <c r="E1268" s="6" t="s">
        <v>7</v>
      </c>
      <c r="F1268" s="6" t="s">
        <v>8</v>
      </c>
      <c r="G1268" s="6" t="s">
        <v>7</v>
      </c>
      <c r="H1268" s="6" t="s">
        <v>8</v>
      </c>
      <c r="I1268" s="6" t="s">
        <v>7</v>
      </c>
      <c r="J1268" s="6" t="s">
        <v>8</v>
      </c>
      <c r="K1268" s="29"/>
    </row>
    <row r="1269" spans="1:11" ht="15.75" customHeight="1" x14ac:dyDescent="0.3">
      <c r="A1269" s="7" t="s">
        <v>776</v>
      </c>
      <c r="B1269" s="8" t="s">
        <v>1715</v>
      </c>
      <c r="C1269" s="12">
        <v>8</v>
      </c>
      <c r="D1269" s="13">
        <v>6</v>
      </c>
      <c r="E1269" s="13">
        <v>2</v>
      </c>
      <c r="F1269" s="13">
        <v>5</v>
      </c>
      <c r="G1269" s="13">
        <v>0</v>
      </c>
      <c r="H1269" s="13">
        <v>1</v>
      </c>
      <c r="I1269" s="13">
        <v>8</v>
      </c>
      <c r="J1269" s="13">
        <v>7</v>
      </c>
    </row>
    <row r="1270" spans="1:11" ht="15.75" customHeight="1" x14ac:dyDescent="0.3">
      <c r="A1270" s="7" t="s">
        <v>777</v>
      </c>
      <c r="B1270" s="8" t="s">
        <v>1715</v>
      </c>
      <c r="C1270" s="12">
        <v>6</v>
      </c>
      <c r="D1270" s="13">
        <v>8</v>
      </c>
      <c r="E1270" s="13">
        <v>4</v>
      </c>
      <c r="F1270" s="13">
        <v>2</v>
      </c>
      <c r="G1270" s="13">
        <v>0</v>
      </c>
      <c r="H1270" s="13">
        <v>1</v>
      </c>
      <c r="I1270" s="13">
        <v>6</v>
      </c>
      <c r="J1270" s="13">
        <v>9</v>
      </c>
    </row>
    <row r="1271" spans="1:11" ht="15.75" customHeight="1" x14ac:dyDescent="0.3">
      <c r="A1271" s="7" t="s">
        <v>778</v>
      </c>
      <c r="B1271" s="8" t="s">
        <v>65</v>
      </c>
      <c r="C1271" s="12">
        <v>4</v>
      </c>
      <c r="D1271" s="13">
        <v>3</v>
      </c>
      <c r="E1271" s="13">
        <v>3</v>
      </c>
      <c r="F1271" s="13">
        <v>3</v>
      </c>
      <c r="G1271" s="13">
        <v>1</v>
      </c>
      <c r="H1271" s="13">
        <v>1</v>
      </c>
      <c r="I1271" s="13">
        <v>5</v>
      </c>
      <c r="J1271" s="13">
        <v>4</v>
      </c>
      <c r="K1271" s="27"/>
    </row>
    <row r="1272" spans="1:11" ht="15.75" customHeight="1" x14ac:dyDescent="0.3">
      <c r="A1272" s="10" t="s">
        <v>12</v>
      </c>
      <c r="B1272" s="11"/>
      <c r="C1272" s="9">
        <f>SUM(C1269:C1271)</f>
        <v>18</v>
      </c>
      <c r="D1272" s="9">
        <f t="shared" ref="D1272:J1272" si="101">SUM(D1269:D1271)</f>
        <v>17</v>
      </c>
      <c r="E1272" s="9">
        <f t="shared" si="101"/>
        <v>9</v>
      </c>
      <c r="F1272" s="9">
        <f t="shared" si="101"/>
        <v>10</v>
      </c>
      <c r="G1272" s="9">
        <f t="shared" si="101"/>
        <v>1</v>
      </c>
      <c r="H1272" s="9">
        <f t="shared" si="101"/>
        <v>3</v>
      </c>
      <c r="I1272" s="9">
        <f t="shared" si="101"/>
        <v>19</v>
      </c>
      <c r="J1272" s="9">
        <f t="shared" si="101"/>
        <v>20</v>
      </c>
      <c r="K1272" s="29"/>
    </row>
    <row r="1273" spans="1:11" ht="15.75" customHeight="1" x14ac:dyDescent="0.3"/>
    <row r="1274" spans="1:11" ht="15.75" customHeight="1" x14ac:dyDescent="0.3"/>
    <row r="1275" spans="1:11" ht="15.75" customHeight="1" x14ac:dyDescent="0.3">
      <c r="A1275" s="24" t="s">
        <v>1110</v>
      </c>
      <c r="B1275" s="25"/>
      <c r="C1275" s="25"/>
      <c r="D1275" s="25"/>
      <c r="E1275" s="25"/>
      <c r="F1275" s="25"/>
      <c r="G1275" s="25"/>
      <c r="H1275" s="25"/>
      <c r="I1275" s="25"/>
      <c r="J1275" s="26"/>
      <c r="K1275" s="27"/>
    </row>
    <row r="1276" spans="1:11" ht="15.75" customHeight="1" x14ac:dyDescent="0.3">
      <c r="A1276" s="2"/>
      <c r="B1276" s="3"/>
      <c r="C1276" s="28" t="s">
        <v>1</v>
      </c>
      <c r="D1276" s="26"/>
      <c r="E1276" s="28" t="s">
        <v>2</v>
      </c>
      <c r="F1276" s="26"/>
      <c r="G1276" s="28" t="s">
        <v>3</v>
      </c>
      <c r="H1276" s="26"/>
      <c r="I1276" s="28" t="s">
        <v>4</v>
      </c>
      <c r="J1276" s="26"/>
      <c r="K1276" s="27"/>
    </row>
    <row r="1277" spans="1:11" ht="15.75" customHeight="1" x14ac:dyDescent="0.3">
      <c r="A1277" s="4" t="s">
        <v>5</v>
      </c>
      <c r="B1277" s="5" t="s">
        <v>6</v>
      </c>
      <c r="C1277" s="6" t="s">
        <v>7</v>
      </c>
      <c r="D1277" s="6" t="s">
        <v>8</v>
      </c>
      <c r="E1277" s="6" t="s">
        <v>7</v>
      </c>
      <c r="F1277" s="6" t="s">
        <v>8</v>
      </c>
      <c r="G1277" s="6" t="s">
        <v>7</v>
      </c>
      <c r="H1277" s="6" t="s">
        <v>8</v>
      </c>
      <c r="I1277" s="6" t="s">
        <v>7</v>
      </c>
      <c r="J1277" s="6" t="s">
        <v>8</v>
      </c>
      <c r="K1277" s="29"/>
    </row>
    <row r="1278" spans="1:11" ht="15.75" customHeight="1" x14ac:dyDescent="0.3">
      <c r="A1278" s="7" t="s">
        <v>15</v>
      </c>
      <c r="B1278" s="8" t="s">
        <v>197</v>
      </c>
      <c r="C1278" s="12">
        <v>9</v>
      </c>
      <c r="D1278" s="13">
        <v>10</v>
      </c>
      <c r="E1278" s="13">
        <v>7</v>
      </c>
      <c r="F1278" s="13">
        <v>5</v>
      </c>
      <c r="G1278" s="13">
        <v>4</v>
      </c>
      <c r="H1278" s="13">
        <v>2</v>
      </c>
      <c r="I1278" s="13">
        <v>13</v>
      </c>
      <c r="J1278" s="13">
        <v>12</v>
      </c>
    </row>
    <row r="1279" spans="1:11" ht="15.75" customHeight="1" x14ac:dyDescent="0.3">
      <c r="A1279" s="7" t="s">
        <v>17</v>
      </c>
      <c r="B1279" s="8" t="s">
        <v>197</v>
      </c>
      <c r="C1279" s="12">
        <v>18</v>
      </c>
      <c r="D1279" s="13">
        <v>2</v>
      </c>
      <c r="E1279" s="13">
        <v>11</v>
      </c>
      <c r="F1279" s="13">
        <v>1</v>
      </c>
      <c r="G1279" s="13">
        <v>2</v>
      </c>
      <c r="H1279" s="13">
        <v>2</v>
      </c>
      <c r="I1279" s="13">
        <v>20</v>
      </c>
      <c r="J1279" s="13">
        <v>4</v>
      </c>
      <c r="K1279" s="27"/>
    </row>
    <row r="1280" spans="1:11" ht="15.75" customHeight="1" x14ac:dyDescent="0.3">
      <c r="A1280" s="10" t="s">
        <v>12</v>
      </c>
      <c r="B1280" s="11"/>
      <c r="C1280" s="9">
        <f>SUM(C1278:C1279)</f>
        <v>27</v>
      </c>
      <c r="D1280" s="9">
        <f t="shared" ref="D1280:J1280" si="102">SUM(D1278:D1279)</f>
        <v>12</v>
      </c>
      <c r="E1280" s="9">
        <f t="shared" si="102"/>
        <v>18</v>
      </c>
      <c r="F1280" s="9">
        <f t="shared" si="102"/>
        <v>6</v>
      </c>
      <c r="G1280" s="9">
        <f t="shared" si="102"/>
        <v>6</v>
      </c>
      <c r="H1280" s="9">
        <f t="shared" si="102"/>
        <v>4</v>
      </c>
      <c r="I1280" s="9">
        <f t="shared" si="102"/>
        <v>33</v>
      </c>
      <c r="J1280" s="9">
        <f t="shared" si="102"/>
        <v>16</v>
      </c>
      <c r="K1280" s="29"/>
    </row>
    <row r="1281" spans="1:11" ht="15.75" customHeight="1" x14ac:dyDescent="0.3"/>
    <row r="1282" spans="1:11" ht="15.75" customHeight="1" x14ac:dyDescent="0.3"/>
    <row r="1283" spans="1:11" ht="15.75" customHeight="1" x14ac:dyDescent="0.3">
      <c r="A1283" s="24" t="s">
        <v>1813</v>
      </c>
      <c r="B1283" s="25"/>
      <c r="C1283" s="25"/>
      <c r="D1283" s="25"/>
      <c r="E1283" s="25"/>
      <c r="F1283" s="25"/>
      <c r="G1283" s="25"/>
      <c r="H1283" s="25"/>
      <c r="I1283" s="25"/>
      <c r="J1283" s="26"/>
      <c r="K1283" s="27"/>
    </row>
    <row r="1284" spans="1:11" ht="15.75" customHeight="1" x14ac:dyDescent="0.3">
      <c r="A1284" s="2"/>
      <c r="B1284" s="3"/>
      <c r="C1284" s="28" t="s">
        <v>1</v>
      </c>
      <c r="D1284" s="26"/>
      <c r="E1284" s="28" t="s">
        <v>2</v>
      </c>
      <c r="F1284" s="26"/>
      <c r="G1284" s="28" t="s">
        <v>3</v>
      </c>
      <c r="H1284" s="26"/>
      <c r="I1284" s="28" t="s">
        <v>4</v>
      </c>
      <c r="J1284" s="26"/>
      <c r="K1284" s="27"/>
    </row>
    <row r="1285" spans="1:11" ht="15.75" customHeight="1" x14ac:dyDescent="0.3">
      <c r="A1285" s="4" t="s">
        <v>5</v>
      </c>
      <c r="B1285" s="5" t="s">
        <v>6</v>
      </c>
      <c r="C1285" s="6" t="s">
        <v>7</v>
      </c>
      <c r="D1285" s="6" t="s">
        <v>8</v>
      </c>
      <c r="E1285" s="6" t="s">
        <v>7</v>
      </c>
      <c r="F1285" s="6" t="s">
        <v>8</v>
      </c>
      <c r="G1285" s="6" t="s">
        <v>7</v>
      </c>
      <c r="H1285" s="6" t="s">
        <v>8</v>
      </c>
      <c r="I1285" s="6" t="s">
        <v>7</v>
      </c>
      <c r="J1285" s="6" t="s">
        <v>8</v>
      </c>
      <c r="K1285" s="29"/>
    </row>
    <row r="1286" spans="1:11" ht="15.75" customHeight="1" x14ac:dyDescent="0.3">
      <c r="A1286" s="7" t="s">
        <v>782</v>
      </c>
      <c r="B1286" s="8" t="s">
        <v>271</v>
      </c>
      <c r="C1286" s="12"/>
      <c r="D1286" s="13"/>
      <c r="E1286" s="13"/>
      <c r="F1286" s="13"/>
      <c r="G1286" s="13"/>
      <c r="H1286" s="13"/>
      <c r="I1286" s="13">
        <v>12</v>
      </c>
      <c r="J1286" s="13">
        <v>6</v>
      </c>
    </row>
    <row r="1287" spans="1:11" ht="15.75" customHeight="1" x14ac:dyDescent="0.3">
      <c r="A1287" s="10" t="s">
        <v>12</v>
      </c>
      <c r="B1287" s="11"/>
      <c r="C1287" s="9">
        <f t="shared" ref="C1287:J1287" si="103">SUM(C1286:C1286)</f>
        <v>0</v>
      </c>
      <c r="D1287" s="9">
        <f t="shared" si="103"/>
        <v>0</v>
      </c>
      <c r="E1287" s="9">
        <f t="shared" si="103"/>
        <v>0</v>
      </c>
      <c r="F1287" s="9">
        <f t="shared" si="103"/>
        <v>0</v>
      </c>
      <c r="G1287" s="9">
        <f t="shared" si="103"/>
        <v>0</v>
      </c>
      <c r="H1287" s="9">
        <f t="shared" si="103"/>
        <v>0</v>
      </c>
      <c r="I1287" s="9">
        <f t="shared" si="103"/>
        <v>12</v>
      </c>
      <c r="J1287" s="9">
        <f t="shared" si="103"/>
        <v>6</v>
      </c>
      <c r="K1287" s="29"/>
    </row>
    <row r="1288" spans="1:11" ht="15.75" customHeight="1" x14ac:dyDescent="0.3"/>
    <row r="1289" spans="1:11" ht="15.75" customHeight="1" x14ac:dyDescent="0.3"/>
    <row r="1290" spans="1:11" ht="15.75" customHeight="1" x14ac:dyDescent="0.3">
      <c r="A1290" s="24" t="s">
        <v>762</v>
      </c>
      <c r="B1290" s="25"/>
      <c r="C1290" s="25"/>
      <c r="D1290" s="25"/>
      <c r="E1290" s="25"/>
      <c r="F1290" s="25"/>
      <c r="G1290" s="25"/>
      <c r="H1290" s="25"/>
      <c r="I1290" s="25"/>
      <c r="J1290" s="26"/>
      <c r="K1290" s="27"/>
    </row>
    <row r="1291" spans="1:11" ht="15.75" customHeight="1" x14ac:dyDescent="0.3">
      <c r="A1291" s="2"/>
      <c r="B1291" s="3"/>
      <c r="C1291" s="28" t="s">
        <v>1</v>
      </c>
      <c r="D1291" s="26"/>
      <c r="E1291" s="28" t="s">
        <v>2</v>
      </c>
      <c r="F1291" s="26"/>
      <c r="G1291" s="28" t="s">
        <v>3</v>
      </c>
      <c r="H1291" s="26"/>
      <c r="I1291" s="28" t="s">
        <v>4</v>
      </c>
      <c r="J1291" s="26"/>
      <c r="K1291" s="27"/>
    </row>
    <row r="1292" spans="1:11" ht="15.75" customHeight="1" x14ac:dyDescent="0.3">
      <c r="A1292" s="4" t="s">
        <v>5</v>
      </c>
      <c r="B1292" s="5" t="s">
        <v>6</v>
      </c>
      <c r="C1292" s="6" t="s">
        <v>7</v>
      </c>
      <c r="D1292" s="6" t="s">
        <v>8</v>
      </c>
      <c r="E1292" s="6" t="s">
        <v>7</v>
      </c>
      <c r="F1292" s="6" t="s">
        <v>8</v>
      </c>
      <c r="G1292" s="6" t="s">
        <v>7</v>
      </c>
      <c r="H1292" s="6" t="s">
        <v>8</v>
      </c>
      <c r="I1292" s="6" t="s">
        <v>7</v>
      </c>
      <c r="J1292" s="6" t="s">
        <v>8</v>
      </c>
      <c r="K1292" s="29"/>
    </row>
    <row r="1293" spans="1:11" ht="15.75" customHeight="1" x14ac:dyDescent="0.3">
      <c r="A1293" s="7" t="s">
        <v>466</v>
      </c>
      <c r="B1293" s="8" t="s">
        <v>372</v>
      </c>
      <c r="C1293" s="12">
        <v>6</v>
      </c>
      <c r="D1293" s="13">
        <v>3</v>
      </c>
      <c r="E1293" s="13">
        <v>4</v>
      </c>
      <c r="F1293" s="13">
        <v>2</v>
      </c>
      <c r="G1293" s="13">
        <v>2</v>
      </c>
      <c r="H1293" s="13">
        <v>2</v>
      </c>
      <c r="I1293" s="13">
        <v>8</v>
      </c>
      <c r="J1293" s="13">
        <v>5</v>
      </c>
      <c r="K1293" s="27"/>
    </row>
    <row r="1294" spans="1:11" ht="15.75" customHeight="1" x14ac:dyDescent="0.3">
      <c r="A1294" s="7" t="s">
        <v>279</v>
      </c>
      <c r="B1294" s="8" t="s">
        <v>372</v>
      </c>
      <c r="C1294" s="12">
        <v>9</v>
      </c>
      <c r="D1294" s="13">
        <v>2</v>
      </c>
      <c r="E1294" s="13">
        <v>4</v>
      </c>
      <c r="F1294" s="13">
        <v>2</v>
      </c>
      <c r="G1294" s="13">
        <v>1</v>
      </c>
      <c r="H1294" s="13">
        <v>1</v>
      </c>
      <c r="I1294" s="13">
        <v>10</v>
      </c>
      <c r="J1294" s="13">
        <v>3</v>
      </c>
      <c r="K1294" s="27"/>
    </row>
    <row r="1295" spans="1:11" ht="15.75" customHeight="1" x14ac:dyDescent="0.3">
      <c r="A1295" s="7" t="s">
        <v>280</v>
      </c>
      <c r="B1295" s="8" t="s">
        <v>372</v>
      </c>
      <c r="C1295" s="22">
        <v>4</v>
      </c>
      <c r="D1295" s="14">
        <v>8</v>
      </c>
      <c r="E1295" s="14">
        <v>2</v>
      </c>
      <c r="F1295" s="14">
        <v>4</v>
      </c>
      <c r="G1295" s="14">
        <v>1</v>
      </c>
      <c r="H1295" s="14">
        <v>1</v>
      </c>
      <c r="I1295" s="14">
        <v>5</v>
      </c>
      <c r="J1295" s="14">
        <v>9</v>
      </c>
      <c r="K1295" s="27"/>
    </row>
    <row r="1296" spans="1:11" ht="15.75" customHeight="1" x14ac:dyDescent="0.3">
      <c r="A1296" s="7" t="s">
        <v>467</v>
      </c>
      <c r="B1296" s="8" t="s">
        <v>372</v>
      </c>
      <c r="C1296" s="22">
        <v>6</v>
      </c>
      <c r="D1296" s="14">
        <v>6</v>
      </c>
      <c r="E1296" s="14">
        <v>2</v>
      </c>
      <c r="F1296" s="14">
        <v>4</v>
      </c>
      <c r="G1296" s="14">
        <v>1</v>
      </c>
      <c r="H1296" s="14">
        <v>1</v>
      </c>
      <c r="I1296" s="14">
        <v>7</v>
      </c>
      <c r="J1296" s="14">
        <v>7</v>
      </c>
      <c r="K1296" s="27"/>
    </row>
    <row r="1297" spans="1:11" ht="15.75" customHeight="1" x14ac:dyDescent="0.3">
      <c r="A1297" s="7" t="s">
        <v>282</v>
      </c>
      <c r="B1297" s="8" t="s">
        <v>372</v>
      </c>
      <c r="C1297" s="22">
        <v>9</v>
      </c>
      <c r="D1297" s="14">
        <v>3</v>
      </c>
      <c r="E1297" s="14">
        <v>5</v>
      </c>
      <c r="F1297" s="14">
        <v>1</v>
      </c>
      <c r="G1297" s="14">
        <v>1</v>
      </c>
      <c r="H1297" s="14">
        <v>1</v>
      </c>
      <c r="I1297" s="14">
        <v>10</v>
      </c>
      <c r="J1297" s="14">
        <v>4</v>
      </c>
      <c r="K1297" s="27"/>
    </row>
    <row r="1298" spans="1:11" ht="15.75" customHeight="1" x14ac:dyDescent="0.3">
      <c r="A1298" s="7" t="s">
        <v>283</v>
      </c>
      <c r="B1298" s="8" t="s">
        <v>372</v>
      </c>
      <c r="C1298" s="22">
        <v>10</v>
      </c>
      <c r="D1298" s="14">
        <v>3</v>
      </c>
      <c r="E1298" s="14">
        <v>6</v>
      </c>
      <c r="F1298" s="14">
        <v>2</v>
      </c>
      <c r="G1298" s="14">
        <v>6</v>
      </c>
      <c r="H1298" s="14">
        <v>1</v>
      </c>
      <c r="I1298" s="14">
        <v>16</v>
      </c>
      <c r="J1298" s="14">
        <v>4</v>
      </c>
      <c r="K1298" s="27"/>
    </row>
    <row r="1299" spans="1:11" ht="15.75" customHeight="1" x14ac:dyDescent="0.3">
      <c r="A1299" s="7" t="s">
        <v>157</v>
      </c>
      <c r="B1299" s="8" t="s">
        <v>372</v>
      </c>
      <c r="C1299" s="22">
        <v>5</v>
      </c>
      <c r="D1299" s="14">
        <v>8</v>
      </c>
      <c r="E1299" s="14">
        <v>3</v>
      </c>
      <c r="F1299" s="14">
        <v>5</v>
      </c>
      <c r="G1299" s="14">
        <v>2</v>
      </c>
      <c r="H1299" s="14">
        <v>1</v>
      </c>
      <c r="I1299" s="14">
        <v>7</v>
      </c>
      <c r="J1299" s="14">
        <v>9</v>
      </c>
      <c r="K1299" s="27"/>
    </row>
    <row r="1300" spans="1:11" ht="15.75" customHeight="1" x14ac:dyDescent="0.3">
      <c r="A1300" s="7" t="s">
        <v>159</v>
      </c>
      <c r="B1300" s="8" t="s">
        <v>372</v>
      </c>
      <c r="C1300" s="22">
        <v>1</v>
      </c>
      <c r="D1300" s="14">
        <v>12</v>
      </c>
      <c r="E1300" s="14">
        <v>0</v>
      </c>
      <c r="F1300" s="14">
        <v>6</v>
      </c>
      <c r="G1300" s="14">
        <v>1</v>
      </c>
      <c r="H1300" s="14">
        <v>1</v>
      </c>
      <c r="I1300" s="14">
        <v>2</v>
      </c>
      <c r="J1300" s="14">
        <v>13</v>
      </c>
      <c r="K1300" s="27"/>
    </row>
    <row r="1301" spans="1:11" ht="15.75" customHeight="1" x14ac:dyDescent="0.3">
      <c r="A1301" s="7" t="s">
        <v>160</v>
      </c>
      <c r="B1301" s="8" t="s">
        <v>372</v>
      </c>
      <c r="C1301" s="22">
        <v>5</v>
      </c>
      <c r="D1301" s="14">
        <v>9</v>
      </c>
      <c r="E1301" s="14">
        <v>1</v>
      </c>
      <c r="F1301" s="14">
        <v>5</v>
      </c>
      <c r="G1301" s="14">
        <v>2</v>
      </c>
      <c r="H1301" s="14">
        <v>1</v>
      </c>
      <c r="I1301" s="14">
        <v>7</v>
      </c>
      <c r="J1301" s="14">
        <v>10</v>
      </c>
      <c r="K1301" s="27"/>
    </row>
    <row r="1302" spans="1:11" ht="15.75" customHeight="1" x14ac:dyDescent="0.3">
      <c r="A1302" s="7" t="s">
        <v>147</v>
      </c>
      <c r="B1302" s="8" t="s">
        <v>372</v>
      </c>
      <c r="C1302" s="22">
        <v>11</v>
      </c>
      <c r="D1302" s="14">
        <v>2</v>
      </c>
      <c r="E1302" s="14">
        <v>5</v>
      </c>
      <c r="F1302" s="14">
        <v>1</v>
      </c>
      <c r="G1302" s="14">
        <v>0</v>
      </c>
      <c r="H1302" s="14">
        <v>1</v>
      </c>
      <c r="I1302" s="14">
        <v>11</v>
      </c>
      <c r="J1302" s="14">
        <v>3</v>
      </c>
      <c r="K1302" s="27"/>
    </row>
    <row r="1303" spans="1:11" ht="15.75" customHeight="1" x14ac:dyDescent="0.3">
      <c r="A1303" s="7" t="s">
        <v>150</v>
      </c>
      <c r="B1303" s="8" t="s">
        <v>372</v>
      </c>
      <c r="C1303" s="22">
        <v>10</v>
      </c>
      <c r="D1303" s="14">
        <v>4</v>
      </c>
      <c r="E1303" s="14">
        <v>5</v>
      </c>
      <c r="F1303" s="14">
        <v>3</v>
      </c>
      <c r="G1303" s="14">
        <v>0</v>
      </c>
      <c r="H1303" s="14">
        <v>1</v>
      </c>
      <c r="I1303" s="14">
        <v>10</v>
      </c>
      <c r="J1303" s="14">
        <v>5</v>
      </c>
      <c r="K1303" s="27"/>
    </row>
    <row r="1304" spans="1:11" ht="15.75" customHeight="1" x14ac:dyDescent="0.3">
      <c r="A1304" s="7" t="s">
        <v>151</v>
      </c>
      <c r="B1304" s="8" t="s">
        <v>372</v>
      </c>
      <c r="C1304" s="22">
        <v>12</v>
      </c>
      <c r="D1304" s="14">
        <v>4</v>
      </c>
      <c r="E1304" s="14">
        <v>7</v>
      </c>
      <c r="F1304" s="14">
        <v>3</v>
      </c>
      <c r="G1304" s="14">
        <v>0</v>
      </c>
      <c r="H1304" s="14">
        <v>1</v>
      </c>
      <c r="I1304" s="14">
        <v>12</v>
      </c>
      <c r="J1304" s="14">
        <v>5</v>
      </c>
      <c r="K1304" s="27"/>
    </row>
    <row r="1305" spans="1:11" ht="15.75" customHeight="1" x14ac:dyDescent="0.3">
      <c r="A1305" s="7" t="s">
        <v>152</v>
      </c>
      <c r="B1305" s="8" t="s">
        <v>372</v>
      </c>
      <c r="C1305" s="22">
        <v>14</v>
      </c>
      <c r="D1305" s="14">
        <v>1</v>
      </c>
      <c r="E1305" s="14">
        <v>9</v>
      </c>
      <c r="F1305" s="14">
        <v>1</v>
      </c>
      <c r="G1305" s="14">
        <v>0</v>
      </c>
      <c r="H1305" s="14">
        <v>1</v>
      </c>
      <c r="I1305" s="14">
        <v>14</v>
      </c>
      <c r="J1305" s="14">
        <v>2</v>
      </c>
      <c r="K1305" s="27"/>
    </row>
    <row r="1306" spans="1:11" ht="15.75" customHeight="1" x14ac:dyDescent="0.3">
      <c r="A1306" s="7" t="s">
        <v>153</v>
      </c>
      <c r="B1306" s="8" t="s">
        <v>372</v>
      </c>
      <c r="C1306" s="22">
        <v>12</v>
      </c>
      <c r="D1306" s="14">
        <v>5</v>
      </c>
      <c r="E1306" s="14">
        <v>5</v>
      </c>
      <c r="F1306" s="14">
        <v>5</v>
      </c>
      <c r="G1306" s="14">
        <v>1</v>
      </c>
      <c r="H1306" s="14">
        <v>1</v>
      </c>
      <c r="I1306" s="14">
        <v>13</v>
      </c>
      <c r="J1306" s="14">
        <v>6</v>
      </c>
      <c r="K1306" s="27"/>
    </row>
    <row r="1307" spans="1:11" ht="15.75" customHeight="1" x14ac:dyDescent="0.3">
      <c r="A1307" s="7" t="s">
        <v>176</v>
      </c>
      <c r="B1307" s="8" t="s">
        <v>372</v>
      </c>
      <c r="C1307" s="22">
        <v>10</v>
      </c>
      <c r="D1307" s="14">
        <v>6</v>
      </c>
      <c r="E1307" s="14">
        <v>4</v>
      </c>
      <c r="F1307" s="14">
        <v>6</v>
      </c>
      <c r="G1307" s="14">
        <v>0</v>
      </c>
      <c r="H1307" s="14">
        <v>1</v>
      </c>
      <c r="I1307" s="14">
        <v>10</v>
      </c>
      <c r="J1307" s="14">
        <v>7</v>
      </c>
      <c r="K1307" s="27"/>
    </row>
    <row r="1308" spans="1:11" ht="15.75" customHeight="1" x14ac:dyDescent="0.3">
      <c r="A1308" s="7" t="s">
        <v>243</v>
      </c>
      <c r="B1308" s="8" t="s">
        <v>372</v>
      </c>
      <c r="C1308" s="22">
        <v>9</v>
      </c>
      <c r="D1308" s="14">
        <v>5</v>
      </c>
      <c r="E1308" s="14">
        <v>5</v>
      </c>
      <c r="F1308" s="14">
        <v>3</v>
      </c>
      <c r="G1308" s="14">
        <v>1</v>
      </c>
      <c r="H1308" s="14">
        <v>1</v>
      </c>
      <c r="I1308" s="14">
        <v>10</v>
      </c>
      <c r="J1308" s="14">
        <v>6</v>
      </c>
      <c r="K1308" s="27"/>
    </row>
    <row r="1309" spans="1:11" ht="15.75" customHeight="1" x14ac:dyDescent="0.3">
      <c r="A1309" s="7" t="s">
        <v>236</v>
      </c>
      <c r="B1309" s="8" t="s">
        <v>372</v>
      </c>
      <c r="C1309" s="22">
        <v>6</v>
      </c>
      <c r="D1309" s="14">
        <v>8</v>
      </c>
      <c r="E1309" s="14">
        <v>2</v>
      </c>
      <c r="F1309" s="14">
        <v>6</v>
      </c>
      <c r="G1309" s="14">
        <v>1</v>
      </c>
      <c r="H1309" s="14">
        <v>1</v>
      </c>
      <c r="I1309" s="14">
        <v>7</v>
      </c>
      <c r="J1309" s="14">
        <v>9</v>
      </c>
      <c r="K1309" s="27"/>
    </row>
    <row r="1310" spans="1:11" ht="15.75" customHeight="1" x14ac:dyDescent="0.3">
      <c r="A1310" s="7" t="s">
        <v>155</v>
      </c>
      <c r="B1310" s="8" t="s">
        <v>372</v>
      </c>
      <c r="C1310" s="22">
        <v>9</v>
      </c>
      <c r="D1310" s="14">
        <v>6</v>
      </c>
      <c r="E1310" s="14">
        <v>4</v>
      </c>
      <c r="F1310" s="14">
        <v>4</v>
      </c>
      <c r="G1310" s="14">
        <v>0</v>
      </c>
      <c r="H1310" s="14">
        <v>1</v>
      </c>
      <c r="I1310" s="14">
        <v>9</v>
      </c>
      <c r="J1310" s="14">
        <v>7</v>
      </c>
      <c r="K1310" s="27"/>
    </row>
    <row r="1311" spans="1:11" ht="15.75" customHeight="1" x14ac:dyDescent="0.3">
      <c r="A1311" s="7" t="s">
        <v>15</v>
      </c>
      <c r="B1311" s="8" t="s">
        <v>372</v>
      </c>
      <c r="C1311" s="22">
        <v>3</v>
      </c>
      <c r="D1311" s="14">
        <v>11</v>
      </c>
      <c r="E1311" s="14">
        <v>0</v>
      </c>
      <c r="F1311" s="14">
        <v>8</v>
      </c>
      <c r="G1311" s="14">
        <v>1</v>
      </c>
      <c r="H1311" s="14">
        <v>1</v>
      </c>
      <c r="I1311" s="14">
        <v>4</v>
      </c>
      <c r="J1311" s="14">
        <v>12</v>
      </c>
      <c r="K1311" s="27"/>
    </row>
    <row r="1312" spans="1:11" ht="15.75" customHeight="1" x14ac:dyDescent="0.3">
      <c r="A1312" s="7" t="s">
        <v>17</v>
      </c>
      <c r="B1312" s="8" t="s">
        <v>372</v>
      </c>
      <c r="C1312" s="22">
        <v>4</v>
      </c>
      <c r="D1312" s="14">
        <v>11</v>
      </c>
      <c r="E1312" s="14">
        <v>1</v>
      </c>
      <c r="F1312" s="14">
        <v>7</v>
      </c>
      <c r="G1312" s="14">
        <v>0</v>
      </c>
      <c r="H1312" s="14">
        <v>1</v>
      </c>
      <c r="I1312" s="14">
        <v>4</v>
      </c>
      <c r="J1312" s="14">
        <v>12</v>
      </c>
      <c r="K1312" s="27"/>
    </row>
    <row r="1313" spans="1:11" ht="15.75" customHeight="1" x14ac:dyDescent="0.3">
      <c r="A1313" s="7" t="s">
        <v>18</v>
      </c>
      <c r="B1313" s="8" t="s">
        <v>372</v>
      </c>
      <c r="C1313" s="22">
        <v>0</v>
      </c>
      <c r="D1313" s="14">
        <v>15</v>
      </c>
      <c r="E1313" s="14">
        <v>0</v>
      </c>
      <c r="F1313" s="14">
        <v>8</v>
      </c>
      <c r="G1313" s="14">
        <v>0</v>
      </c>
      <c r="H1313" s="14">
        <v>1</v>
      </c>
      <c r="I1313" s="14">
        <v>0</v>
      </c>
      <c r="J1313" s="14">
        <v>16</v>
      </c>
      <c r="K1313" s="27"/>
    </row>
    <row r="1314" spans="1:11" ht="15.75" customHeight="1" x14ac:dyDescent="0.3">
      <c r="A1314" s="10" t="s">
        <v>12</v>
      </c>
      <c r="B1314" s="11"/>
      <c r="C1314" s="9">
        <f t="shared" ref="C1314:J1314" si="104">SUM(C1293:C1313)</f>
        <v>155</v>
      </c>
      <c r="D1314" s="9">
        <f t="shared" si="104"/>
        <v>132</v>
      </c>
      <c r="E1314" s="9">
        <f t="shared" si="104"/>
        <v>74</v>
      </c>
      <c r="F1314" s="9">
        <f t="shared" si="104"/>
        <v>86</v>
      </c>
      <c r="G1314" s="9">
        <f t="shared" si="104"/>
        <v>21</v>
      </c>
      <c r="H1314" s="9">
        <f t="shared" si="104"/>
        <v>22</v>
      </c>
      <c r="I1314" s="9">
        <f t="shared" si="104"/>
        <v>176</v>
      </c>
      <c r="J1314" s="9">
        <f t="shared" si="104"/>
        <v>154</v>
      </c>
      <c r="K1314" s="29"/>
    </row>
    <row r="1315" spans="1:11" ht="15.75" customHeight="1" x14ac:dyDescent="0.3">
      <c r="A1315" s="30"/>
      <c r="B1315" s="30"/>
      <c r="C1315" s="30"/>
      <c r="D1315" s="30"/>
    </row>
    <row r="1316" spans="1:11" ht="15.75" customHeight="1" x14ac:dyDescent="0.3"/>
    <row r="1317" spans="1:11" ht="15.75" customHeight="1" x14ac:dyDescent="0.3">
      <c r="A1317" s="24" t="s">
        <v>955</v>
      </c>
      <c r="B1317" s="25"/>
      <c r="C1317" s="25"/>
      <c r="D1317" s="25"/>
      <c r="E1317" s="25"/>
      <c r="F1317" s="25"/>
      <c r="G1317" s="25"/>
      <c r="H1317" s="25"/>
      <c r="I1317" s="25"/>
      <c r="J1317" s="26"/>
      <c r="K1317" s="27"/>
    </row>
    <row r="1318" spans="1:11" ht="15.75" customHeight="1" x14ac:dyDescent="0.3">
      <c r="A1318" s="2"/>
      <c r="B1318" s="3"/>
      <c r="C1318" s="28" t="s">
        <v>1</v>
      </c>
      <c r="D1318" s="26"/>
      <c r="E1318" s="28" t="s">
        <v>2</v>
      </c>
      <c r="F1318" s="26"/>
      <c r="G1318" s="28" t="s">
        <v>3</v>
      </c>
      <c r="H1318" s="26"/>
      <c r="I1318" s="28" t="s">
        <v>4</v>
      </c>
      <c r="J1318" s="26"/>
      <c r="K1318" s="27"/>
    </row>
    <row r="1319" spans="1:11" ht="15.75" customHeight="1" x14ac:dyDescent="0.3">
      <c r="A1319" s="4" t="s">
        <v>5</v>
      </c>
      <c r="B1319" s="5" t="s">
        <v>6</v>
      </c>
      <c r="C1319" s="6" t="s">
        <v>7</v>
      </c>
      <c r="D1319" s="6" t="s">
        <v>8</v>
      </c>
      <c r="E1319" s="6" t="s">
        <v>7</v>
      </c>
      <c r="F1319" s="6" t="s">
        <v>8</v>
      </c>
      <c r="G1319" s="6" t="s">
        <v>7</v>
      </c>
      <c r="H1319" s="6" t="s">
        <v>8</v>
      </c>
      <c r="I1319" s="6" t="s">
        <v>7</v>
      </c>
      <c r="J1319" s="6" t="s">
        <v>8</v>
      </c>
      <c r="K1319" s="29"/>
    </row>
    <row r="1320" spans="1:11" ht="15.75" customHeight="1" x14ac:dyDescent="0.3">
      <c r="A1320" s="7" t="s">
        <v>42</v>
      </c>
      <c r="B1320" s="8" t="s">
        <v>581</v>
      </c>
      <c r="C1320" s="12"/>
      <c r="D1320" s="13"/>
      <c r="E1320" s="13"/>
      <c r="F1320" s="13"/>
      <c r="G1320" s="13"/>
      <c r="H1320" s="13"/>
      <c r="I1320" s="13"/>
      <c r="J1320" s="13"/>
      <c r="K1320" s="27"/>
    </row>
    <row r="1321" spans="1:11" ht="15.75" customHeight="1" x14ac:dyDescent="0.3">
      <c r="A1321" s="7" t="s">
        <v>24</v>
      </c>
      <c r="B1321" s="8" t="s">
        <v>581</v>
      </c>
      <c r="C1321" s="12"/>
      <c r="D1321" s="13"/>
      <c r="E1321" s="13"/>
      <c r="F1321" s="13"/>
      <c r="G1321" s="13"/>
      <c r="H1321" s="13"/>
      <c r="I1321" s="13">
        <f>66-SUM(I1322:I1323)</f>
        <v>38</v>
      </c>
      <c r="J1321" s="13">
        <f>45-SUM(J1322:J1323)</f>
        <v>28</v>
      </c>
      <c r="K1321" s="27"/>
    </row>
    <row r="1322" spans="1:11" ht="15.75" customHeight="1" x14ac:dyDescent="0.3">
      <c r="A1322" s="7" t="s">
        <v>46</v>
      </c>
      <c r="B1322" s="8" t="s">
        <v>581</v>
      </c>
      <c r="C1322" s="12"/>
      <c r="D1322" s="13"/>
      <c r="E1322" s="13"/>
      <c r="F1322" s="13"/>
      <c r="G1322" s="13"/>
      <c r="H1322" s="13"/>
      <c r="I1322" s="13">
        <v>20</v>
      </c>
      <c r="J1322" s="13">
        <v>3</v>
      </c>
      <c r="K1322" s="27"/>
    </row>
    <row r="1323" spans="1:11" ht="15.75" customHeight="1" x14ac:dyDescent="0.3">
      <c r="A1323" s="7" t="s">
        <v>55</v>
      </c>
      <c r="B1323" s="8" t="s">
        <v>581</v>
      </c>
      <c r="C1323" s="12">
        <v>7</v>
      </c>
      <c r="D1323" s="13">
        <v>12</v>
      </c>
      <c r="E1323" s="13">
        <v>4</v>
      </c>
      <c r="F1323" s="13">
        <v>4</v>
      </c>
      <c r="G1323" s="13">
        <v>1</v>
      </c>
      <c r="H1323" s="13">
        <v>2</v>
      </c>
      <c r="I1323" s="13">
        <v>8</v>
      </c>
      <c r="J1323" s="13">
        <v>14</v>
      </c>
      <c r="K1323" s="27"/>
    </row>
    <row r="1324" spans="1:11" ht="15.75" customHeight="1" x14ac:dyDescent="0.3">
      <c r="A1324" s="7" t="s">
        <v>56</v>
      </c>
      <c r="B1324" s="8" t="s">
        <v>581</v>
      </c>
      <c r="C1324" s="12"/>
      <c r="D1324" s="13"/>
      <c r="E1324" s="13"/>
      <c r="F1324" s="13"/>
      <c r="G1324" s="13"/>
      <c r="H1324" s="13"/>
      <c r="I1324" s="13"/>
      <c r="J1324" s="13"/>
      <c r="K1324" s="27"/>
    </row>
    <row r="1325" spans="1:11" ht="15.75" customHeight="1" x14ac:dyDescent="0.3">
      <c r="A1325" s="7" t="s">
        <v>57</v>
      </c>
      <c r="B1325" s="8" t="s">
        <v>2030</v>
      </c>
      <c r="C1325" s="12"/>
      <c r="D1325" s="13"/>
      <c r="E1325" s="13"/>
      <c r="F1325" s="13"/>
      <c r="G1325" s="13"/>
      <c r="H1325" s="13"/>
      <c r="I1325" s="13"/>
      <c r="J1325" s="13"/>
      <c r="K1325" s="27"/>
    </row>
    <row r="1326" spans="1:11" ht="15.75" customHeight="1" x14ac:dyDescent="0.3">
      <c r="A1326" s="7" t="s">
        <v>63</v>
      </c>
      <c r="B1326" s="8" t="s">
        <v>956</v>
      </c>
      <c r="C1326" s="12"/>
      <c r="D1326" s="13"/>
      <c r="E1326" s="13"/>
      <c r="F1326" s="13"/>
      <c r="G1326" s="13"/>
      <c r="H1326" s="13"/>
      <c r="I1326" s="13"/>
      <c r="J1326" s="13"/>
      <c r="K1326" s="27"/>
    </row>
    <row r="1327" spans="1:11" ht="15.75" customHeight="1" x14ac:dyDescent="0.3">
      <c r="A1327" s="7" t="s">
        <v>64</v>
      </c>
      <c r="B1327" s="8" t="s">
        <v>956</v>
      </c>
      <c r="C1327" s="12"/>
      <c r="D1327" s="13"/>
      <c r="E1327" s="13"/>
      <c r="F1327" s="13"/>
      <c r="G1327" s="13"/>
      <c r="H1327" s="13"/>
      <c r="I1327" s="13"/>
      <c r="J1327" s="13"/>
      <c r="K1327" s="27"/>
    </row>
    <row r="1328" spans="1:11" ht="15.75" customHeight="1" x14ac:dyDescent="0.3">
      <c r="A1328" s="7" t="s">
        <v>66</v>
      </c>
      <c r="B1328" s="8" t="s">
        <v>212</v>
      </c>
      <c r="C1328" s="12">
        <v>11</v>
      </c>
      <c r="D1328" s="13">
        <v>7</v>
      </c>
      <c r="E1328" s="13">
        <v>10</v>
      </c>
      <c r="F1328" s="13">
        <v>4</v>
      </c>
      <c r="G1328" s="13">
        <v>0</v>
      </c>
      <c r="H1328" s="13">
        <v>1</v>
      </c>
      <c r="I1328" s="13">
        <v>11</v>
      </c>
      <c r="J1328" s="13">
        <v>8</v>
      </c>
      <c r="K1328" s="27"/>
    </row>
    <row r="1329" spans="1:11" ht="15.75" customHeight="1" x14ac:dyDescent="0.3">
      <c r="A1329" s="7" t="s">
        <v>67</v>
      </c>
      <c r="B1329" s="8" t="s">
        <v>212</v>
      </c>
      <c r="C1329" s="22">
        <v>11</v>
      </c>
      <c r="D1329" s="14">
        <v>7</v>
      </c>
      <c r="E1329" s="14">
        <v>10</v>
      </c>
      <c r="F1329" s="14">
        <v>4</v>
      </c>
      <c r="G1329" s="14">
        <v>2</v>
      </c>
      <c r="H1329" s="14">
        <v>1</v>
      </c>
      <c r="I1329" s="14">
        <v>13</v>
      </c>
      <c r="J1329" s="14">
        <v>8</v>
      </c>
      <c r="K1329" s="27"/>
    </row>
    <row r="1330" spans="1:11" ht="15.75" customHeight="1" x14ac:dyDescent="0.3">
      <c r="A1330" s="7" t="s">
        <v>68</v>
      </c>
      <c r="B1330" s="8" t="s">
        <v>212</v>
      </c>
      <c r="C1330" s="22">
        <v>14</v>
      </c>
      <c r="D1330" s="14">
        <v>4</v>
      </c>
      <c r="E1330" s="14">
        <v>12</v>
      </c>
      <c r="F1330" s="14">
        <v>2</v>
      </c>
      <c r="G1330" s="14">
        <v>2</v>
      </c>
      <c r="H1330" s="14">
        <v>1</v>
      </c>
      <c r="I1330" s="14">
        <v>16</v>
      </c>
      <c r="J1330" s="14">
        <v>5</v>
      </c>
      <c r="K1330" s="27"/>
    </row>
    <row r="1331" spans="1:11" ht="15.75" customHeight="1" x14ac:dyDescent="0.3">
      <c r="A1331" s="7" t="s">
        <v>69</v>
      </c>
      <c r="B1331" s="8" t="s">
        <v>212</v>
      </c>
      <c r="C1331" s="22">
        <v>7</v>
      </c>
      <c r="D1331" s="14">
        <v>11</v>
      </c>
      <c r="E1331" s="14">
        <v>5</v>
      </c>
      <c r="F1331" s="14">
        <v>9</v>
      </c>
      <c r="G1331" s="14">
        <v>1</v>
      </c>
      <c r="H1331" s="14">
        <v>1</v>
      </c>
      <c r="I1331" s="14">
        <v>8</v>
      </c>
      <c r="J1331" s="14">
        <v>12</v>
      </c>
      <c r="K1331" s="27"/>
    </row>
    <row r="1332" spans="1:11" ht="15.75" customHeight="1" x14ac:dyDescent="0.3">
      <c r="A1332" s="7" t="s">
        <v>102</v>
      </c>
      <c r="B1332" s="8" t="s">
        <v>212</v>
      </c>
      <c r="C1332" s="22">
        <v>9</v>
      </c>
      <c r="D1332" s="14">
        <v>9</v>
      </c>
      <c r="E1332" s="14">
        <v>5</v>
      </c>
      <c r="F1332" s="14">
        <v>9</v>
      </c>
      <c r="G1332" s="14">
        <v>4</v>
      </c>
      <c r="H1332" s="14">
        <v>1</v>
      </c>
      <c r="I1332" s="14">
        <v>13</v>
      </c>
      <c r="J1332" s="14">
        <v>10</v>
      </c>
      <c r="K1332" s="27"/>
    </row>
    <row r="1333" spans="1:11" ht="15.75" customHeight="1" x14ac:dyDescent="0.3">
      <c r="A1333" s="7" t="s">
        <v>103</v>
      </c>
      <c r="B1333" s="8" t="s">
        <v>212</v>
      </c>
      <c r="C1333" s="22">
        <v>5</v>
      </c>
      <c r="D1333" s="14">
        <v>13</v>
      </c>
      <c r="E1333" s="14">
        <v>4</v>
      </c>
      <c r="F1333" s="14">
        <v>10</v>
      </c>
      <c r="G1333" s="14">
        <v>0</v>
      </c>
      <c r="H1333" s="14">
        <v>1</v>
      </c>
      <c r="I1333" s="14">
        <v>5</v>
      </c>
      <c r="J1333" s="14">
        <v>14</v>
      </c>
      <c r="K1333" s="27"/>
    </row>
    <row r="1334" spans="1:11" ht="15.75" customHeight="1" x14ac:dyDescent="0.3">
      <c r="A1334" s="7" t="s">
        <v>104</v>
      </c>
      <c r="B1334" s="8" t="s">
        <v>212</v>
      </c>
      <c r="C1334" s="22">
        <v>11</v>
      </c>
      <c r="D1334" s="14">
        <v>7</v>
      </c>
      <c r="E1334" s="14">
        <v>7</v>
      </c>
      <c r="F1334" s="14">
        <v>7</v>
      </c>
      <c r="G1334" s="14">
        <v>1</v>
      </c>
      <c r="H1334" s="14">
        <v>1</v>
      </c>
      <c r="I1334" s="14">
        <v>12</v>
      </c>
      <c r="J1334" s="14">
        <v>8</v>
      </c>
      <c r="K1334" s="27"/>
    </row>
    <row r="1335" spans="1:11" ht="15.75" customHeight="1" x14ac:dyDescent="0.3">
      <c r="A1335" s="7" t="s">
        <v>105</v>
      </c>
      <c r="B1335" s="8" t="s">
        <v>212</v>
      </c>
      <c r="C1335" s="22">
        <v>13</v>
      </c>
      <c r="D1335" s="14">
        <v>5</v>
      </c>
      <c r="E1335" s="14">
        <v>10</v>
      </c>
      <c r="F1335" s="14">
        <v>4</v>
      </c>
      <c r="G1335" s="14">
        <v>3</v>
      </c>
      <c r="H1335" s="14">
        <v>1</v>
      </c>
      <c r="I1335" s="14">
        <v>16</v>
      </c>
      <c r="J1335" s="14">
        <v>6</v>
      </c>
      <c r="K1335" s="27"/>
    </row>
    <row r="1336" spans="1:11" ht="15.75" customHeight="1" x14ac:dyDescent="0.3">
      <c r="A1336" s="7" t="s">
        <v>25</v>
      </c>
      <c r="B1336" s="8" t="s">
        <v>912</v>
      </c>
      <c r="C1336" s="22">
        <v>10</v>
      </c>
      <c r="D1336" s="14">
        <v>8</v>
      </c>
      <c r="E1336" s="14">
        <v>7</v>
      </c>
      <c r="F1336" s="14">
        <v>7</v>
      </c>
      <c r="G1336" s="14">
        <v>1</v>
      </c>
      <c r="H1336" s="14">
        <v>1</v>
      </c>
      <c r="I1336" s="14">
        <v>11</v>
      </c>
      <c r="J1336" s="14">
        <v>9</v>
      </c>
      <c r="K1336" s="27"/>
    </row>
    <row r="1337" spans="1:11" ht="15.75" customHeight="1" x14ac:dyDescent="0.3">
      <c r="A1337" s="7" t="s">
        <v>27</v>
      </c>
      <c r="B1337" s="8" t="s">
        <v>912</v>
      </c>
      <c r="C1337" s="22">
        <v>15</v>
      </c>
      <c r="D1337" s="14">
        <v>3</v>
      </c>
      <c r="E1337" s="14"/>
      <c r="F1337" s="14"/>
      <c r="G1337" s="14">
        <v>0</v>
      </c>
      <c r="H1337" s="14">
        <v>1</v>
      </c>
      <c r="I1337" s="14">
        <v>15</v>
      </c>
      <c r="J1337" s="14">
        <v>4</v>
      </c>
      <c r="K1337" s="27"/>
    </row>
    <row r="1338" spans="1:11" ht="15.75" customHeight="1" x14ac:dyDescent="0.3">
      <c r="A1338" s="7" t="s">
        <v>28</v>
      </c>
      <c r="B1338" s="8" t="s">
        <v>912</v>
      </c>
      <c r="C1338" s="22">
        <v>13</v>
      </c>
      <c r="D1338" s="14">
        <v>5</v>
      </c>
      <c r="E1338" s="14"/>
      <c r="F1338" s="14"/>
      <c r="G1338" s="14">
        <v>1</v>
      </c>
      <c r="H1338" s="14">
        <v>1</v>
      </c>
      <c r="I1338" s="14">
        <v>14</v>
      </c>
      <c r="J1338" s="14">
        <v>6</v>
      </c>
      <c r="K1338" s="27"/>
    </row>
    <row r="1339" spans="1:11" ht="15.75" customHeight="1" x14ac:dyDescent="0.3">
      <c r="A1339" s="7" t="s">
        <v>106</v>
      </c>
      <c r="B1339" s="8" t="s">
        <v>912</v>
      </c>
      <c r="C1339" s="22"/>
      <c r="D1339" s="14"/>
      <c r="E1339" s="14"/>
      <c r="F1339" s="14"/>
      <c r="G1339" s="14"/>
      <c r="H1339" s="14"/>
      <c r="I1339" s="14"/>
      <c r="J1339" s="14"/>
      <c r="K1339" s="27"/>
    </row>
    <row r="1340" spans="1:11" ht="15.75" customHeight="1" x14ac:dyDescent="0.3">
      <c r="A1340" s="7" t="s">
        <v>30</v>
      </c>
      <c r="B1340" s="8" t="s">
        <v>912</v>
      </c>
      <c r="C1340" s="22">
        <v>14</v>
      </c>
      <c r="D1340" s="14">
        <v>4</v>
      </c>
      <c r="E1340" s="14"/>
      <c r="F1340" s="14"/>
      <c r="G1340" s="14">
        <v>2</v>
      </c>
      <c r="H1340" s="14">
        <v>1</v>
      </c>
      <c r="I1340" s="14">
        <v>16</v>
      </c>
      <c r="J1340" s="14">
        <v>5</v>
      </c>
      <c r="K1340" s="27"/>
    </row>
    <row r="1341" spans="1:11" ht="15.75" customHeight="1" x14ac:dyDescent="0.3">
      <c r="A1341" s="7" t="s">
        <v>107</v>
      </c>
      <c r="B1341" s="8" t="s">
        <v>912</v>
      </c>
      <c r="C1341" s="22">
        <v>9</v>
      </c>
      <c r="D1341" s="14">
        <v>9</v>
      </c>
      <c r="E1341" s="14"/>
      <c r="F1341" s="14"/>
      <c r="G1341" s="14"/>
      <c r="H1341" s="14"/>
      <c r="I1341" s="14"/>
      <c r="J1341" s="14"/>
      <c r="K1341" s="27"/>
    </row>
    <row r="1342" spans="1:11" ht="15.75" customHeight="1" x14ac:dyDescent="0.3">
      <c r="A1342" s="7" t="s">
        <v>109</v>
      </c>
      <c r="B1342" s="8" t="s">
        <v>912</v>
      </c>
      <c r="C1342" s="22"/>
      <c r="D1342" s="14"/>
      <c r="E1342" s="14"/>
      <c r="F1342" s="14"/>
      <c r="G1342" s="14"/>
      <c r="H1342" s="14"/>
      <c r="I1342" s="14"/>
      <c r="J1342" s="14"/>
      <c r="K1342" s="27"/>
    </row>
    <row r="1343" spans="1:11" ht="15.75" customHeight="1" x14ac:dyDescent="0.3">
      <c r="A1343" s="7" t="s">
        <v>110</v>
      </c>
      <c r="B1343" s="8" t="s">
        <v>912</v>
      </c>
      <c r="C1343" s="22">
        <v>7</v>
      </c>
      <c r="D1343" s="14">
        <v>11</v>
      </c>
      <c r="E1343" s="14"/>
      <c r="F1343" s="14"/>
      <c r="G1343" s="14"/>
      <c r="H1343" s="14"/>
      <c r="I1343" s="14">
        <v>7</v>
      </c>
      <c r="J1343" s="14">
        <v>12</v>
      </c>
      <c r="K1343" s="27"/>
    </row>
    <row r="1344" spans="1:11" ht="15.75" customHeight="1" x14ac:dyDescent="0.3">
      <c r="A1344" s="7" t="s">
        <v>112</v>
      </c>
      <c r="B1344" s="8" t="s">
        <v>912</v>
      </c>
      <c r="C1344" s="22">
        <v>7</v>
      </c>
      <c r="D1344" s="14">
        <v>11</v>
      </c>
      <c r="E1344" s="14"/>
      <c r="F1344" s="14"/>
      <c r="G1344" s="14"/>
      <c r="H1344" s="14"/>
      <c r="I1344" s="14">
        <v>7</v>
      </c>
      <c r="J1344" s="14">
        <v>12</v>
      </c>
      <c r="K1344" s="27"/>
    </row>
    <row r="1345" spans="1:11" ht="15.75" customHeight="1" x14ac:dyDescent="0.3">
      <c r="A1345" s="10" t="s">
        <v>12</v>
      </c>
      <c r="B1345" s="11"/>
      <c r="C1345" s="9">
        <f t="shared" ref="C1345:J1345" si="105">SUM(C1320:C1344)</f>
        <v>163</v>
      </c>
      <c r="D1345" s="9">
        <f t="shared" si="105"/>
        <v>126</v>
      </c>
      <c r="E1345" s="9">
        <f t="shared" si="105"/>
        <v>74</v>
      </c>
      <c r="F1345" s="9">
        <f t="shared" si="105"/>
        <v>60</v>
      </c>
      <c r="G1345" s="9">
        <f t="shared" si="105"/>
        <v>18</v>
      </c>
      <c r="H1345" s="9">
        <f t="shared" si="105"/>
        <v>14</v>
      </c>
      <c r="I1345" s="9">
        <f t="shared" si="105"/>
        <v>230</v>
      </c>
      <c r="J1345" s="9">
        <f t="shared" si="105"/>
        <v>164</v>
      </c>
      <c r="K1345" s="29"/>
    </row>
    <row r="1346" spans="1:11" ht="15.75" customHeight="1" x14ac:dyDescent="0.3">
      <c r="A1346" s="30"/>
      <c r="B1346" s="30"/>
      <c r="C1346" s="30"/>
      <c r="D1346" s="30"/>
    </row>
    <row r="1347" spans="1:11" ht="15.75" customHeight="1" x14ac:dyDescent="0.3"/>
    <row r="1348" spans="1:11" ht="15.75" customHeight="1" x14ac:dyDescent="0.3">
      <c r="A1348" s="24" t="s">
        <v>189</v>
      </c>
      <c r="B1348" s="25"/>
      <c r="C1348" s="25"/>
      <c r="D1348" s="25"/>
      <c r="E1348" s="25"/>
      <c r="F1348" s="25"/>
      <c r="G1348" s="25"/>
      <c r="H1348" s="25"/>
      <c r="I1348" s="25"/>
      <c r="J1348" s="26"/>
      <c r="K1348" s="27"/>
    </row>
    <row r="1349" spans="1:11" ht="15.75" customHeight="1" x14ac:dyDescent="0.3">
      <c r="A1349" s="2"/>
      <c r="B1349" s="3"/>
      <c r="C1349" s="28" t="s">
        <v>1</v>
      </c>
      <c r="D1349" s="26"/>
      <c r="E1349" s="28" t="s">
        <v>2</v>
      </c>
      <c r="F1349" s="26"/>
      <c r="G1349" s="28" t="s">
        <v>3</v>
      </c>
      <c r="H1349" s="26"/>
      <c r="I1349" s="28" t="s">
        <v>4</v>
      </c>
      <c r="J1349" s="26"/>
      <c r="K1349" s="27"/>
    </row>
    <row r="1350" spans="1:11" ht="15.75" customHeight="1" x14ac:dyDescent="0.3">
      <c r="A1350" s="4" t="s">
        <v>5</v>
      </c>
      <c r="B1350" s="5" t="s">
        <v>6</v>
      </c>
      <c r="C1350" s="6" t="s">
        <v>7</v>
      </c>
      <c r="D1350" s="6" t="s">
        <v>8</v>
      </c>
      <c r="E1350" s="6" t="s">
        <v>7</v>
      </c>
      <c r="F1350" s="6" t="s">
        <v>8</v>
      </c>
      <c r="G1350" s="6" t="s">
        <v>7</v>
      </c>
      <c r="H1350" s="6" t="s">
        <v>8</v>
      </c>
      <c r="I1350" s="6" t="s">
        <v>7</v>
      </c>
      <c r="J1350" s="6" t="s">
        <v>8</v>
      </c>
      <c r="K1350" s="29"/>
    </row>
    <row r="1351" spans="1:11" ht="15.75" customHeight="1" x14ac:dyDescent="0.3">
      <c r="A1351" s="7" t="s">
        <v>160</v>
      </c>
      <c r="B1351" s="8" t="s">
        <v>60</v>
      </c>
      <c r="C1351" s="12">
        <v>7</v>
      </c>
      <c r="D1351" s="13">
        <v>9</v>
      </c>
      <c r="E1351" s="13">
        <v>3</v>
      </c>
      <c r="F1351" s="13">
        <v>9</v>
      </c>
      <c r="G1351" s="13">
        <v>0</v>
      </c>
      <c r="H1351" s="13">
        <v>1</v>
      </c>
      <c r="I1351" s="13">
        <v>7</v>
      </c>
      <c r="J1351" s="13">
        <v>10</v>
      </c>
      <c r="K1351" s="27"/>
    </row>
    <row r="1352" spans="1:11" ht="15.75" customHeight="1" x14ac:dyDescent="0.3">
      <c r="A1352" s="7" t="s">
        <v>147</v>
      </c>
      <c r="B1352" s="8" t="s">
        <v>60</v>
      </c>
      <c r="C1352" s="22">
        <v>8</v>
      </c>
      <c r="D1352" s="14">
        <v>6</v>
      </c>
      <c r="E1352" s="14">
        <v>5</v>
      </c>
      <c r="F1352" s="14">
        <v>5</v>
      </c>
      <c r="G1352" s="14">
        <v>2</v>
      </c>
      <c r="H1352" s="14">
        <v>1</v>
      </c>
      <c r="I1352" s="14">
        <v>10</v>
      </c>
      <c r="J1352" s="14">
        <v>7</v>
      </c>
      <c r="K1352" s="27"/>
    </row>
    <row r="1353" spans="1:11" ht="15.75" customHeight="1" x14ac:dyDescent="0.3">
      <c r="A1353" s="7" t="s">
        <v>150</v>
      </c>
      <c r="B1353" s="8" t="s">
        <v>60</v>
      </c>
      <c r="C1353" s="22">
        <v>9</v>
      </c>
      <c r="D1353" s="14">
        <v>9</v>
      </c>
      <c r="E1353" s="14">
        <v>2</v>
      </c>
      <c r="F1353" s="14">
        <v>8</v>
      </c>
      <c r="G1353" s="14">
        <v>0</v>
      </c>
      <c r="H1353" s="14">
        <v>1</v>
      </c>
      <c r="I1353" s="14">
        <v>9</v>
      </c>
      <c r="J1353" s="14">
        <v>10</v>
      </c>
      <c r="K1353" s="27"/>
    </row>
    <row r="1354" spans="1:11" ht="15.75" customHeight="1" x14ac:dyDescent="0.3">
      <c r="A1354" s="7"/>
      <c r="B1354" s="8"/>
      <c r="C1354" s="22"/>
      <c r="D1354" s="14"/>
      <c r="E1354" s="14"/>
      <c r="F1354" s="14"/>
      <c r="G1354" s="14"/>
      <c r="H1354" s="14"/>
      <c r="I1354" s="14"/>
      <c r="J1354" s="14"/>
      <c r="K1354" s="27"/>
    </row>
    <row r="1355" spans="1:11" ht="15.75" customHeight="1" x14ac:dyDescent="0.3">
      <c r="A1355" s="7" t="s">
        <v>155</v>
      </c>
      <c r="B1355" s="8" t="s">
        <v>190</v>
      </c>
      <c r="C1355" s="22">
        <v>9</v>
      </c>
      <c r="D1355" s="14">
        <v>11</v>
      </c>
      <c r="E1355" s="14">
        <v>4</v>
      </c>
      <c r="F1355" s="14">
        <v>10</v>
      </c>
      <c r="G1355" s="14">
        <v>0</v>
      </c>
      <c r="H1355" s="14">
        <v>1</v>
      </c>
      <c r="I1355" s="14">
        <v>9</v>
      </c>
      <c r="J1355" s="14">
        <v>12</v>
      </c>
      <c r="K1355" s="27"/>
    </row>
    <row r="1356" spans="1:11" ht="15.75" customHeight="1" x14ac:dyDescent="0.3">
      <c r="A1356" s="7" t="s">
        <v>15</v>
      </c>
      <c r="B1356" s="8" t="s">
        <v>190</v>
      </c>
      <c r="C1356" s="22">
        <v>12</v>
      </c>
      <c r="D1356" s="14">
        <v>7</v>
      </c>
      <c r="E1356" s="14">
        <v>8</v>
      </c>
      <c r="F1356" s="14">
        <v>6</v>
      </c>
      <c r="G1356" s="14">
        <v>3</v>
      </c>
      <c r="H1356" s="14">
        <v>1</v>
      </c>
      <c r="I1356" s="14">
        <v>15</v>
      </c>
      <c r="J1356" s="14">
        <v>8</v>
      </c>
      <c r="K1356" s="27"/>
    </row>
    <row r="1357" spans="1:11" ht="15.75" customHeight="1" x14ac:dyDescent="0.3">
      <c r="A1357" s="7"/>
      <c r="B1357" s="8"/>
      <c r="C1357" s="22"/>
      <c r="D1357" s="14"/>
      <c r="E1357" s="14"/>
      <c r="F1357" s="14"/>
      <c r="G1357" s="14"/>
      <c r="H1357" s="14"/>
      <c r="I1357" s="14"/>
      <c r="J1357" s="14"/>
      <c r="K1357" s="27"/>
    </row>
    <row r="1358" spans="1:11" ht="15.75" customHeight="1" x14ac:dyDescent="0.3">
      <c r="A1358" s="7" t="s">
        <v>19</v>
      </c>
      <c r="B1358" s="8" t="s">
        <v>186</v>
      </c>
      <c r="C1358" s="22"/>
      <c r="D1358" s="14"/>
      <c r="E1358" s="14"/>
      <c r="F1358" s="14"/>
      <c r="G1358" s="14"/>
      <c r="H1358" s="14"/>
      <c r="I1358" s="14"/>
      <c r="J1358" s="14"/>
      <c r="K1358" s="27"/>
    </row>
    <row r="1359" spans="1:11" ht="15.75" customHeight="1" x14ac:dyDescent="0.3">
      <c r="A1359" s="10" t="s">
        <v>12</v>
      </c>
      <c r="B1359" s="11"/>
      <c r="C1359" s="9">
        <f>SUM(C1351:C1358)</f>
        <v>45</v>
      </c>
      <c r="D1359" s="9">
        <f t="shared" ref="D1359:J1359" si="106">SUM(D1351:D1358)</f>
        <v>42</v>
      </c>
      <c r="E1359" s="9">
        <f t="shared" si="106"/>
        <v>22</v>
      </c>
      <c r="F1359" s="9">
        <f t="shared" si="106"/>
        <v>38</v>
      </c>
      <c r="G1359" s="9">
        <f t="shared" si="106"/>
        <v>5</v>
      </c>
      <c r="H1359" s="9">
        <f t="shared" si="106"/>
        <v>5</v>
      </c>
      <c r="I1359" s="9">
        <f t="shared" si="106"/>
        <v>50</v>
      </c>
      <c r="J1359" s="9">
        <f t="shared" si="106"/>
        <v>47</v>
      </c>
      <c r="K1359" s="29"/>
    </row>
    <row r="1360" spans="1:11" ht="15.75" customHeight="1" x14ac:dyDescent="0.3">
      <c r="A1360" s="30" t="s">
        <v>191</v>
      </c>
      <c r="B1360" s="30"/>
      <c r="C1360" s="30"/>
      <c r="D1360" s="30"/>
    </row>
    <row r="1361" spans="1:11" ht="15.75" customHeight="1" x14ac:dyDescent="0.3"/>
    <row r="1362" spans="1:11" ht="15.75" customHeight="1" x14ac:dyDescent="0.3">
      <c r="A1362" s="24" t="s">
        <v>902</v>
      </c>
      <c r="B1362" s="25"/>
      <c r="C1362" s="25"/>
      <c r="D1362" s="25"/>
      <c r="E1362" s="25"/>
      <c r="F1362" s="25"/>
      <c r="G1362" s="25"/>
      <c r="H1362" s="25"/>
      <c r="I1362" s="25"/>
      <c r="J1362" s="26"/>
      <c r="K1362" s="27"/>
    </row>
    <row r="1363" spans="1:11" ht="15.75" customHeight="1" x14ac:dyDescent="0.3">
      <c r="A1363" s="2"/>
      <c r="B1363" s="3"/>
      <c r="C1363" s="28" t="s">
        <v>1</v>
      </c>
      <c r="D1363" s="26"/>
      <c r="E1363" s="28" t="s">
        <v>2</v>
      </c>
      <c r="F1363" s="26"/>
      <c r="G1363" s="28" t="s">
        <v>3</v>
      </c>
      <c r="H1363" s="26"/>
      <c r="I1363" s="28" t="s">
        <v>4</v>
      </c>
      <c r="J1363" s="26"/>
      <c r="K1363" s="27"/>
    </row>
    <row r="1364" spans="1:11" ht="15.75" customHeight="1" x14ac:dyDescent="0.3">
      <c r="A1364" s="4" t="s">
        <v>5</v>
      </c>
      <c r="B1364" s="5" t="s">
        <v>6</v>
      </c>
      <c r="C1364" s="6" t="s">
        <v>7</v>
      </c>
      <c r="D1364" s="6" t="s">
        <v>8</v>
      </c>
      <c r="E1364" s="6" t="s">
        <v>7</v>
      </c>
      <c r="F1364" s="6" t="s">
        <v>8</v>
      </c>
      <c r="G1364" s="6" t="s">
        <v>7</v>
      </c>
      <c r="H1364" s="6" t="s">
        <v>8</v>
      </c>
      <c r="I1364" s="6" t="s">
        <v>7</v>
      </c>
      <c r="J1364" s="6" t="s">
        <v>8</v>
      </c>
      <c r="K1364" s="29"/>
    </row>
    <row r="1365" spans="1:11" ht="15.75" customHeight="1" x14ac:dyDescent="0.3">
      <c r="A1365" s="7" t="s">
        <v>25</v>
      </c>
      <c r="B1365" s="8" t="s">
        <v>309</v>
      </c>
      <c r="C1365" s="12">
        <v>2</v>
      </c>
      <c r="D1365" s="13">
        <v>16</v>
      </c>
      <c r="E1365" s="13">
        <v>0</v>
      </c>
      <c r="F1365" s="13">
        <v>14</v>
      </c>
      <c r="G1365" s="13">
        <v>0</v>
      </c>
      <c r="H1365" s="13">
        <v>1</v>
      </c>
      <c r="I1365" s="13">
        <v>2</v>
      </c>
      <c r="J1365" s="13">
        <v>17</v>
      </c>
      <c r="K1365" s="27"/>
    </row>
    <row r="1366" spans="1:11" ht="15.75" customHeight="1" x14ac:dyDescent="0.3">
      <c r="A1366" s="7" t="s">
        <v>27</v>
      </c>
      <c r="B1366" s="8" t="s">
        <v>309</v>
      </c>
      <c r="C1366" s="12">
        <v>4</v>
      </c>
      <c r="D1366" s="13">
        <v>14</v>
      </c>
      <c r="E1366" s="13">
        <v>4</v>
      </c>
      <c r="F1366" s="13">
        <v>10</v>
      </c>
      <c r="G1366" s="13">
        <v>0</v>
      </c>
      <c r="H1366" s="13">
        <v>1</v>
      </c>
      <c r="I1366" s="13">
        <v>4</v>
      </c>
      <c r="J1366" s="13">
        <v>15</v>
      </c>
      <c r="K1366" s="27"/>
    </row>
    <row r="1367" spans="1:11" ht="15.75" customHeight="1" x14ac:dyDescent="0.3">
      <c r="A1367" s="7" t="s">
        <v>28</v>
      </c>
      <c r="B1367" s="8" t="s">
        <v>309</v>
      </c>
      <c r="C1367" s="12">
        <v>6</v>
      </c>
      <c r="D1367" s="13">
        <v>12</v>
      </c>
      <c r="E1367" s="13">
        <v>4</v>
      </c>
      <c r="F1367" s="13">
        <v>10</v>
      </c>
      <c r="G1367" s="13">
        <v>0</v>
      </c>
      <c r="H1367" s="13">
        <v>1</v>
      </c>
      <c r="I1367" s="13">
        <v>6</v>
      </c>
      <c r="J1367" s="13">
        <v>13</v>
      </c>
      <c r="K1367" s="27"/>
    </row>
    <row r="1368" spans="1:11" ht="15.75" customHeight="1" x14ac:dyDescent="0.3">
      <c r="A1368" s="10" t="s">
        <v>12</v>
      </c>
      <c r="B1368" s="11"/>
      <c r="C1368" s="9">
        <f>SUM(C1365:C1367)</f>
        <v>12</v>
      </c>
      <c r="D1368" s="9">
        <f t="shared" ref="D1368:J1368" si="107">SUM(D1365:D1367)</f>
        <v>42</v>
      </c>
      <c r="E1368" s="9">
        <f t="shared" si="107"/>
        <v>8</v>
      </c>
      <c r="F1368" s="9">
        <f t="shared" si="107"/>
        <v>34</v>
      </c>
      <c r="G1368" s="9">
        <f t="shared" si="107"/>
        <v>0</v>
      </c>
      <c r="H1368" s="9">
        <f t="shared" si="107"/>
        <v>3</v>
      </c>
      <c r="I1368" s="9">
        <f t="shared" si="107"/>
        <v>12</v>
      </c>
      <c r="J1368" s="9">
        <f t="shared" si="107"/>
        <v>45</v>
      </c>
      <c r="K1368" s="29"/>
    </row>
    <row r="1369" spans="1:11" ht="15.75" customHeight="1" x14ac:dyDescent="0.3">
      <c r="A1369" s="30"/>
      <c r="B1369" s="30"/>
      <c r="C1369" s="30"/>
      <c r="D1369" s="30"/>
    </row>
    <row r="1370" spans="1:11" ht="15.75" customHeight="1" x14ac:dyDescent="0.3"/>
    <row r="1371" spans="1:11" ht="15.75" customHeight="1" x14ac:dyDescent="0.3">
      <c r="A1371" s="24" t="s">
        <v>741</v>
      </c>
      <c r="B1371" s="25"/>
      <c r="C1371" s="25"/>
      <c r="D1371" s="25"/>
      <c r="E1371" s="25"/>
      <c r="F1371" s="25"/>
      <c r="G1371" s="25"/>
      <c r="H1371" s="25"/>
      <c r="I1371" s="25"/>
      <c r="J1371" s="26"/>
      <c r="K1371" s="27"/>
    </row>
    <row r="1372" spans="1:11" ht="15.75" customHeight="1" x14ac:dyDescent="0.3">
      <c r="A1372" s="2"/>
      <c r="B1372" s="3"/>
      <c r="C1372" s="28" t="s">
        <v>1</v>
      </c>
      <c r="D1372" s="26"/>
      <c r="E1372" s="28" t="s">
        <v>2</v>
      </c>
      <c r="F1372" s="26"/>
      <c r="G1372" s="28" t="s">
        <v>3</v>
      </c>
      <c r="H1372" s="26"/>
      <c r="I1372" s="28" t="s">
        <v>4</v>
      </c>
      <c r="J1372" s="26"/>
      <c r="K1372" s="27"/>
    </row>
    <row r="1373" spans="1:11" ht="15.75" customHeight="1" x14ac:dyDescent="0.3">
      <c r="A1373" s="4" t="s">
        <v>5</v>
      </c>
      <c r="B1373" s="5" t="s">
        <v>6</v>
      </c>
      <c r="C1373" s="6" t="s">
        <v>7</v>
      </c>
      <c r="D1373" s="6" t="s">
        <v>8</v>
      </c>
      <c r="E1373" s="6" t="s">
        <v>7</v>
      </c>
      <c r="F1373" s="6" t="s">
        <v>8</v>
      </c>
      <c r="G1373" s="6" t="s">
        <v>7</v>
      </c>
      <c r="H1373" s="6" t="s">
        <v>8</v>
      </c>
      <c r="I1373" s="6" t="s">
        <v>7</v>
      </c>
      <c r="J1373" s="6" t="s">
        <v>8</v>
      </c>
      <c r="K1373" s="29"/>
    </row>
    <row r="1374" spans="1:11" ht="15.75" customHeight="1" x14ac:dyDescent="0.3">
      <c r="A1374" s="7" t="s">
        <v>17</v>
      </c>
      <c r="B1374" s="8" t="s">
        <v>91</v>
      </c>
      <c r="C1374" s="12">
        <v>5</v>
      </c>
      <c r="D1374" s="13">
        <v>9</v>
      </c>
      <c r="E1374" s="13">
        <v>5</v>
      </c>
      <c r="F1374" s="13">
        <v>9</v>
      </c>
      <c r="G1374" s="13">
        <v>0</v>
      </c>
      <c r="H1374" s="13">
        <v>1</v>
      </c>
      <c r="I1374" s="13">
        <v>5</v>
      </c>
      <c r="J1374" s="13">
        <v>10</v>
      </c>
      <c r="K1374" s="27"/>
    </row>
    <row r="1375" spans="1:11" ht="15.75" customHeight="1" x14ac:dyDescent="0.3">
      <c r="A1375" s="7" t="s">
        <v>18</v>
      </c>
      <c r="B1375" s="8" t="s">
        <v>91</v>
      </c>
      <c r="C1375" s="12">
        <v>8</v>
      </c>
      <c r="D1375" s="13">
        <v>8</v>
      </c>
      <c r="E1375" s="13">
        <v>8</v>
      </c>
      <c r="F1375" s="13">
        <v>6</v>
      </c>
      <c r="G1375" s="13">
        <v>2</v>
      </c>
      <c r="H1375" s="13">
        <v>1</v>
      </c>
      <c r="I1375" s="13">
        <v>10</v>
      </c>
      <c r="J1375" s="13">
        <v>9</v>
      </c>
      <c r="K1375" s="27"/>
    </row>
    <row r="1376" spans="1:11" ht="15.75" customHeight="1" x14ac:dyDescent="0.3">
      <c r="A1376" s="10" t="s">
        <v>12</v>
      </c>
      <c r="B1376" s="11"/>
      <c r="C1376" s="9">
        <f>SUM(C1374:C1375)</f>
        <v>13</v>
      </c>
      <c r="D1376" s="9">
        <f t="shared" ref="D1376:J1376" si="108">SUM(D1374:D1375)</f>
        <v>17</v>
      </c>
      <c r="E1376" s="9">
        <f t="shared" si="108"/>
        <v>13</v>
      </c>
      <c r="F1376" s="9">
        <f t="shared" si="108"/>
        <v>15</v>
      </c>
      <c r="G1376" s="9">
        <f t="shared" si="108"/>
        <v>2</v>
      </c>
      <c r="H1376" s="9">
        <f t="shared" si="108"/>
        <v>2</v>
      </c>
      <c r="I1376" s="9">
        <f t="shared" si="108"/>
        <v>15</v>
      </c>
      <c r="J1376" s="9">
        <f t="shared" si="108"/>
        <v>19</v>
      </c>
      <c r="K1376" s="29"/>
    </row>
    <row r="1377" spans="1:11" ht="15.75" customHeight="1" x14ac:dyDescent="0.3"/>
    <row r="1378" spans="1:11" ht="15.75" customHeight="1" x14ac:dyDescent="0.3"/>
    <row r="1379" spans="1:11" ht="15.75" customHeight="1" x14ac:dyDescent="0.3">
      <c r="A1379" s="24" t="s">
        <v>192</v>
      </c>
      <c r="B1379" s="25"/>
      <c r="C1379" s="25"/>
      <c r="D1379" s="25"/>
      <c r="E1379" s="25"/>
      <c r="F1379" s="25"/>
      <c r="G1379" s="25"/>
      <c r="H1379" s="25"/>
      <c r="I1379" s="25"/>
      <c r="J1379" s="26"/>
      <c r="K1379" s="27"/>
    </row>
    <row r="1380" spans="1:11" ht="15.75" customHeight="1" x14ac:dyDescent="0.3">
      <c r="A1380" s="2"/>
      <c r="B1380" s="3"/>
      <c r="C1380" s="28" t="s">
        <v>1</v>
      </c>
      <c r="D1380" s="26"/>
      <c r="E1380" s="28" t="s">
        <v>2</v>
      </c>
      <c r="F1380" s="26"/>
      <c r="G1380" s="28" t="s">
        <v>3</v>
      </c>
      <c r="H1380" s="26"/>
      <c r="I1380" s="28" t="s">
        <v>4</v>
      </c>
      <c r="J1380" s="26"/>
      <c r="K1380" s="27"/>
    </row>
    <row r="1381" spans="1:11" ht="15.75" customHeight="1" x14ac:dyDescent="0.3">
      <c r="A1381" s="4" t="s">
        <v>5</v>
      </c>
      <c r="B1381" s="5" t="s">
        <v>6</v>
      </c>
      <c r="C1381" s="6" t="s">
        <v>7</v>
      </c>
      <c r="D1381" s="6" t="s">
        <v>8</v>
      </c>
      <c r="E1381" s="6" t="s">
        <v>7</v>
      </c>
      <c r="F1381" s="6" t="s">
        <v>8</v>
      </c>
      <c r="G1381" s="6" t="s">
        <v>7</v>
      </c>
      <c r="H1381" s="6" t="s">
        <v>8</v>
      </c>
      <c r="I1381" s="6" t="s">
        <v>7</v>
      </c>
      <c r="J1381" s="6" t="s">
        <v>8</v>
      </c>
      <c r="K1381" s="29"/>
    </row>
    <row r="1382" spans="1:11" ht="15.75" customHeight="1" x14ac:dyDescent="0.3">
      <c r="A1382" s="7" t="s">
        <v>15</v>
      </c>
      <c r="B1382" s="8" t="s">
        <v>193</v>
      </c>
      <c r="C1382" s="12">
        <v>6</v>
      </c>
      <c r="D1382" s="13">
        <v>8</v>
      </c>
      <c r="E1382" s="13">
        <v>5</v>
      </c>
      <c r="F1382" s="13">
        <v>6</v>
      </c>
      <c r="G1382" s="13">
        <v>2</v>
      </c>
      <c r="H1382" s="13">
        <v>2</v>
      </c>
      <c r="I1382" s="13">
        <v>8</v>
      </c>
      <c r="J1382" s="13">
        <v>10</v>
      </c>
      <c r="K1382" s="27"/>
    </row>
    <row r="1383" spans="1:11" ht="15.75" customHeight="1" x14ac:dyDescent="0.3">
      <c r="A1383" s="10" t="s">
        <v>12</v>
      </c>
      <c r="B1383" s="11"/>
      <c r="C1383" s="9">
        <f>SUM(C1382)</f>
        <v>6</v>
      </c>
      <c r="D1383" s="9">
        <f t="shared" ref="D1383:J1383" si="109">SUM(D1382)</f>
        <v>8</v>
      </c>
      <c r="E1383" s="9">
        <f t="shared" si="109"/>
        <v>5</v>
      </c>
      <c r="F1383" s="9">
        <f t="shared" si="109"/>
        <v>6</v>
      </c>
      <c r="G1383" s="9">
        <f t="shared" si="109"/>
        <v>2</v>
      </c>
      <c r="H1383" s="9">
        <f t="shared" si="109"/>
        <v>2</v>
      </c>
      <c r="I1383" s="9">
        <f t="shared" si="109"/>
        <v>8</v>
      </c>
      <c r="J1383" s="9">
        <f t="shared" si="109"/>
        <v>10</v>
      </c>
      <c r="K1383" s="29"/>
    </row>
    <row r="1384" spans="1:11" ht="15.75" customHeight="1" x14ac:dyDescent="0.3"/>
    <row r="1385" spans="1:11" ht="15.75" customHeight="1" x14ac:dyDescent="0.3"/>
    <row r="1386" spans="1:11" ht="15.75" customHeight="1" x14ac:dyDescent="0.3">
      <c r="A1386" s="24" t="s">
        <v>1503</v>
      </c>
      <c r="B1386" s="25"/>
      <c r="C1386" s="25"/>
      <c r="D1386" s="25"/>
      <c r="E1386" s="25"/>
      <c r="F1386" s="25"/>
      <c r="G1386" s="25"/>
      <c r="H1386" s="25"/>
      <c r="I1386" s="25"/>
      <c r="J1386" s="26"/>
      <c r="K1386" s="27"/>
    </row>
    <row r="1387" spans="1:11" ht="15.75" customHeight="1" x14ac:dyDescent="0.3">
      <c r="A1387" s="2"/>
      <c r="B1387" s="3"/>
      <c r="C1387" s="28" t="s">
        <v>1</v>
      </c>
      <c r="D1387" s="26"/>
      <c r="E1387" s="28" t="s">
        <v>2</v>
      </c>
      <c r="F1387" s="26"/>
      <c r="G1387" s="28" t="s">
        <v>3</v>
      </c>
      <c r="H1387" s="26"/>
      <c r="I1387" s="28" t="s">
        <v>4</v>
      </c>
      <c r="J1387" s="26"/>
      <c r="K1387" s="27"/>
    </row>
    <row r="1388" spans="1:11" ht="15.75" customHeight="1" x14ac:dyDescent="0.3">
      <c r="A1388" s="4" t="s">
        <v>5</v>
      </c>
      <c r="B1388" s="5" t="s">
        <v>6</v>
      </c>
      <c r="C1388" s="6" t="s">
        <v>7</v>
      </c>
      <c r="D1388" s="6" t="s">
        <v>8</v>
      </c>
      <c r="E1388" s="6" t="s">
        <v>7</v>
      </c>
      <c r="F1388" s="6" t="s">
        <v>8</v>
      </c>
      <c r="G1388" s="6" t="s">
        <v>7</v>
      </c>
      <c r="H1388" s="6" t="s">
        <v>8</v>
      </c>
      <c r="I1388" s="6" t="s">
        <v>7</v>
      </c>
      <c r="J1388" s="6" t="s">
        <v>8</v>
      </c>
      <c r="K1388" s="29"/>
    </row>
    <row r="1389" spans="1:11" ht="15.75" customHeight="1" x14ac:dyDescent="0.3">
      <c r="A1389" s="7" t="s">
        <v>64</v>
      </c>
      <c r="B1389" s="8" t="s">
        <v>10</v>
      </c>
      <c r="C1389" s="12">
        <v>14</v>
      </c>
      <c r="D1389" s="13">
        <v>3</v>
      </c>
      <c r="E1389" s="13">
        <v>12</v>
      </c>
      <c r="F1389" s="13">
        <v>2</v>
      </c>
      <c r="G1389" s="13">
        <v>3</v>
      </c>
      <c r="H1389" s="13">
        <v>1</v>
      </c>
      <c r="I1389" s="13">
        <v>17</v>
      </c>
      <c r="J1389" s="13">
        <v>4</v>
      </c>
    </row>
    <row r="1390" spans="1:11" ht="15.75" customHeight="1" x14ac:dyDescent="0.3">
      <c r="A1390" s="7" t="s">
        <v>66</v>
      </c>
      <c r="B1390" s="8" t="s">
        <v>10</v>
      </c>
      <c r="C1390" s="12">
        <v>11</v>
      </c>
      <c r="D1390" s="13">
        <v>6</v>
      </c>
      <c r="E1390" s="13">
        <v>9</v>
      </c>
      <c r="F1390" s="13">
        <v>5</v>
      </c>
      <c r="G1390" s="13">
        <v>4</v>
      </c>
      <c r="H1390" s="13">
        <v>1</v>
      </c>
      <c r="I1390" s="13">
        <v>15</v>
      </c>
      <c r="J1390" s="13">
        <v>7</v>
      </c>
    </row>
    <row r="1391" spans="1:11" ht="15.75" customHeight="1" x14ac:dyDescent="0.3">
      <c r="A1391" s="7" t="s">
        <v>67</v>
      </c>
      <c r="B1391" s="8" t="s">
        <v>10</v>
      </c>
      <c r="C1391" s="12">
        <v>10</v>
      </c>
      <c r="D1391" s="13">
        <v>8</v>
      </c>
      <c r="E1391" s="13">
        <v>8</v>
      </c>
      <c r="F1391" s="13">
        <v>6</v>
      </c>
      <c r="G1391" s="13">
        <v>1</v>
      </c>
      <c r="H1391" s="13">
        <v>1</v>
      </c>
      <c r="I1391" s="13">
        <v>11</v>
      </c>
      <c r="J1391" s="13">
        <v>9</v>
      </c>
      <c r="K1391" s="27"/>
    </row>
    <row r="1392" spans="1:11" ht="15.75" customHeight="1" x14ac:dyDescent="0.3">
      <c r="A1392" s="10" t="s">
        <v>12</v>
      </c>
      <c r="B1392" s="11"/>
      <c r="C1392" s="9">
        <f>SUM(C1389:C1391)</f>
        <v>35</v>
      </c>
      <c r="D1392" s="9">
        <f t="shared" ref="D1392:J1392" si="110">SUM(D1389:D1391)</f>
        <v>17</v>
      </c>
      <c r="E1392" s="9">
        <f t="shared" si="110"/>
        <v>29</v>
      </c>
      <c r="F1392" s="9">
        <f t="shared" si="110"/>
        <v>13</v>
      </c>
      <c r="G1392" s="9">
        <f t="shared" si="110"/>
        <v>8</v>
      </c>
      <c r="H1392" s="9">
        <f t="shared" si="110"/>
        <v>3</v>
      </c>
      <c r="I1392" s="9">
        <f t="shared" si="110"/>
        <v>43</v>
      </c>
      <c r="J1392" s="9">
        <f t="shared" si="110"/>
        <v>20</v>
      </c>
      <c r="K1392" s="29"/>
    </row>
    <row r="1393" spans="1:11" ht="15.75" customHeight="1" x14ac:dyDescent="0.3"/>
    <row r="1394" spans="1:11" ht="15.75" customHeight="1" x14ac:dyDescent="0.3"/>
    <row r="1395" spans="1:11" ht="15.75" customHeight="1" x14ac:dyDescent="0.3">
      <c r="A1395" s="24" t="s">
        <v>194</v>
      </c>
      <c r="B1395" s="25"/>
      <c r="C1395" s="25"/>
      <c r="D1395" s="25"/>
      <c r="E1395" s="25"/>
      <c r="F1395" s="25"/>
      <c r="G1395" s="25"/>
      <c r="H1395" s="25"/>
      <c r="I1395" s="25"/>
      <c r="J1395" s="26"/>
      <c r="K1395" s="27"/>
    </row>
    <row r="1396" spans="1:11" ht="15.75" customHeight="1" x14ac:dyDescent="0.3">
      <c r="A1396" s="2"/>
      <c r="B1396" s="3"/>
      <c r="C1396" s="28" t="s">
        <v>1</v>
      </c>
      <c r="D1396" s="26"/>
      <c r="E1396" s="28" t="s">
        <v>2</v>
      </c>
      <c r="F1396" s="26"/>
      <c r="G1396" s="28" t="s">
        <v>3</v>
      </c>
      <c r="H1396" s="26"/>
      <c r="I1396" s="28" t="s">
        <v>4</v>
      </c>
      <c r="J1396" s="26"/>
      <c r="K1396" s="27"/>
    </row>
    <row r="1397" spans="1:11" ht="15.75" customHeight="1" x14ac:dyDescent="0.3">
      <c r="A1397" s="4" t="s">
        <v>5</v>
      </c>
      <c r="B1397" s="5" t="s">
        <v>6</v>
      </c>
      <c r="C1397" s="6" t="s">
        <v>7</v>
      </c>
      <c r="D1397" s="6" t="s">
        <v>8</v>
      </c>
      <c r="E1397" s="6" t="s">
        <v>7</v>
      </c>
      <c r="F1397" s="6" t="s">
        <v>8</v>
      </c>
      <c r="G1397" s="6" t="s">
        <v>7</v>
      </c>
      <c r="H1397" s="6" t="s">
        <v>8</v>
      </c>
      <c r="I1397" s="6" t="s">
        <v>7</v>
      </c>
      <c r="J1397" s="6" t="s">
        <v>8</v>
      </c>
      <c r="K1397" s="29"/>
    </row>
    <row r="1398" spans="1:11" ht="15.75" customHeight="1" x14ac:dyDescent="0.3">
      <c r="A1398" s="7" t="s">
        <v>69</v>
      </c>
      <c r="B1398" s="8" t="s">
        <v>195</v>
      </c>
      <c r="C1398" s="12">
        <v>2</v>
      </c>
      <c r="D1398" s="13">
        <v>16</v>
      </c>
      <c r="E1398" s="13">
        <v>0</v>
      </c>
      <c r="F1398" s="13">
        <v>7</v>
      </c>
      <c r="G1398" s="13">
        <v>1</v>
      </c>
      <c r="H1398" s="13">
        <v>1</v>
      </c>
      <c r="I1398" s="13">
        <v>3</v>
      </c>
      <c r="J1398" s="13">
        <v>17</v>
      </c>
      <c r="K1398" s="27"/>
    </row>
    <row r="1399" spans="1:11" ht="15.75" customHeight="1" x14ac:dyDescent="0.3">
      <c r="A1399" s="10" t="s">
        <v>12</v>
      </c>
      <c r="B1399" s="11"/>
      <c r="C1399" s="9">
        <f>SUM(C1398)</f>
        <v>2</v>
      </c>
      <c r="D1399" s="9">
        <f t="shared" ref="D1399:J1399" si="111">SUM(D1398)</f>
        <v>16</v>
      </c>
      <c r="E1399" s="9">
        <f t="shared" si="111"/>
        <v>0</v>
      </c>
      <c r="F1399" s="9">
        <f t="shared" si="111"/>
        <v>7</v>
      </c>
      <c r="G1399" s="9">
        <f t="shared" si="111"/>
        <v>1</v>
      </c>
      <c r="H1399" s="9">
        <f t="shared" si="111"/>
        <v>1</v>
      </c>
      <c r="I1399" s="9">
        <f t="shared" si="111"/>
        <v>3</v>
      </c>
      <c r="J1399" s="9">
        <f t="shared" si="111"/>
        <v>17</v>
      </c>
      <c r="K1399" s="29"/>
    </row>
    <row r="1400" spans="1:11" ht="15.75" customHeight="1" x14ac:dyDescent="0.3"/>
    <row r="1401" spans="1:11" ht="15.75" customHeight="1" x14ac:dyDescent="0.3"/>
    <row r="1402" spans="1:11" ht="15.75" customHeight="1" x14ac:dyDescent="0.3">
      <c r="A1402" s="24" t="s">
        <v>1784</v>
      </c>
      <c r="B1402" s="25"/>
      <c r="C1402" s="25"/>
      <c r="D1402" s="25"/>
      <c r="E1402" s="25"/>
      <c r="F1402" s="25"/>
      <c r="G1402" s="25"/>
      <c r="H1402" s="25"/>
      <c r="I1402" s="25"/>
      <c r="J1402" s="26"/>
      <c r="K1402" s="27"/>
    </row>
    <row r="1403" spans="1:11" ht="15.75" customHeight="1" x14ac:dyDescent="0.3">
      <c r="A1403" s="2"/>
      <c r="B1403" s="3"/>
      <c r="C1403" s="28" t="s">
        <v>1</v>
      </c>
      <c r="D1403" s="26"/>
      <c r="E1403" s="28" t="s">
        <v>2</v>
      </c>
      <c r="F1403" s="26"/>
      <c r="G1403" s="28" t="s">
        <v>3</v>
      </c>
      <c r="H1403" s="26"/>
      <c r="I1403" s="28" t="s">
        <v>4</v>
      </c>
      <c r="J1403" s="26"/>
      <c r="K1403" s="27"/>
    </row>
    <row r="1404" spans="1:11" ht="15.75" customHeight="1" x14ac:dyDescent="0.3">
      <c r="A1404" s="4" t="s">
        <v>5</v>
      </c>
      <c r="B1404" s="5" t="s">
        <v>6</v>
      </c>
      <c r="C1404" s="6" t="s">
        <v>7</v>
      </c>
      <c r="D1404" s="6" t="s">
        <v>8</v>
      </c>
      <c r="E1404" s="6" t="s">
        <v>7</v>
      </c>
      <c r="F1404" s="6" t="s">
        <v>8</v>
      </c>
      <c r="G1404" s="6" t="s">
        <v>7</v>
      </c>
      <c r="H1404" s="6" t="s">
        <v>8</v>
      </c>
      <c r="I1404" s="6" t="s">
        <v>7</v>
      </c>
      <c r="J1404" s="6" t="s">
        <v>8</v>
      </c>
      <c r="K1404" s="29"/>
    </row>
    <row r="1405" spans="1:11" ht="15.75" customHeight="1" x14ac:dyDescent="0.3">
      <c r="A1405" s="7" t="s">
        <v>243</v>
      </c>
      <c r="B1405" s="8" t="s">
        <v>262</v>
      </c>
      <c r="C1405" s="12"/>
      <c r="D1405" s="13"/>
      <c r="E1405" s="13"/>
      <c r="F1405" s="13"/>
      <c r="G1405" s="13"/>
      <c r="H1405" s="13"/>
      <c r="I1405" s="13">
        <v>0</v>
      </c>
      <c r="J1405" s="13">
        <v>14</v>
      </c>
      <c r="K1405" s="27"/>
    </row>
    <row r="1406" spans="1:11" ht="15.75" customHeight="1" x14ac:dyDescent="0.3">
      <c r="A1406" s="10" t="s">
        <v>12</v>
      </c>
      <c r="B1406" s="11"/>
      <c r="C1406" s="9">
        <f t="shared" ref="C1406:J1406" si="112">SUM(C1405:C1405)</f>
        <v>0</v>
      </c>
      <c r="D1406" s="9">
        <f t="shared" si="112"/>
        <v>0</v>
      </c>
      <c r="E1406" s="9">
        <f t="shared" si="112"/>
        <v>0</v>
      </c>
      <c r="F1406" s="9">
        <f t="shared" si="112"/>
        <v>0</v>
      </c>
      <c r="G1406" s="9">
        <f t="shared" si="112"/>
        <v>0</v>
      </c>
      <c r="H1406" s="9">
        <f t="shared" si="112"/>
        <v>0</v>
      </c>
      <c r="I1406" s="9">
        <f t="shared" si="112"/>
        <v>0</v>
      </c>
      <c r="J1406" s="9">
        <f t="shared" si="112"/>
        <v>14</v>
      </c>
      <c r="K1406" s="29"/>
    </row>
    <row r="1407" spans="1:11" ht="15.75" customHeight="1" x14ac:dyDescent="0.3">
      <c r="A1407" s="17"/>
      <c r="B1407" s="17"/>
      <c r="C1407" s="42"/>
      <c r="D1407" s="42"/>
      <c r="E1407" s="42"/>
      <c r="F1407" s="42"/>
      <c r="G1407" s="42"/>
      <c r="H1407" s="42"/>
      <c r="I1407" s="42"/>
      <c r="J1407" s="42"/>
    </row>
    <row r="1409" spans="1:11" ht="15.75" customHeight="1" x14ac:dyDescent="0.3">
      <c r="A1409" s="24" t="s">
        <v>1704</v>
      </c>
      <c r="B1409" s="25"/>
      <c r="C1409" s="25"/>
      <c r="D1409" s="25"/>
      <c r="E1409" s="25"/>
      <c r="F1409" s="25"/>
      <c r="G1409" s="25"/>
      <c r="H1409" s="25"/>
      <c r="I1409" s="25"/>
      <c r="J1409" s="26"/>
      <c r="K1409" s="27"/>
    </row>
    <row r="1410" spans="1:11" ht="15.75" customHeight="1" x14ac:dyDescent="0.3">
      <c r="A1410" s="2"/>
      <c r="B1410" s="3"/>
      <c r="C1410" s="28" t="s">
        <v>1</v>
      </c>
      <c r="D1410" s="26"/>
      <c r="E1410" s="28" t="s">
        <v>2</v>
      </c>
      <c r="F1410" s="26"/>
      <c r="G1410" s="28" t="s">
        <v>3</v>
      </c>
      <c r="H1410" s="26"/>
      <c r="I1410" s="28" t="s">
        <v>4</v>
      </c>
      <c r="J1410" s="26"/>
      <c r="K1410" s="27"/>
    </row>
    <row r="1411" spans="1:11" ht="15.75" customHeight="1" x14ac:dyDescent="0.3">
      <c r="A1411" s="4" t="s">
        <v>5</v>
      </c>
      <c r="B1411" s="5" t="s">
        <v>6</v>
      </c>
      <c r="C1411" s="6" t="s">
        <v>7</v>
      </c>
      <c r="D1411" s="6" t="s">
        <v>8</v>
      </c>
      <c r="E1411" s="6" t="s">
        <v>7</v>
      </c>
      <c r="F1411" s="6" t="s">
        <v>8</v>
      </c>
      <c r="G1411" s="6" t="s">
        <v>7</v>
      </c>
      <c r="H1411" s="6" t="s">
        <v>8</v>
      </c>
      <c r="I1411" s="6" t="s">
        <v>7</v>
      </c>
      <c r="J1411" s="6" t="s">
        <v>8</v>
      </c>
      <c r="K1411" s="29"/>
    </row>
    <row r="1412" spans="1:11" ht="15.75" customHeight="1" x14ac:dyDescent="0.3">
      <c r="A1412" s="7" t="s">
        <v>467</v>
      </c>
      <c r="B1412" s="8" t="s">
        <v>93</v>
      </c>
      <c r="C1412" s="12">
        <v>13</v>
      </c>
      <c r="D1412" s="13">
        <v>4</v>
      </c>
      <c r="E1412" s="13">
        <v>0</v>
      </c>
      <c r="F1412" s="13">
        <v>0</v>
      </c>
      <c r="G1412" s="13">
        <v>1</v>
      </c>
      <c r="H1412" s="13">
        <v>1</v>
      </c>
      <c r="I1412" s="13">
        <v>14</v>
      </c>
      <c r="J1412" s="13">
        <v>5</v>
      </c>
      <c r="K1412" s="27"/>
    </row>
    <row r="1413" spans="1:11" ht="15.75" customHeight="1" x14ac:dyDescent="0.3">
      <c r="A1413" s="10" t="s">
        <v>12</v>
      </c>
      <c r="B1413" s="11"/>
      <c r="C1413" s="9">
        <f t="shared" ref="C1413:J1413" si="113">SUM(C1412:C1412)</f>
        <v>13</v>
      </c>
      <c r="D1413" s="9">
        <f t="shared" si="113"/>
        <v>4</v>
      </c>
      <c r="E1413" s="9">
        <f t="shared" si="113"/>
        <v>0</v>
      </c>
      <c r="F1413" s="9">
        <f t="shared" si="113"/>
        <v>0</v>
      </c>
      <c r="G1413" s="9">
        <f t="shared" si="113"/>
        <v>1</v>
      </c>
      <c r="H1413" s="9">
        <f t="shared" si="113"/>
        <v>1</v>
      </c>
      <c r="I1413" s="9">
        <f t="shared" si="113"/>
        <v>14</v>
      </c>
      <c r="J1413" s="9">
        <f t="shared" si="113"/>
        <v>5</v>
      </c>
      <c r="K1413" s="29"/>
    </row>
  </sheetData>
  <pageMargins left="0.75" right="0.75" top="1" bottom="1" header="0.5" footer="0.5"/>
  <pageSetup scale="49" fitToHeight="100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K429"/>
  <sheetViews>
    <sheetView tabSelected="1" workbookViewId="0">
      <selection activeCell="K9" sqref="K9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2039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2031</v>
      </c>
      <c r="B6" s="8" t="s">
        <v>26</v>
      </c>
      <c r="C6" s="12">
        <v>4</v>
      </c>
      <c r="D6" s="13">
        <v>18</v>
      </c>
      <c r="E6" s="13">
        <v>3</v>
      </c>
      <c r="F6" s="13">
        <v>11</v>
      </c>
      <c r="G6" s="13">
        <v>0</v>
      </c>
      <c r="H6" s="13">
        <v>1</v>
      </c>
      <c r="I6" s="13">
        <v>4</v>
      </c>
      <c r="J6" s="13">
        <v>19</v>
      </c>
      <c r="K6" s="27"/>
    </row>
    <row r="7" spans="1:11" ht="15.75" customHeight="1" x14ac:dyDescent="0.3">
      <c r="A7" s="7" t="s">
        <v>2043</v>
      </c>
      <c r="B7" s="8" t="s">
        <v>26</v>
      </c>
      <c r="C7" s="12">
        <v>12</v>
      </c>
      <c r="D7" s="13">
        <v>10</v>
      </c>
      <c r="E7" s="13">
        <v>6</v>
      </c>
      <c r="F7" s="13">
        <v>6</v>
      </c>
      <c r="G7" s="13">
        <v>0</v>
      </c>
      <c r="H7" s="13">
        <v>1</v>
      </c>
      <c r="I7" s="13">
        <v>12</v>
      </c>
      <c r="J7" s="13">
        <v>11</v>
      </c>
      <c r="K7" s="27"/>
    </row>
    <row r="8" spans="1:11" ht="15.75" customHeight="1" x14ac:dyDescent="0.3">
      <c r="A8" s="7" t="s">
        <v>2066</v>
      </c>
      <c r="B8" s="8" t="s">
        <v>26</v>
      </c>
      <c r="C8" s="12">
        <v>13</v>
      </c>
      <c r="D8" s="13">
        <v>9</v>
      </c>
      <c r="E8" s="13">
        <v>8</v>
      </c>
      <c r="F8" s="13">
        <v>4</v>
      </c>
      <c r="G8" s="13">
        <v>2</v>
      </c>
      <c r="H8" s="13">
        <v>1</v>
      </c>
      <c r="I8" s="13">
        <v>15</v>
      </c>
      <c r="J8" s="13">
        <v>10</v>
      </c>
      <c r="K8" s="27"/>
    </row>
    <row r="9" spans="1:11" ht="15.75" customHeight="1" x14ac:dyDescent="0.3">
      <c r="A9" s="7" t="s">
        <v>2081</v>
      </c>
      <c r="B9" s="8" t="s">
        <v>26</v>
      </c>
      <c r="C9" s="12">
        <v>16</v>
      </c>
      <c r="D9" s="13">
        <v>6</v>
      </c>
      <c r="E9" s="13">
        <v>10</v>
      </c>
      <c r="F9" s="13">
        <v>2</v>
      </c>
      <c r="G9" s="13">
        <v>2</v>
      </c>
      <c r="H9" s="13">
        <v>1</v>
      </c>
      <c r="I9" s="13">
        <v>18</v>
      </c>
      <c r="J9" s="13">
        <v>7</v>
      </c>
      <c r="K9" s="27"/>
    </row>
    <row r="10" spans="1:11" ht="15.75" customHeight="1" x14ac:dyDescent="0.3">
      <c r="A10" s="10" t="s">
        <v>12</v>
      </c>
      <c r="B10" s="11"/>
      <c r="C10" s="9">
        <f>SUM(C6:C9)</f>
        <v>45</v>
      </c>
      <c r="D10" s="9">
        <f t="shared" ref="D10:J10" si="0">SUM(D6:D9)</f>
        <v>43</v>
      </c>
      <c r="E10" s="9">
        <f t="shared" si="0"/>
        <v>27</v>
      </c>
      <c r="F10" s="9">
        <f t="shared" si="0"/>
        <v>23</v>
      </c>
      <c r="G10" s="9">
        <f t="shared" si="0"/>
        <v>4</v>
      </c>
      <c r="H10" s="9">
        <f t="shared" si="0"/>
        <v>4</v>
      </c>
      <c r="I10" s="9">
        <f t="shared" si="0"/>
        <v>49</v>
      </c>
      <c r="J10" s="9">
        <f t="shared" si="0"/>
        <v>47</v>
      </c>
      <c r="K10" s="29"/>
    </row>
    <row r="11" spans="1:11" ht="15.75" customHeight="1" x14ac:dyDescent="0.3"/>
    <row r="12" spans="1:11" ht="15.75" customHeight="1" x14ac:dyDescent="0.3"/>
    <row r="13" spans="1:11" ht="15.75" customHeight="1" x14ac:dyDescent="0.3">
      <c r="A13" s="24" t="s">
        <v>576</v>
      </c>
      <c r="B13" s="25"/>
      <c r="C13" s="25"/>
      <c r="D13" s="25"/>
      <c r="E13" s="25"/>
      <c r="F13" s="25"/>
      <c r="G13" s="25"/>
      <c r="H13" s="25"/>
      <c r="I13" s="25"/>
      <c r="J13" s="26"/>
      <c r="K13" s="27"/>
    </row>
    <row r="14" spans="1:11" ht="15.75" customHeight="1" x14ac:dyDescent="0.3">
      <c r="A14" s="2"/>
      <c r="B14" s="3"/>
      <c r="C14" s="28" t="s">
        <v>1</v>
      </c>
      <c r="D14" s="26"/>
      <c r="E14" s="28" t="s">
        <v>2</v>
      </c>
      <c r="F14" s="26"/>
      <c r="G14" s="28" t="s">
        <v>3</v>
      </c>
      <c r="H14" s="26"/>
      <c r="I14" s="28" t="s">
        <v>4</v>
      </c>
      <c r="J14" s="26"/>
      <c r="K14" s="27"/>
    </row>
    <row r="15" spans="1:11" ht="15.75" customHeight="1" x14ac:dyDescent="0.3">
      <c r="A15" s="4" t="s">
        <v>5</v>
      </c>
      <c r="B15" s="5" t="s">
        <v>6</v>
      </c>
      <c r="C15" s="6" t="s">
        <v>7</v>
      </c>
      <c r="D15" s="6" t="s">
        <v>8</v>
      </c>
      <c r="E15" s="6" t="s">
        <v>7</v>
      </c>
      <c r="F15" s="6" t="s">
        <v>8</v>
      </c>
      <c r="G15" s="6" t="s">
        <v>7</v>
      </c>
      <c r="H15" s="6" t="s">
        <v>8</v>
      </c>
      <c r="I15" s="6" t="s">
        <v>7</v>
      </c>
      <c r="J15" s="6" t="s">
        <v>8</v>
      </c>
      <c r="K15" s="29"/>
    </row>
    <row r="16" spans="1:11" ht="15.75" customHeight="1" x14ac:dyDescent="0.3">
      <c r="A16" s="7" t="s">
        <v>153</v>
      </c>
      <c r="B16" s="8" t="s">
        <v>199</v>
      </c>
      <c r="C16" s="12">
        <v>5</v>
      </c>
      <c r="D16" s="13">
        <v>9</v>
      </c>
      <c r="E16" s="13">
        <v>3</v>
      </c>
      <c r="F16" s="13">
        <v>6</v>
      </c>
      <c r="G16" s="13">
        <v>0</v>
      </c>
      <c r="H16" s="13">
        <v>2</v>
      </c>
      <c r="I16" s="13">
        <v>5</v>
      </c>
      <c r="J16" s="13">
        <v>11</v>
      </c>
      <c r="K16" s="27"/>
    </row>
    <row r="17" spans="1:11" ht="15.75" customHeight="1" x14ac:dyDescent="0.3">
      <c r="A17" s="7" t="s">
        <v>176</v>
      </c>
      <c r="B17" s="8" t="s">
        <v>366</v>
      </c>
      <c r="C17" s="22"/>
      <c r="D17" s="14"/>
      <c r="E17" s="14"/>
      <c r="F17" s="14"/>
      <c r="G17" s="14"/>
      <c r="H17" s="14"/>
      <c r="I17" s="14"/>
      <c r="J17" s="14"/>
      <c r="K17" s="27"/>
    </row>
    <row r="18" spans="1:11" ht="15.75" customHeight="1" x14ac:dyDescent="0.3">
      <c r="A18" s="7" t="s">
        <v>243</v>
      </c>
      <c r="B18" s="8" t="s">
        <v>366</v>
      </c>
      <c r="C18" s="22"/>
      <c r="D18" s="14"/>
      <c r="E18" s="14"/>
      <c r="F18" s="14"/>
      <c r="G18" s="14"/>
      <c r="H18" s="14"/>
      <c r="I18" s="14"/>
      <c r="J18" s="14"/>
      <c r="K18" s="27"/>
    </row>
    <row r="19" spans="1:11" ht="15.75" customHeight="1" x14ac:dyDescent="0.3">
      <c r="A19" s="7" t="s">
        <v>236</v>
      </c>
      <c r="B19" s="8" t="s">
        <v>366</v>
      </c>
      <c r="C19" s="22"/>
      <c r="D19" s="14"/>
      <c r="E19" s="14"/>
      <c r="F19" s="14"/>
      <c r="G19" s="14"/>
      <c r="H19" s="14"/>
      <c r="I19" s="14"/>
      <c r="J19" s="14"/>
      <c r="K19" s="27"/>
    </row>
    <row r="20" spans="1:11" ht="15.75" customHeight="1" x14ac:dyDescent="0.3">
      <c r="A20" s="7" t="s">
        <v>155</v>
      </c>
      <c r="B20" s="8" t="s">
        <v>211</v>
      </c>
      <c r="C20" s="22"/>
      <c r="D20" s="14"/>
      <c r="E20" s="14"/>
      <c r="F20" s="14"/>
      <c r="G20" s="14"/>
      <c r="H20" s="14"/>
      <c r="I20" s="14"/>
      <c r="J20" s="14"/>
      <c r="K20" s="27"/>
    </row>
    <row r="21" spans="1:11" ht="15.75" customHeight="1" x14ac:dyDescent="0.3">
      <c r="A21" s="7" t="s">
        <v>15</v>
      </c>
      <c r="B21" s="8" t="s">
        <v>577</v>
      </c>
      <c r="C21" s="22"/>
      <c r="D21" s="14"/>
      <c r="E21" s="14"/>
      <c r="F21" s="14"/>
      <c r="G21" s="14"/>
      <c r="H21" s="14"/>
      <c r="I21" s="14">
        <v>15</v>
      </c>
      <c r="J21" s="14">
        <v>5</v>
      </c>
      <c r="K21" s="27"/>
    </row>
    <row r="22" spans="1:11" ht="15.75" customHeight="1" x14ac:dyDescent="0.3">
      <c r="A22" s="7" t="s">
        <v>17</v>
      </c>
      <c r="B22" s="8" t="s">
        <v>577</v>
      </c>
      <c r="C22" s="22"/>
      <c r="D22" s="14"/>
      <c r="E22" s="14"/>
      <c r="F22" s="14"/>
      <c r="G22" s="14"/>
      <c r="H22" s="14"/>
      <c r="I22" s="14">
        <v>14</v>
      </c>
      <c r="J22" s="14">
        <v>10</v>
      </c>
      <c r="K22" s="27"/>
    </row>
    <row r="23" spans="1:11" ht="15.75" customHeight="1" x14ac:dyDescent="0.3">
      <c r="A23" s="7" t="s">
        <v>18</v>
      </c>
      <c r="B23" s="8" t="s">
        <v>577</v>
      </c>
      <c r="C23" s="22"/>
      <c r="D23" s="14"/>
      <c r="E23" s="14"/>
      <c r="F23" s="14"/>
      <c r="G23" s="14"/>
      <c r="H23" s="14"/>
      <c r="I23" s="14">
        <v>23</v>
      </c>
      <c r="J23" s="14">
        <v>7</v>
      </c>
      <c r="K23" s="27"/>
    </row>
    <row r="24" spans="1:11" ht="15.75" customHeight="1" x14ac:dyDescent="0.3">
      <c r="A24" s="7" t="s">
        <v>19</v>
      </c>
      <c r="B24" s="8" t="s">
        <v>578</v>
      </c>
      <c r="C24" s="22"/>
      <c r="D24" s="14"/>
      <c r="E24" s="14"/>
      <c r="F24" s="14"/>
      <c r="G24" s="14"/>
      <c r="H24" s="14"/>
      <c r="I24" s="14">
        <v>13</v>
      </c>
      <c r="J24" s="14">
        <v>7</v>
      </c>
      <c r="K24" s="27"/>
    </row>
    <row r="25" spans="1:11" ht="15.75" customHeight="1" x14ac:dyDescent="0.3">
      <c r="A25" s="7" t="s">
        <v>20</v>
      </c>
      <c r="B25" s="8" t="s">
        <v>578</v>
      </c>
      <c r="C25" s="22"/>
      <c r="D25" s="14"/>
      <c r="E25" s="14"/>
      <c r="F25" s="14"/>
      <c r="G25" s="14"/>
      <c r="H25" s="14"/>
      <c r="I25" s="14">
        <v>27</v>
      </c>
      <c r="J25" s="14">
        <v>6</v>
      </c>
      <c r="K25" s="27"/>
    </row>
    <row r="26" spans="1:11" ht="15.75" customHeight="1" x14ac:dyDescent="0.3">
      <c r="A26" s="7" t="s">
        <v>21</v>
      </c>
      <c r="B26" s="8" t="s">
        <v>578</v>
      </c>
      <c r="C26" s="22"/>
      <c r="D26" s="14"/>
      <c r="E26" s="14"/>
      <c r="F26" s="14"/>
      <c r="G26" s="14"/>
      <c r="H26" s="14"/>
      <c r="I26" s="14">
        <v>9</v>
      </c>
      <c r="J26" s="14">
        <v>17</v>
      </c>
      <c r="K26" s="27"/>
    </row>
    <row r="27" spans="1:11" ht="15.75" customHeight="1" x14ac:dyDescent="0.3">
      <c r="A27" s="7" t="s">
        <v>22</v>
      </c>
      <c r="B27" s="8" t="s">
        <v>578</v>
      </c>
      <c r="C27" s="22"/>
      <c r="D27" s="14"/>
      <c r="E27" s="14"/>
      <c r="F27" s="14"/>
      <c r="G27" s="14"/>
      <c r="H27" s="14"/>
      <c r="I27" s="14">
        <v>13</v>
      </c>
      <c r="J27" s="14">
        <v>13</v>
      </c>
      <c r="K27" s="27"/>
    </row>
    <row r="28" spans="1:11" ht="15.75" customHeight="1" x14ac:dyDescent="0.3">
      <c r="A28" s="7" t="s">
        <v>23</v>
      </c>
      <c r="B28" s="8" t="s">
        <v>578</v>
      </c>
      <c r="C28" s="22"/>
      <c r="D28" s="14"/>
      <c r="E28" s="14"/>
      <c r="F28" s="14"/>
      <c r="G28" s="14"/>
      <c r="H28" s="14"/>
      <c r="I28" s="14">
        <v>25</v>
      </c>
      <c r="J28" s="14">
        <v>4</v>
      </c>
      <c r="K28" s="27"/>
    </row>
    <row r="29" spans="1:11" ht="15.75" customHeight="1" x14ac:dyDescent="0.3">
      <c r="A29" s="7" t="s">
        <v>42</v>
      </c>
      <c r="B29" s="8" t="s">
        <v>578</v>
      </c>
      <c r="C29" s="22"/>
      <c r="D29" s="14"/>
      <c r="E29" s="14"/>
      <c r="F29" s="14"/>
      <c r="G29" s="14"/>
      <c r="H29" s="14"/>
      <c r="I29" s="14">
        <v>18</v>
      </c>
      <c r="J29" s="14">
        <v>11</v>
      </c>
      <c r="K29" s="27"/>
    </row>
    <row r="30" spans="1:11" ht="15.75" customHeight="1" x14ac:dyDescent="0.3">
      <c r="A30" s="7" t="s">
        <v>24</v>
      </c>
      <c r="B30" s="8" t="s">
        <v>578</v>
      </c>
      <c r="C30" s="22"/>
      <c r="D30" s="14"/>
      <c r="E30" s="14"/>
      <c r="F30" s="14"/>
      <c r="G30" s="14"/>
      <c r="H30" s="14"/>
      <c r="I30" s="14">
        <v>30</v>
      </c>
      <c r="J30" s="14">
        <v>3</v>
      </c>
      <c r="K30" s="27"/>
    </row>
    <row r="31" spans="1:11" ht="15.75" customHeight="1" x14ac:dyDescent="0.3">
      <c r="A31" s="7" t="s">
        <v>46</v>
      </c>
      <c r="B31" s="8" t="s">
        <v>578</v>
      </c>
      <c r="C31" s="22"/>
      <c r="D31" s="14"/>
      <c r="E31" s="14"/>
      <c r="F31" s="14"/>
      <c r="G31" s="14"/>
      <c r="H31" s="14"/>
      <c r="I31" s="14">
        <v>27</v>
      </c>
      <c r="J31" s="14">
        <v>2</v>
      </c>
      <c r="K31" s="27"/>
    </row>
    <row r="32" spans="1:11" ht="15.75" customHeight="1" x14ac:dyDescent="0.3">
      <c r="A32" s="7" t="s">
        <v>55</v>
      </c>
      <c r="B32" s="8" t="s">
        <v>578</v>
      </c>
      <c r="C32" s="22"/>
      <c r="D32" s="14"/>
      <c r="E32" s="14"/>
      <c r="F32" s="14"/>
      <c r="G32" s="14"/>
      <c r="H32" s="14"/>
      <c r="I32" s="14">
        <v>20</v>
      </c>
      <c r="J32" s="14">
        <v>11</v>
      </c>
      <c r="K32" s="27"/>
    </row>
    <row r="33" spans="1:11" ht="15.75" customHeight="1" x14ac:dyDescent="0.3">
      <c r="A33" s="7" t="s">
        <v>56</v>
      </c>
      <c r="B33" s="8" t="s">
        <v>578</v>
      </c>
      <c r="C33" s="22"/>
      <c r="D33" s="14"/>
      <c r="E33" s="14"/>
      <c r="F33" s="14"/>
      <c r="G33" s="14"/>
      <c r="H33" s="14"/>
      <c r="I33" s="14">
        <v>19</v>
      </c>
      <c r="J33" s="14">
        <v>7</v>
      </c>
      <c r="K33" s="27"/>
    </row>
    <row r="34" spans="1:11" ht="15.75" customHeight="1" x14ac:dyDescent="0.3">
      <c r="A34" s="7" t="s">
        <v>57</v>
      </c>
      <c r="B34" s="8" t="s">
        <v>578</v>
      </c>
      <c r="C34" s="22"/>
      <c r="D34" s="14"/>
      <c r="E34" s="14"/>
      <c r="F34" s="14"/>
      <c r="G34" s="14"/>
      <c r="H34" s="14"/>
      <c r="I34" s="14">
        <v>24</v>
      </c>
      <c r="J34" s="14">
        <v>4</v>
      </c>
      <c r="K34" s="27"/>
    </row>
    <row r="35" spans="1:11" ht="15.75" customHeight="1" x14ac:dyDescent="0.3">
      <c r="A35" s="7" t="s">
        <v>63</v>
      </c>
      <c r="B35" s="8" t="s">
        <v>578</v>
      </c>
      <c r="C35" s="22"/>
      <c r="D35" s="14"/>
      <c r="E35" s="14"/>
      <c r="F35" s="14"/>
      <c r="G35" s="14"/>
      <c r="H35" s="14"/>
      <c r="I35" s="14">
        <v>20</v>
      </c>
      <c r="J35" s="14">
        <v>8</v>
      </c>
      <c r="K35" s="27"/>
    </row>
    <row r="36" spans="1:11" ht="15.75" customHeight="1" x14ac:dyDescent="0.3">
      <c r="A36" s="7" t="s">
        <v>64</v>
      </c>
      <c r="B36" s="8" t="s">
        <v>578</v>
      </c>
      <c r="C36" s="22"/>
      <c r="D36" s="14"/>
      <c r="E36" s="14"/>
      <c r="F36" s="14"/>
      <c r="G36" s="14"/>
      <c r="H36" s="14"/>
      <c r="I36" s="14">
        <v>25</v>
      </c>
      <c r="J36" s="14">
        <v>4</v>
      </c>
      <c r="K36" s="27"/>
    </row>
    <row r="37" spans="1:11" ht="15.75" customHeight="1" x14ac:dyDescent="0.3">
      <c r="A37" s="7" t="s">
        <v>66</v>
      </c>
      <c r="B37" s="8" t="s">
        <v>578</v>
      </c>
      <c r="C37" s="22"/>
      <c r="D37" s="14"/>
      <c r="E37" s="14"/>
      <c r="F37" s="14"/>
      <c r="G37" s="14"/>
      <c r="H37" s="14"/>
      <c r="I37" s="14">
        <v>27</v>
      </c>
      <c r="J37" s="14">
        <v>1</v>
      </c>
      <c r="K37" s="27"/>
    </row>
    <row r="38" spans="1:11" ht="15.75" customHeight="1" x14ac:dyDescent="0.3">
      <c r="A38" s="7" t="s">
        <v>67</v>
      </c>
      <c r="B38" s="8" t="s">
        <v>578</v>
      </c>
      <c r="C38" s="22"/>
      <c r="D38" s="14"/>
      <c r="E38" s="14"/>
      <c r="F38" s="14"/>
      <c r="G38" s="14"/>
      <c r="H38" s="14"/>
      <c r="I38" s="14">
        <v>26</v>
      </c>
      <c r="J38" s="14">
        <v>2</v>
      </c>
      <c r="K38" s="27"/>
    </row>
    <row r="39" spans="1:11" ht="15.75" customHeight="1" x14ac:dyDescent="0.3">
      <c r="A39" s="7" t="s">
        <v>68</v>
      </c>
      <c r="B39" s="8" t="s">
        <v>578</v>
      </c>
      <c r="C39" s="22"/>
      <c r="D39" s="14"/>
      <c r="E39" s="14"/>
      <c r="F39" s="14"/>
      <c r="G39" s="14"/>
      <c r="H39" s="14"/>
      <c r="I39" s="14">
        <v>19</v>
      </c>
      <c r="J39" s="14">
        <v>10</v>
      </c>
      <c r="K39" s="27"/>
    </row>
    <row r="40" spans="1:11" ht="15.75" customHeight="1" x14ac:dyDescent="0.3">
      <c r="A40" s="7" t="s">
        <v>69</v>
      </c>
      <c r="B40" s="8" t="s">
        <v>578</v>
      </c>
      <c r="C40" s="22"/>
      <c r="D40" s="14"/>
      <c r="E40" s="14"/>
      <c r="F40" s="14"/>
      <c r="G40" s="14"/>
      <c r="H40" s="14"/>
      <c r="I40" s="14">
        <v>28</v>
      </c>
      <c r="J40" s="14">
        <v>0</v>
      </c>
      <c r="K40" s="27"/>
    </row>
    <row r="41" spans="1:11" ht="15.75" customHeight="1" x14ac:dyDescent="0.3">
      <c r="A41" s="7" t="s">
        <v>102</v>
      </c>
      <c r="B41" s="8" t="s">
        <v>578</v>
      </c>
      <c r="C41" s="22"/>
      <c r="D41" s="14"/>
      <c r="E41" s="14"/>
      <c r="F41" s="14"/>
      <c r="G41" s="14"/>
      <c r="H41" s="14"/>
      <c r="I41" s="14">
        <v>25</v>
      </c>
      <c r="J41" s="14">
        <v>1</v>
      </c>
      <c r="K41" s="27"/>
    </row>
    <row r="42" spans="1:11" ht="15.75" customHeight="1" x14ac:dyDescent="0.3">
      <c r="A42" s="7" t="s">
        <v>103</v>
      </c>
      <c r="B42" s="8" t="s">
        <v>578</v>
      </c>
      <c r="C42" s="22"/>
      <c r="D42" s="14"/>
      <c r="E42" s="14"/>
      <c r="F42" s="14"/>
      <c r="G42" s="14"/>
      <c r="H42" s="14"/>
      <c r="I42" s="14">
        <v>27</v>
      </c>
      <c r="J42" s="14">
        <v>1</v>
      </c>
      <c r="K42" s="27"/>
    </row>
    <row r="43" spans="1:11" ht="15.75" customHeight="1" x14ac:dyDescent="0.3">
      <c r="A43" s="7" t="s">
        <v>104</v>
      </c>
      <c r="B43" s="8" t="s">
        <v>578</v>
      </c>
      <c r="C43" s="22"/>
      <c r="D43" s="14"/>
      <c r="E43" s="14"/>
      <c r="F43" s="14"/>
      <c r="G43" s="14"/>
      <c r="H43" s="14"/>
      <c r="I43" s="14">
        <v>25</v>
      </c>
      <c r="J43" s="14">
        <v>2</v>
      </c>
      <c r="K43" s="27"/>
    </row>
    <row r="44" spans="1:11" ht="15.75" customHeight="1" x14ac:dyDescent="0.3">
      <c r="A44" s="7" t="s">
        <v>105</v>
      </c>
      <c r="B44" s="8" t="s">
        <v>578</v>
      </c>
      <c r="C44" s="22"/>
      <c r="D44" s="14"/>
      <c r="E44" s="14"/>
      <c r="F44" s="14"/>
      <c r="G44" s="14"/>
      <c r="H44" s="14"/>
      <c r="I44" s="14">
        <v>26</v>
      </c>
      <c r="J44" s="14">
        <v>1</v>
      </c>
      <c r="K44" s="27"/>
    </row>
    <row r="45" spans="1:11" ht="15.75" customHeight="1" x14ac:dyDescent="0.3">
      <c r="A45" s="7" t="s">
        <v>25</v>
      </c>
      <c r="B45" s="8" t="s">
        <v>578</v>
      </c>
      <c r="C45" s="22"/>
      <c r="D45" s="14"/>
      <c r="E45" s="14"/>
      <c r="F45" s="14"/>
      <c r="G45" s="14"/>
      <c r="H45" s="14"/>
      <c r="I45" s="14">
        <v>25</v>
      </c>
      <c r="J45" s="14">
        <v>3</v>
      </c>
      <c r="K45" s="27"/>
    </row>
    <row r="46" spans="1:11" ht="15.75" customHeight="1" x14ac:dyDescent="0.3">
      <c r="A46" s="7" t="s">
        <v>27</v>
      </c>
      <c r="B46" s="8" t="s">
        <v>578</v>
      </c>
      <c r="C46" s="22"/>
      <c r="D46" s="14"/>
      <c r="E46" s="14"/>
      <c r="F46" s="14"/>
      <c r="G46" s="14"/>
      <c r="H46" s="14"/>
      <c r="I46" s="14">
        <v>20</v>
      </c>
      <c r="J46" s="14">
        <v>7</v>
      </c>
      <c r="K46" s="27"/>
    </row>
    <row r="47" spans="1:11" ht="15.75" customHeight="1" x14ac:dyDescent="0.3">
      <c r="A47" s="7" t="s">
        <v>28</v>
      </c>
      <c r="B47" s="8" t="s">
        <v>578</v>
      </c>
      <c r="C47" s="22"/>
      <c r="D47" s="14"/>
      <c r="E47" s="14"/>
      <c r="F47" s="14"/>
      <c r="G47" s="14"/>
      <c r="H47" s="14"/>
      <c r="I47" s="14">
        <v>22</v>
      </c>
      <c r="J47" s="14">
        <v>5</v>
      </c>
      <c r="K47" s="27"/>
    </row>
    <row r="48" spans="1:11" ht="15.75" customHeight="1" x14ac:dyDescent="0.3">
      <c r="A48" s="7" t="s">
        <v>106</v>
      </c>
      <c r="B48" s="8" t="s">
        <v>578</v>
      </c>
      <c r="C48" s="22"/>
      <c r="D48" s="14"/>
      <c r="E48" s="14"/>
      <c r="F48" s="14"/>
      <c r="G48" s="14"/>
      <c r="H48" s="14"/>
      <c r="I48" s="14">
        <v>21</v>
      </c>
      <c r="J48" s="14">
        <v>5</v>
      </c>
      <c r="K48" s="27"/>
    </row>
    <row r="49" spans="1:11" ht="15.75" customHeight="1" x14ac:dyDescent="0.3">
      <c r="A49" s="7" t="s">
        <v>30</v>
      </c>
      <c r="B49" s="8" t="s">
        <v>578</v>
      </c>
      <c r="C49" s="22"/>
      <c r="D49" s="14"/>
      <c r="E49" s="14"/>
      <c r="F49" s="14"/>
      <c r="G49" s="14"/>
      <c r="H49" s="14"/>
      <c r="I49" s="14">
        <v>23</v>
      </c>
      <c r="J49" s="14">
        <v>4</v>
      </c>
      <c r="K49" s="27"/>
    </row>
    <row r="50" spans="1:11" ht="15.75" customHeight="1" x14ac:dyDescent="0.3">
      <c r="A50" s="7" t="s">
        <v>107</v>
      </c>
      <c r="B50" s="8" t="s">
        <v>578</v>
      </c>
      <c r="C50" s="22"/>
      <c r="D50" s="14"/>
      <c r="E50" s="14"/>
      <c r="F50" s="14"/>
      <c r="G50" s="14"/>
      <c r="H50" s="14"/>
      <c r="I50" s="14">
        <v>22</v>
      </c>
      <c r="J50" s="14">
        <v>5</v>
      </c>
      <c r="K50" s="27"/>
    </row>
    <row r="51" spans="1:11" ht="15.75" customHeight="1" x14ac:dyDescent="0.3">
      <c r="A51" s="7" t="s">
        <v>109</v>
      </c>
      <c r="B51" s="8" t="s">
        <v>578</v>
      </c>
      <c r="C51" s="22"/>
      <c r="D51" s="14"/>
      <c r="E51" s="14"/>
      <c r="F51" s="14"/>
      <c r="G51" s="14"/>
      <c r="H51" s="14"/>
      <c r="I51" s="14">
        <v>23</v>
      </c>
      <c r="J51" s="14">
        <v>5</v>
      </c>
      <c r="K51" s="27"/>
    </row>
    <row r="52" spans="1:11" ht="15.75" customHeight="1" x14ac:dyDescent="0.3">
      <c r="A52" s="7" t="s">
        <v>110</v>
      </c>
      <c r="B52" s="8" t="s">
        <v>578</v>
      </c>
      <c r="C52" s="22"/>
      <c r="D52" s="14"/>
      <c r="E52" s="14"/>
      <c r="F52" s="14"/>
      <c r="G52" s="14"/>
      <c r="H52" s="14"/>
      <c r="I52" s="14">
        <v>26</v>
      </c>
      <c r="J52" s="14">
        <v>3</v>
      </c>
      <c r="K52" s="27"/>
    </row>
    <row r="53" spans="1:11" ht="15.75" customHeight="1" x14ac:dyDescent="0.3">
      <c r="A53" s="7" t="s">
        <v>112</v>
      </c>
      <c r="B53" s="8" t="s">
        <v>578</v>
      </c>
      <c r="C53" s="22"/>
      <c r="D53" s="14"/>
      <c r="E53" s="14"/>
      <c r="F53" s="14"/>
      <c r="G53" s="14"/>
      <c r="H53" s="14"/>
      <c r="I53" s="14">
        <v>23</v>
      </c>
      <c r="J53" s="14">
        <v>5</v>
      </c>
      <c r="K53" s="27"/>
    </row>
    <row r="54" spans="1:11" ht="15.75" customHeight="1" x14ac:dyDescent="0.3">
      <c r="A54" s="7" t="s">
        <v>113</v>
      </c>
      <c r="B54" s="8" t="s">
        <v>578</v>
      </c>
      <c r="C54" s="22"/>
      <c r="D54" s="14"/>
      <c r="E54" s="14"/>
      <c r="F54" s="14"/>
      <c r="G54" s="14"/>
      <c r="H54" s="14"/>
      <c r="I54" s="14">
        <v>27</v>
      </c>
      <c r="J54" s="14">
        <v>2</v>
      </c>
      <c r="K54" s="27"/>
    </row>
    <row r="55" spans="1:11" ht="15.75" customHeight="1" x14ac:dyDescent="0.3">
      <c r="A55" s="7" t="s">
        <v>171</v>
      </c>
      <c r="B55" s="8" t="s">
        <v>578</v>
      </c>
      <c r="C55" s="22"/>
      <c r="D55" s="14"/>
      <c r="E55" s="14"/>
      <c r="F55" s="14"/>
      <c r="G55" s="14"/>
      <c r="H55" s="14"/>
      <c r="I55" s="14">
        <v>26</v>
      </c>
      <c r="J55" s="14">
        <v>0</v>
      </c>
      <c r="K55" s="27"/>
    </row>
    <row r="56" spans="1:11" ht="15.75" customHeight="1" x14ac:dyDescent="0.3">
      <c r="A56" s="7" t="s">
        <v>32</v>
      </c>
      <c r="B56" s="8" t="s">
        <v>578</v>
      </c>
      <c r="C56" s="22"/>
      <c r="D56" s="14"/>
      <c r="E56" s="14"/>
      <c r="F56" s="14"/>
      <c r="G56" s="14"/>
      <c r="H56" s="14"/>
      <c r="I56" s="14">
        <v>23</v>
      </c>
      <c r="J56" s="14">
        <v>3</v>
      </c>
      <c r="K56" s="27"/>
    </row>
    <row r="57" spans="1:11" ht="15.75" customHeight="1" x14ac:dyDescent="0.3">
      <c r="A57" s="7" t="s">
        <v>33</v>
      </c>
      <c r="B57" s="8" t="s">
        <v>578</v>
      </c>
      <c r="C57" s="22"/>
      <c r="D57" s="14"/>
      <c r="E57" s="14"/>
      <c r="F57" s="14"/>
      <c r="G57" s="14"/>
      <c r="H57" s="14"/>
      <c r="I57" s="14">
        <v>23</v>
      </c>
      <c r="J57" s="14">
        <v>6</v>
      </c>
      <c r="K57" s="27"/>
    </row>
    <row r="58" spans="1:11" ht="15.75" customHeight="1" x14ac:dyDescent="0.3">
      <c r="A58" s="7" t="s">
        <v>34</v>
      </c>
      <c r="B58" s="8" t="s">
        <v>578</v>
      </c>
      <c r="C58" s="22"/>
      <c r="D58" s="14"/>
      <c r="E58" s="14"/>
      <c r="F58" s="14"/>
      <c r="G58" s="14"/>
      <c r="H58" s="14"/>
      <c r="I58" s="14">
        <v>21</v>
      </c>
      <c r="J58" s="14">
        <v>3</v>
      </c>
      <c r="K58" s="27"/>
    </row>
    <row r="59" spans="1:11" ht="15.75" customHeight="1" x14ac:dyDescent="0.3">
      <c r="A59" s="7" t="s">
        <v>35</v>
      </c>
      <c r="B59" s="8" t="s">
        <v>578</v>
      </c>
      <c r="C59" s="22"/>
      <c r="D59" s="14"/>
      <c r="E59" s="14"/>
      <c r="F59" s="14"/>
      <c r="G59" s="14"/>
      <c r="H59" s="14"/>
      <c r="I59" s="14">
        <v>16</v>
      </c>
      <c r="J59" s="14">
        <v>8</v>
      </c>
      <c r="K59" s="27"/>
    </row>
    <row r="60" spans="1:11" ht="15.75" customHeight="1" x14ac:dyDescent="0.3">
      <c r="A60" s="7" t="s">
        <v>36</v>
      </c>
      <c r="B60" s="8" t="s">
        <v>578</v>
      </c>
      <c r="C60" s="22"/>
      <c r="D60" s="14"/>
      <c r="E60" s="14"/>
      <c r="F60" s="14"/>
      <c r="G60" s="14"/>
      <c r="H60" s="14"/>
      <c r="I60" s="14">
        <v>15</v>
      </c>
      <c r="J60" s="14">
        <v>10</v>
      </c>
      <c r="K60" s="27"/>
    </row>
    <row r="61" spans="1:11" ht="15.75" customHeight="1" x14ac:dyDescent="0.3">
      <c r="A61" s="7" t="s">
        <v>37</v>
      </c>
      <c r="B61" s="8" t="s">
        <v>578</v>
      </c>
      <c r="C61" s="22"/>
      <c r="D61" s="14"/>
      <c r="E61" s="14"/>
      <c r="F61" s="14"/>
      <c r="G61" s="14"/>
      <c r="H61" s="14"/>
      <c r="I61" s="14">
        <v>24</v>
      </c>
      <c r="J61" s="14">
        <v>3</v>
      </c>
      <c r="K61" s="27"/>
    </row>
    <row r="62" spans="1:11" ht="15.75" customHeight="1" x14ac:dyDescent="0.3">
      <c r="A62" s="7" t="s">
        <v>38</v>
      </c>
      <c r="B62" s="8" t="s">
        <v>578</v>
      </c>
      <c r="C62" s="22"/>
      <c r="D62" s="14"/>
      <c r="E62" s="14"/>
      <c r="F62" s="14"/>
      <c r="G62" s="14"/>
      <c r="H62" s="14"/>
      <c r="I62" s="14">
        <v>24</v>
      </c>
      <c r="J62" s="14">
        <v>6</v>
      </c>
      <c r="K62" s="27"/>
    </row>
    <row r="63" spans="1:11" ht="15.75" customHeight="1" x14ac:dyDescent="0.3">
      <c r="A63" s="7" t="s">
        <v>81</v>
      </c>
      <c r="B63" s="8" t="s">
        <v>578</v>
      </c>
      <c r="C63" s="22"/>
      <c r="D63" s="14"/>
      <c r="E63" s="14"/>
      <c r="F63" s="14"/>
      <c r="G63" s="14"/>
      <c r="H63" s="14"/>
      <c r="I63" s="14">
        <v>20</v>
      </c>
      <c r="J63" s="14">
        <v>5</v>
      </c>
      <c r="K63" s="27"/>
    </row>
    <row r="64" spans="1:11" ht="15.75" customHeight="1" x14ac:dyDescent="0.3">
      <c r="A64" s="7" t="s">
        <v>82</v>
      </c>
      <c r="B64" s="8" t="s">
        <v>578</v>
      </c>
      <c r="C64" s="22"/>
      <c r="D64" s="14"/>
      <c r="E64" s="14"/>
      <c r="F64" s="14"/>
      <c r="G64" s="14"/>
      <c r="H64" s="14"/>
      <c r="I64" s="14">
        <v>19</v>
      </c>
      <c r="J64" s="14">
        <v>6</v>
      </c>
      <c r="K64" s="27"/>
    </row>
    <row r="65" spans="1:11" ht="15.75" customHeight="1" x14ac:dyDescent="0.3">
      <c r="A65" s="7" t="s">
        <v>83</v>
      </c>
      <c r="B65" s="8" t="s">
        <v>578</v>
      </c>
      <c r="C65" s="22"/>
      <c r="D65" s="14"/>
      <c r="E65" s="14"/>
      <c r="F65" s="14"/>
      <c r="G65" s="14"/>
      <c r="H65" s="14"/>
      <c r="I65" s="14">
        <v>22</v>
      </c>
      <c r="J65" s="14">
        <v>2</v>
      </c>
      <c r="K65" s="27"/>
    </row>
    <row r="66" spans="1:11" ht="15.75" customHeight="1" x14ac:dyDescent="0.3">
      <c r="A66" s="7" t="s">
        <v>84</v>
      </c>
      <c r="B66" s="8" t="s">
        <v>578</v>
      </c>
      <c r="C66" s="22"/>
      <c r="D66" s="14"/>
      <c r="E66" s="14"/>
      <c r="F66" s="14"/>
      <c r="G66" s="14"/>
      <c r="H66" s="14"/>
      <c r="I66" s="14">
        <v>20</v>
      </c>
      <c r="J66" s="14">
        <v>4</v>
      </c>
      <c r="K66" s="27"/>
    </row>
    <row r="67" spans="1:11" ht="15.75" customHeight="1" x14ac:dyDescent="0.3">
      <c r="A67" s="7" t="s">
        <v>85</v>
      </c>
      <c r="B67" s="8" t="s">
        <v>578</v>
      </c>
      <c r="C67" s="22"/>
      <c r="D67" s="14"/>
      <c r="E67" s="14"/>
      <c r="F67" s="14"/>
      <c r="G67" s="14"/>
      <c r="H67" s="14"/>
      <c r="I67" s="14">
        <v>17</v>
      </c>
      <c r="J67" s="14">
        <v>7</v>
      </c>
      <c r="K67" s="27"/>
    </row>
    <row r="68" spans="1:11" ht="15.75" customHeight="1" x14ac:dyDescent="0.3">
      <c r="A68" s="7" t="s">
        <v>86</v>
      </c>
      <c r="B68" s="8" t="s">
        <v>578</v>
      </c>
      <c r="C68" s="22"/>
      <c r="D68" s="14"/>
      <c r="E68" s="14"/>
      <c r="F68" s="14"/>
      <c r="G68" s="14"/>
      <c r="H68" s="14"/>
      <c r="I68" s="14">
        <v>12</v>
      </c>
      <c r="J68" s="14">
        <v>13</v>
      </c>
      <c r="K68" s="27"/>
    </row>
    <row r="69" spans="1:11" ht="15.75" customHeight="1" x14ac:dyDescent="0.3">
      <c r="A69" s="7" t="s">
        <v>71</v>
      </c>
      <c r="B69" s="8" t="s">
        <v>578</v>
      </c>
      <c r="C69" s="22"/>
      <c r="D69" s="14"/>
      <c r="E69" s="14"/>
      <c r="F69" s="14"/>
      <c r="G69" s="14"/>
      <c r="H69" s="14"/>
      <c r="I69" s="14">
        <v>19</v>
      </c>
      <c r="J69" s="14">
        <v>5</v>
      </c>
      <c r="K69" s="27"/>
    </row>
    <row r="70" spans="1:11" ht="15.75" customHeight="1" x14ac:dyDescent="0.3">
      <c r="A70" s="7" t="s">
        <v>87</v>
      </c>
      <c r="B70" s="8" t="s">
        <v>578</v>
      </c>
      <c r="C70" s="22"/>
      <c r="D70" s="14"/>
      <c r="E70" s="14"/>
      <c r="F70" s="14"/>
      <c r="G70" s="14"/>
      <c r="H70" s="14"/>
      <c r="I70" s="14">
        <v>18</v>
      </c>
      <c r="J70" s="14">
        <v>7</v>
      </c>
      <c r="K70" s="27"/>
    </row>
    <row r="71" spans="1:11" ht="15.75" customHeight="1" x14ac:dyDescent="0.3">
      <c r="A71" s="7" t="s">
        <v>88</v>
      </c>
      <c r="B71" s="8" t="s">
        <v>578</v>
      </c>
      <c r="C71" s="22"/>
      <c r="D71" s="14"/>
      <c r="E71" s="14"/>
      <c r="F71" s="14"/>
      <c r="G71" s="14"/>
      <c r="H71" s="14"/>
      <c r="I71" s="14">
        <v>22</v>
      </c>
      <c r="J71" s="14">
        <v>3</v>
      </c>
      <c r="K71" s="27"/>
    </row>
    <row r="72" spans="1:11" ht="15.75" customHeight="1" x14ac:dyDescent="0.3">
      <c r="A72" s="7" t="s">
        <v>89</v>
      </c>
      <c r="B72" s="8" t="s">
        <v>578</v>
      </c>
      <c r="C72" s="22"/>
      <c r="D72" s="14"/>
      <c r="E72" s="14"/>
      <c r="F72" s="14"/>
      <c r="G72" s="14"/>
      <c r="H72" s="14"/>
      <c r="I72" s="14">
        <v>19</v>
      </c>
      <c r="J72" s="14">
        <v>8</v>
      </c>
      <c r="K72" s="27"/>
    </row>
    <row r="73" spans="1:11" ht="15.75" customHeight="1" x14ac:dyDescent="0.3">
      <c r="A73" s="10" t="s">
        <v>12</v>
      </c>
      <c r="B73" s="11"/>
      <c r="C73" s="9">
        <v>5</v>
      </c>
      <c r="D73" s="9">
        <v>9</v>
      </c>
      <c r="E73" s="9">
        <v>3</v>
      </c>
      <c r="F73" s="9">
        <v>6</v>
      </c>
      <c r="G73" s="9">
        <v>0</v>
      </c>
      <c r="H73" s="9">
        <v>2</v>
      </c>
      <c r="I73" s="9">
        <f>SUM(I16:I72)</f>
        <v>1122</v>
      </c>
      <c r="J73" s="9">
        <f>SUM(J16:J72)</f>
        <v>291</v>
      </c>
      <c r="K73" s="29"/>
    </row>
    <row r="74" spans="1:11" ht="15.75" customHeight="1" x14ac:dyDescent="0.3">
      <c r="A74" s="1" t="s">
        <v>936</v>
      </c>
    </row>
    <row r="75" spans="1:11" ht="15.75" customHeight="1" x14ac:dyDescent="0.3">
      <c r="A75" s="1" t="s">
        <v>878</v>
      </c>
    </row>
    <row r="76" spans="1:11" ht="15.75" customHeight="1" x14ac:dyDescent="0.3"/>
    <row r="77" spans="1:11" ht="15.75" customHeight="1" x14ac:dyDescent="0.3"/>
    <row r="78" spans="1:11" ht="15.75" customHeight="1" x14ac:dyDescent="0.3">
      <c r="A78" s="24" t="s">
        <v>1885</v>
      </c>
      <c r="B78" s="25"/>
      <c r="C78" s="25"/>
      <c r="D78" s="25"/>
      <c r="E78" s="25"/>
      <c r="F78" s="25"/>
      <c r="G78" s="25"/>
      <c r="H78" s="25"/>
      <c r="I78" s="25"/>
      <c r="J78" s="26"/>
      <c r="K78" s="27"/>
    </row>
    <row r="79" spans="1:11" ht="15.75" customHeight="1" x14ac:dyDescent="0.3">
      <c r="A79" s="2"/>
      <c r="B79" s="3"/>
      <c r="C79" s="28" t="s">
        <v>1</v>
      </c>
      <c r="D79" s="26"/>
      <c r="E79" s="28" t="s">
        <v>2</v>
      </c>
      <c r="F79" s="26"/>
      <c r="G79" s="28" t="s">
        <v>3</v>
      </c>
      <c r="H79" s="26"/>
      <c r="I79" s="28" t="s">
        <v>4</v>
      </c>
      <c r="J79" s="26"/>
      <c r="K79" s="27"/>
    </row>
    <row r="80" spans="1:11" ht="15.75" customHeight="1" x14ac:dyDescent="0.3">
      <c r="A80" s="4" t="s">
        <v>5</v>
      </c>
      <c r="B80" s="5" t="s">
        <v>6</v>
      </c>
      <c r="C80" s="6" t="s">
        <v>7</v>
      </c>
      <c r="D80" s="6" t="s">
        <v>8</v>
      </c>
      <c r="E80" s="6" t="s">
        <v>7</v>
      </c>
      <c r="F80" s="6" t="s">
        <v>8</v>
      </c>
      <c r="G80" s="6" t="s">
        <v>7</v>
      </c>
      <c r="H80" s="6" t="s">
        <v>8</v>
      </c>
      <c r="I80" s="6" t="s">
        <v>7</v>
      </c>
      <c r="J80" s="6" t="s">
        <v>8</v>
      </c>
      <c r="K80" s="29"/>
    </row>
    <row r="81" spans="1:11" ht="15.75" customHeight="1" x14ac:dyDescent="0.3">
      <c r="A81" s="7" t="s">
        <v>78</v>
      </c>
      <c r="B81" s="8" t="s">
        <v>205</v>
      </c>
      <c r="C81" s="12">
        <v>4</v>
      </c>
      <c r="D81" s="13">
        <v>16</v>
      </c>
      <c r="E81" s="13">
        <v>2</v>
      </c>
      <c r="F81" s="13">
        <v>12</v>
      </c>
      <c r="G81" s="13">
        <v>1</v>
      </c>
      <c r="H81" s="13">
        <v>1</v>
      </c>
      <c r="I81" s="13">
        <v>5</v>
      </c>
      <c r="J81" s="13">
        <v>17</v>
      </c>
      <c r="K81" s="27"/>
    </row>
    <row r="82" spans="1:11" ht="15.75" customHeight="1" x14ac:dyDescent="0.3">
      <c r="A82" s="7" t="s">
        <v>79</v>
      </c>
      <c r="B82" s="8" t="s">
        <v>205</v>
      </c>
      <c r="C82" s="22">
        <v>14</v>
      </c>
      <c r="D82" s="14">
        <v>6</v>
      </c>
      <c r="E82" s="14">
        <v>9</v>
      </c>
      <c r="F82" s="14">
        <v>5</v>
      </c>
      <c r="G82" s="14">
        <v>1</v>
      </c>
      <c r="H82" s="14">
        <v>1</v>
      </c>
      <c r="I82" s="14">
        <v>15</v>
      </c>
      <c r="J82" s="14">
        <v>7</v>
      </c>
      <c r="K82" s="27"/>
    </row>
    <row r="83" spans="1:11" ht="15.75" customHeight="1" x14ac:dyDescent="0.3">
      <c r="A83" s="7" t="s">
        <v>9</v>
      </c>
      <c r="B83" s="8" t="s">
        <v>205</v>
      </c>
      <c r="C83" s="22">
        <v>6</v>
      </c>
      <c r="D83" s="14">
        <v>14</v>
      </c>
      <c r="E83" s="14">
        <v>4</v>
      </c>
      <c r="F83" s="14">
        <v>10</v>
      </c>
      <c r="G83" s="14">
        <v>1</v>
      </c>
      <c r="H83" s="14">
        <v>1</v>
      </c>
      <c r="I83" s="14">
        <v>7</v>
      </c>
      <c r="J83" s="14">
        <v>15</v>
      </c>
      <c r="K83" s="27"/>
    </row>
    <row r="84" spans="1:11" ht="15.75" customHeight="1" x14ac:dyDescent="0.3">
      <c r="A84" s="7" t="s">
        <v>11</v>
      </c>
      <c r="B84" s="8" t="s">
        <v>205</v>
      </c>
      <c r="C84" s="22">
        <v>4</v>
      </c>
      <c r="D84" s="14">
        <v>15</v>
      </c>
      <c r="E84" s="14">
        <v>3</v>
      </c>
      <c r="F84" s="14">
        <v>11</v>
      </c>
      <c r="G84" s="14">
        <v>0</v>
      </c>
      <c r="H84" s="14">
        <v>1</v>
      </c>
      <c r="I84" s="14">
        <v>4</v>
      </c>
      <c r="J84" s="14">
        <v>16</v>
      </c>
      <c r="K84" s="27"/>
    </row>
    <row r="85" spans="1:11" ht="15.75" customHeight="1" x14ac:dyDescent="0.3">
      <c r="A85" s="7" t="s">
        <v>1267</v>
      </c>
      <c r="B85" s="8" t="s">
        <v>205</v>
      </c>
      <c r="C85" s="22">
        <v>6</v>
      </c>
      <c r="D85" s="14">
        <v>16</v>
      </c>
      <c r="E85" s="14">
        <v>5</v>
      </c>
      <c r="F85" s="14">
        <v>8</v>
      </c>
      <c r="G85" s="14">
        <v>0</v>
      </c>
      <c r="H85" s="14">
        <v>1</v>
      </c>
      <c r="I85" s="14">
        <v>6</v>
      </c>
      <c r="J85" s="14">
        <v>17</v>
      </c>
      <c r="K85" s="27"/>
    </row>
    <row r="86" spans="1:11" ht="15.75" customHeight="1" x14ac:dyDescent="0.3">
      <c r="A86" s="7" t="s">
        <v>1374</v>
      </c>
      <c r="B86" s="8" t="s">
        <v>205</v>
      </c>
      <c r="C86" s="22">
        <v>8</v>
      </c>
      <c r="D86" s="14">
        <v>14</v>
      </c>
      <c r="E86" s="14">
        <v>4</v>
      </c>
      <c r="F86" s="14">
        <v>10</v>
      </c>
      <c r="G86" s="14">
        <v>0</v>
      </c>
      <c r="H86" s="14">
        <v>1</v>
      </c>
      <c r="I86" s="14">
        <v>8</v>
      </c>
      <c r="J86" s="14">
        <v>15</v>
      </c>
      <c r="K86" s="27"/>
    </row>
    <row r="87" spans="1:11" ht="15.75" customHeight="1" x14ac:dyDescent="0.3">
      <c r="A87" s="7" t="s">
        <v>1475</v>
      </c>
      <c r="B87" s="8" t="s">
        <v>205</v>
      </c>
      <c r="C87" s="22">
        <v>5</v>
      </c>
      <c r="D87" s="14">
        <v>17</v>
      </c>
      <c r="E87" s="14">
        <v>5</v>
      </c>
      <c r="F87" s="14">
        <v>7</v>
      </c>
      <c r="G87" s="14">
        <v>1</v>
      </c>
      <c r="H87" s="14">
        <v>1</v>
      </c>
      <c r="I87" s="14">
        <v>6</v>
      </c>
      <c r="J87" s="14">
        <v>18</v>
      </c>
      <c r="K87" s="27"/>
    </row>
    <row r="88" spans="1:11" ht="15.75" customHeight="1" x14ac:dyDescent="0.3">
      <c r="A88" s="7" t="s">
        <v>1614</v>
      </c>
      <c r="B88" s="8" t="s">
        <v>205</v>
      </c>
      <c r="C88" s="22">
        <v>5</v>
      </c>
      <c r="D88" s="14">
        <v>17</v>
      </c>
      <c r="E88" s="14">
        <v>2</v>
      </c>
      <c r="F88" s="14">
        <v>9</v>
      </c>
      <c r="G88" s="14">
        <v>1</v>
      </c>
      <c r="H88" s="14">
        <v>1</v>
      </c>
      <c r="I88" s="14">
        <v>6</v>
      </c>
      <c r="J88" s="14">
        <v>18</v>
      </c>
      <c r="K88" s="27"/>
    </row>
    <row r="89" spans="1:11" ht="15.75" customHeight="1" x14ac:dyDescent="0.3">
      <c r="A89" s="7" t="s">
        <v>1852</v>
      </c>
      <c r="B89" s="8" t="s">
        <v>205</v>
      </c>
      <c r="C89" s="22">
        <v>5</v>
      </c>
      <c r="D89" s="14">
        <v>17</v>
      </c>
      <c r="E89" s="14">
        <v>3</v>
      </c>
      <c r="F89" s="14">
        <v>8</v>
      </c>
      <c r="G89" s="14">
        <v>0</v>
      </c>
      <c r="H89" s="14">
        <v>1</v>
      </c>
      <c r="I89" s="14">
        <v>5</v>
      </c>
      <c r="J89" s="14">
        <v>18</v>
      </c>
      <c r="K89" s="27"/>
    </row>
    <row r="90" spans="1:11" ht="15.75" customHeight="1" x14ac:dyDescent="0.3">
      <c r="A90" s="7" t="s">
        <v>1883</v>
      </c>
      <c r="B90" s="8" t="s">
        <v>205</v>
      </c>
      <c r="C90" s="22">
        <v>5</v>
      </c>
      <c r="D90" s="14">
        <v>17</v>
      </c>
      <c r="E90" s="14">
        <v>3</v>
      </c>
      <c r="F90" s="14">
        <v>8</v>
      </c>
      <c r="G90" s="14">
        <v>0</v>
      </c>
      <c r="H90" s="14">
        <v>1</v>
      </c>
      <c r="I90" s="14">
        <v>5</v>
      </c>
      <c r="J90" s="14">
        <v>18</v>
      </c>
      <c r="K90" s="27"/>
    </row>
    <row r="91" spans="1:11" ht="15.75" customHeight="1" x14ac:dyDescent="0.3">
      <c r="A91" s="7" t="s">
        <v>1947</v>
      </c>
      <c r="B91" s="8" t="s">
        <v>205</v>
      </c>
      <c r="C91" s="22">
        <v>13</v>
      </c>
      <c r="D91" s="14">
        <v>9</v>
      </c>
      <c r="E91" s="14">
        <v>7</v>
      </c>
      <c r="F91" s="14">
        <v>4</v>
      </c>
      <c r="G91" s="14">
        <v>1</v>
      </c>
      <c r="H91" s="14">
        <v>1</v>
      </c>
      <c r="I91" s="14">
        <v>14</v>
      </c>
      <c r="J91" s="14">
        <v>10</v>
      </c>
      <c r="K91" s="27"/>
    </row>
    <row r="92" spans="1:11" ht="15.75" customHeight="1" x14ac:dyDescent="0.3">
      <c r="A92" s="7" t="s">
        <v>1965</v>
      </c>
      <c r="B92" s="8" t="s">
        <v>205</v>
      </c>
      <c r="C92" s="22">
        <v>15</v>
      </c>
      <c r="D92" s="14">
        <v>7</v>
      </c>
      <c r="E92" s="14">
        <v>9</v>
      </c>
      <c r="F92" s="14">
        <v>1</v>
      </c>
      <c r="G92" s="14">
        <v>1</v>
      </c>
      <c r="H92" s="14">
        <v>1</v>
      </c>
      <c r="I92" s="14">
        <v>16</v>
      </c>
      <c r="J92" s="14">
        <v>8</v>
      </c>
      <c r="K92" s="27"/>
    </row>
    <row r="93" spans="1:11" ht="15.75" customHeight="1" x14ac:dyDescent="0.3">
      <c r="A93" s="7" t="s">
        <v>2031</v>
      </c>
      <c r="B93" s="8" t="s">
        <v>205</v>
      </c>
      <c r="C93" s="22">
        <v>14</v>
      </c>
      <c r="D93" s="14">
        <v>8</v>
      </c>
      <c r="E93" s="14">
        <v>8</v>
      </c>
      <c r="F93" s="14">
        <v>2</v>
      </c>
      <c r="G93" s="14">
        <v>1</v>
      </c>
      <c r="H93" s="14">
        <v>1</v>
      </c>
      <c r="I93" s="14">
        <v>15</v>
      </c>
      <c r="J93" s="14">
        <v>9</v>
      </c>
      <c r="K93" s="27"/>
    </row>
    <row r="94" spans="1:11" ht="15.75" customHeight="1" x14ac:dyDescent="0.3">
      <c r="A94" s="7" t="s">
        <v>2043</v>
      </c>
      <c r="B94" s="8" t="s">
        <v>205</v>
      </c>
      <c r="C94" s="22">
        <v>6</v>
      </c>
      <c r="D94" s="14">
        <v>16</v>
      </c>
      <c r="E94" s="14">
        <v>4</v>
      </c>
      <c r="F94" s="14">
        <v>5</v>
      </c>
      <c r="G94" s="14">
        <v>0</v>
      </c>
      <c r="H94" s="14">
        <v>1</v>
      </c>
      <c r="I94" s="14">
        <v>6</v>
      </c>
      <c r="J94" s="14">
        <v>17</v>
      </c>
      <c r="K94" s="27"/>
    </row>
    <row r="95" spans="1:11" ht="15.75" customHeight="1" x14ac:dyDescent="0.3">
      <c r="A95" s="10" t="s">
        <v>12</v>
      </c>
      <c r="B95" s="11"/>
      <c r="C95" s="9">
        <f>SUM(C81:C94)</f>
        <v>110</v>
      </c>
      <c r="D95" s="9">
        <f t="shared" ref="D95:J95" si="1">SUM(D81:D94)</f>
        <v>189</v>
      </c>
      <c r="E95" s="9">
        <f t="shared" si="1"/>
        <v>68</v>
      </c>
      <c r="F95" s="9">
        <f t="shared" si="1"/>
        <v>100</v>
      </c>
      <c r="G95" s="9">
        <f t="shared" si="1"/>
        <v>8</v>
      </c>
      <c r="H95" s="9">
        <f t="shared" si="1"/>
        <v>14</v>
      </c>
      <c r="I95" s="9">
        <f t="shared" si="1"/>
        <v>118</v>
      </c>
      <c r="J95" s="9">
        <f t="shared" si="1"/>
        <v>203</v>
      </c>
      <c r="K95" s="29"/>
    </row>
    <row r="96" spans="1:11" ht="15.75" customHeight="1" x14ac:dyDescent="0.3"/>
    <row r="97" spans="1:11" ht="15.75" customHeight="1" x14ac:dyDescent="0.3"/>
    <row r="98" spans="1:11" ht="15.75" customHeight="1" x14ac:dyDescent="0.3">
      <c r="A98" s="24" t="s">
        <v>1872</v>
      </c>
      <c r="B98" s="25"/>
      <c r="C98" s="25"/>
      <c r="D98" s="25"/>
      <c r="E98" s="25"/>
      <c r="F98" s="25"/>
      <c r="G98" s="25"/>
      <c r="H98" s="25"/>
      <c r="I98" s="25"/>
      <c r="J98" s="26"/>
      <c r="K98" s="27"/>
    </row>
    <row r="99" spans="1:11" ht="15.75" customHeight="1" x14ac:dyDescent="0.3">
      <c r="A99" s="2"/>
      <c r="B99" s="3"/>
      <c r="C99" s="28" t="s">
        <v>1</v>
      </c>
      <c r="D99" s="26"/>
      <c r="E99" s="28" t="s">
        <v>2</v>
      </c>
      <c r="F99" s="26"/>
      <c r="G99" s="28" t="s">
        <v>3</v>
      </c>
      <c r="H99" s="26"/>
      <c r="I99" s="28" t="s">
        <v>4</v>
      </c>
      <c r="J99" s="26"/>
      <c r="K99" s="27"/>
    </row>
    <row r="100" spans="1:11" ht="15.75" customHeight="1" x14ac:dyDescent="0.3">
      <c r="A100" s="4" t="s">
        <v>5</v>
      </c>
      <c r="B100" s="5" t="s">
        <v>6</v>
      </c>
      <c r="C100" s="6" t="s">
        <v>7</v>
      </c>
      <c r="D100" s="6" t="s">
        <v>8</v>
      </c>
      <c r="E100" s="6" t="s">
        <v>7</v>
      </c>
      <c r="F100" s="6" t="s">
        <v>8</v>
      </c>
      <c r="G100" s="6" t="s">
        <v>7</v>
      </c>
      <c r="H100" s="6" t="s">
        <v>8</v>
      </c>
      <c r="I100" s="6" t="s">
        <v>7</v>
      </c>
      <c r="J100" s="6" t="s">
        <v>8</v>
      </c>
      <c r="K100" s="29"/>
    </row>
    <row r="101" spans="1:11" ht="15.75" customHeight="1" x14ac:dyDescent="0.3">
      <c r="A101" s="7" t="s">
        <v>103</v>
      </c>
      <c r="B101" s="8" t="s">
        <v>179</v>
      </c>
      <c r="C101" s="12">
        <v>11</v>
      </c>
      <c r="D101" s="13">
        <v>9</v>
      </c>
      <c r="E101" s="13">
        <v>5</v>
      </c>
      <c r="F101" s="13">
        <v>9</v>
      </c>
      <c r="G101" s="13">
        <v>3</v>
      </c>
      <c r="H101" s="13">
        <v>1</v>
      </c>
      <c r="I101" s="13">
        <v>14</v>
      </c>
      <c r="J101" s="13">
        <v>10</v>
      </c>
    </row>
    <row r="102" spans="1:11" ht="15.75" customHeight="1" x14ac:dyDescent="0.3">
      <c r="A102" s="7" t="s">
        <v>104</v>
      </c>
      <c r="B102" s="8" t="s">
        <v>179</v>
      </c>
      <c r="C102" s="12">
        <v>12</v>
      </c>
      <c r="D102" s="13">
        <v>8</v>
      </c>
      <c r="E102" s="13">
        <v>6</v>
      </c>
      <c r="F102" s="13">
        <v>6</v>
      </c>
      <c r="G102" s="13">
        <v>0</v>
      </c>
      <c r="H102" s="13">
        <v>1</v>
      </c>
      <c r="I102" s="13">
        <v>12</v>
      </c>
      <c r="J102" s="13">
        <v>9</v>
      </c>
    </row>
    <row r="103" spans="1:11" ht="15.75" customHeight="1" x14ac:dyDescent="0.3">
      <c r="A103" s="7" t="s">
        <v>105</v>
      </c>
      <c r="B103" s="8" t="s">
        <v>179</v>
      </c>
      <c r="C103" s="12">
        <v>16</v>
      </c>
      <c r="D103" s="13">
        <v>4</v>
      </c>
      <c r="E103" s="13">
        <v>7</v>
      </c>
      <c r="F103" s="13">
        <v>3</v>
      </c>
      <c r="G103" s="13">
        <v>2</v>
      </c>
      <c r="H103" s="13">
        <v>1</v>
      </c>
      <c r="I103" s="13">
        <v>18</v>
      </c>
      <c r="J103" s="13">
        <v>5</v>
      </c>
    </row>
    <row r="104" spans="1:11" ht="15.75" customHeight="1" x14ac:dyDescent="0.3">
      <c r="A104" s="7" t="s">
        <v>25</v>
      </c>
      <c r="B104" s="8" t="s">
        <v>179</v>
      </c>
      <c r="C104" s="12">
        <v>8</v>
      </c>
      <c r="D104" s="13">
        <v>12</v>
      </c>
      <c r="E104" s="13">
        <v>2</v>
      </c>
      <c r="F104" s="13">
        <v>6</v>
      </c>
      <c r="G104" s="13">
        <v>0</v>
      </c>
      <c r="H104" s="13">
        <v>1</v>
      </c>
      <c r="I104" s="13">
        <v>8</v>
      </c>
      <c r="J104" s="13">
        <v>13</v>
      </c>
      <c r="K104" s="27"/>
    </row>
    <row r="105" spans="1:11" ht="15.75" customHeight="1" x14ac:dyDescent="0.3">
      <c r="A105" s="7" t="s">
        <v>27</v>
      </c>
      <c r="B105" s="8"/>
      <c r="C105" s="12"/>
      <c r="D105" s="13"/>
      <c r="E105" s="13"/>
      <c r="F105" s="13"/>
      <c r="G105" s="13"/>
      <c r="H105" s="13"/>
      <c r="I105" s="13"/>
      <c r="J105" s="13"/>
      <c r="K105" s="1" t="s">
        <v>1867</v>
      </c>
    </row>
    <row r="106" spans="1:11" ht="15.75" customHeight="1" x14ac:dyDescent="0.3">
      <c r="A106" s="7" t="s">
        <v>28</v>
      </c>
      <c r="B106" s="8" t="s">
        <v>996</v>
      </c>
      <c r="C106" s="12">
        <v>11</v>
      </c>
      <c r="D106" s="13">
        <v>6</v>
      </c>
      <c r="E106" s="13"/>
      <c r="F106" s="13"/>
      <c r="G106" s="13"/>
      <c r="H106" s="13"/>
      <c r="I106" s="13"/>
      <c r="J106" s="13"/>
    </row>
    <row r="107" spans="1:11" ht="15.75" customHeight="1" x14ac:dyDescent="0.3">
      <c r="A107" s="10" t="s">
        <v>12</v>
      </c>
      <c r="B107" s="11"/>
      <c r="C107" s="9">
        <f>SUM(C101:C106)</f>
        <v>58</v>
      </c>
      <c r="D107" s="9">
        <f t="shared" ref="D107:J107" si="2">SUM(D101:D106)</f>
        <v>39</v>
      </c>
      <c r="E107" s="9">
        <f t="shared" si="2"/>
        <v>20</v>
      </c>
      <c r="F107" s="9">
        <f t="shared" si="2"/>
        <v>24</v>
      </c>
      <c r="G107" s="9">
        <f t="shared" si="2"/>
        <v>5</v>
      </c>
      <c r="H107" s="9">
        <f t="shared" si="2"/>
        <v>4</v>
      </c>
      <c r="I107" s="9">
        <f t="shared" si="2"/>
        <v>52</v>
      </c>
      <c r="J107" s="9">
        <f t="shared" si="2"/>
        <v>37</v>
      </c>
      <c r="K107" s="29"/>
    </row>
    <row r="108" spans="1:11" ht="15.75" customHeight="1" x14ac:dyDescent="0.3">
      <c r="A108" s="1" t="s">
        <v>1873</v>
      </c>
    </row>
    <row r="109" spans="1:11" ht="15.75" customHeight="1" x14ac:dyDescent="0.3"/>
    <row r="110" spans="1:11" ht="15.75" customHeight="1" x14ac:dyDescent="0.3">
      <c r="A110" s="24" t="s">
        <v>1777</v>
      </c>
      <c r="B110" s="25"/>
      <c r="C110" s="25"/>
      <c r="D110" s="25"/>
      <c r="E110" s="25"/>
      <c r="F110" s="25"/>
      <c r="G110" s="25"/>
      <c r="H110" s="25"/>
      <c r="I110" s="25"/>
      <c r="J110" s="26"/>
      <c r="K110" s="27"/>
    </row>
    <row r="111" spans="1:11" ht="15.75" customHeight="1" x14ac:dyDescent="0.3">
      <c r="A111" s="2"/>
      <c r="B111" s="3"/>
      <c r="C111" s="28" t="s">
        <v>1</v>
      </c>
      <c r="D111" s="26"/>
      <c r="E111" s="28" t="s">
        <v>2</v>
      </c>
      <c r="F111" s="26"/>
      <c r="G111" s="28" t="s">
        <v>3</v>
      </c>
      <c r="H111" s="26"/>
      <c r="I111" s="28" t="s">
        <v>4</v>
      </c>
      <c r="J111" s="26"/>
      <c r="K111" s="27"/>
    </row>
    <row r="112" spans="1:11" ht="15.75" customHeight="1" x14ac:dyDescent="0.3">
      <c r="A112" s="4" t="s">
        <v>5</v>
      </c>
      <c r="B112" s="5" t="s">
        <v>6</v>
      </c>
      <c r="C112" s="6" t="s">
        <v>7</v>
      </c>
      <c r="D112" s="6" t="s">
        <v>8</v>
      </c>
      <c r="E112" s="6" t="s">
        <v>7</v>
      </c>
      <c r="F112" s="6" t="s">
        <v>8</v>
      </c>
      <c r="G112" s="6" t="s">
        <v>7</v>
      </c>
      <c r="H112" s="6" t="s">
        <v>8</v>
      </c>
      <c r="I112" s="6" t="s">
        <v>7</v>
      </c>
      <c r="J112" s="6" t="s">
        <v>8</v>
      </c>
      <c r="K112" s="29"/>
    </row>
    <row r="113" spans="1:11" ht="15.75" customHeight="1" x14ac:dyDescent="0.3">
      <c r="A113" s="7" t="s">
        <v>466</v>
      </c>
      <c r="B113" s="8" t="s">
        <v>262</v>
      </c>
      <c r="C113" s="12"/>
      <c r="D113" s="13"/>
      <c r="E113" s="13"/>
      <c r="F113" s="13"/>
      <c r="G113" s="13"/>
      <c r="H113" s="13"/>
      <c r="I113" s="13">
        <v>4</v>
      </c>
      <c r="J113" s="13">
        <v>12</v>
      </c>
      <c r="K113" s="27"/>
    </row>
    <row r="114" spans="1:11" ht="15.75" customHeight="1" x14ac:dyDescent="0.3">
      <c r="A114" s="7" t="s">
        <v>279</v>
      </c>
      <c r="B114" s="8" t="s">
        <v>262</v>
      </c>
      <c r="C114" s="22">
        <v>2</v>
      </c>
      <c r="D114" s="14">
        <v>9</v>
      </c>
      <c r="E114" s="14"/>
      <c r="F114" s="14"/>
      <c r="G114" s="14">
        <v>1</v>
      </c>
      <c r="H114" s="14">
        <v>1</v>
      </c>
      <c r="I114" s="14">
        <v>3</v>
      </c>
      <c r="J114" s="14">
        <v>10</v>
      </c>
      <c r="K114" s="27"/>
    </row>
    <row r="115" spans="1:11" ht="15.75" customHeight="1" x14ac:dyDescent="0.3">
      <c r="A115" s="7" t="s">
        <v>280</v>
      </c>
      <c r="B115" s="8" t="s">
        <v>262</v>
      </c>
      <c r="C115" s="22"/>
      <c r="D115" s="14"/>
      <c r="E115" s="14"/>
      <c r="F115" s="14"/>
      <c r="G115" s="14"/>
      <c r="H115" s="14"/>
      <c r="I115" s="14">
        <v>9</v>
      </c>
      <c r="J115" s="14">
        <v>10</v>
      </c>
      <c r="K115" s="27"/>
    </row>
    <row r="116" spans="1:11" ht="15.75" customHeight="1" x14ac:dyDescent="0.3">
      <c r="A116" s="10" t="s">
        <v>12</v>
      </c>
      <c r="B116" s="11"/>
      <c r="C116" s="9">
        <f>SUM(C113:C115)</f>
        <v>2</v>
      </c>
      <c r="D116" s="9">
        <f t="shared" ref="D116:J116" si="3">SUM(D113:D115)</f>
        <v>9</v>
      </c>
      <c r="E116" s="9">
        <f t="shared" si="3"/>
        <v>0</v>
      </c>
      <c r="F116" s="9">
        <f t="shared" si="3"/>
        <v>0</v>
      </c>
      <c r="G116" s="9">
        <f t="shared" si="3"/>
        <v>1</v>
      </c>
      <c r="H116" s="9">
        <f t="shared" si="3"/>
        <v>1</v>
      </c>
      <c r="I116" s="9">
        <f t="shared" si="3"/>
        <v>16</v>
      </c>
      <c r="J116" s="9">
        <f t="shared" si="3"/>
        <v>32</v>
      </c>
      <c r="K116" s="29"/>
    </row>
    <row r="117" spans="1:11" ht="15.75" customHeight="1" x14ac:dyDescent="0.3"/>
    <row r="118" spans="1:11" ht="15.75" customHeight="1" x14ac:dyDescent="0.3"/>
    <row r="119" spans="1:11" ht="15.75" customHeight="1" x14ac:dyDescent="0.3">
      <c r="A119" s="24" t="s">
        <v>579</v>
      </c>
      <c r="B119" s="25"/>
      <c r="C119" s="25"/>
      <c r="D119" s="25"/>
      <c r="E119" s="25"/>
      <c r="F119" s="25"/>
      <c r="G119" s="25"/>
      <c r="H119" s="25"/>
      <c r="I119" s="25"/>
      <c r="J119" s="26"/>
      <c r="K119" s="27"/>
    </row>
    <row r="120" spans="1:11" ht="15.75" customHeight="1" x14ac:dyDescent="0.3">
      <c r="A120" s="2"/>
      <c r="B120" s="3"/>
      <c r="C120" s="28" t="s">
        <v>1</v>
      </c>
      <c r="D120" s="26"/>
      <c r="E120" s="28" t="s">
        <v>2</v>
      </c>
      <c r="F120" s="26"/>
      <c r="G120" s="28" t="s">
        <v>3</v>
      </c>
      <c r="H120" s="26"/>
      <c r="I120" s="28" t="s">
        <v>4</v>
      </c>
      <c r="J120" s="26"/>
      <c r="K120" s="27"/>
    </row>
    <row r="121" spans="1:11" ht="15.75" customHeight="1" x14ac:dyDescent="0.3">
      <c r="A121" s="4" t="s">
        <v>5</v>
      </c>
      <c r="B121" s="5" t="s">
        <v>6</v>
      </c>
      <c r="C121" s="6" t="s">
        <v>7</v>
      </c>
      <c r="D121" s="6" t="s">
        <v>8</v>
      </c>
      <c r="E121" s="6" t="s">
        <v>7</v>
      </c>
      <c r="F121" s="6" t="s">
        <v>8</v>
      </c>
      <c r="G121" s="6" t="s">
        <v>7</v>
      </c>
      <c r="H121" s="6" t="s">
        <v>8</v>
      </c>
      <c r="I121" s="6" t="s">
        <v>7</v>
      </c>
      <c r="J121" s="6" t="s">
        <v>8</v>
      </c>
      <c r="K121" s="29"/>
    </row>
    <row r="122" spans="1:11" ht="15.75" customHeight="1" x14ac:dyDescent="0.3">
      <c r="A122" s="7" t="s">
        <v>18</v>
      </c>
      <c r="B122" s="8" t="s">
        <v>93</v>
      </c>
      <c r="C122" s="12">
        <v>6</v>
      </c>
      <c r="D122" s="13">
        <v>10</v>
      </c>
      <c r="E122" s="13">
        <v>0</v>
      </c>
      <c r="F122" s="13">
        <v>7</v>
      </c>
      <c r="G122" s="13">
        <v>0</v>
      </c>
      <c r="H122" s="13">
        <v>1</v>
      </c>
      <c r="I122" s="13">
        <v>6</v>
      </c>
      <c r="J122" s="13">
        <v>11</v>
      </c>
      <c r="K122" s="27"/>
    </row>
    <row r="123" spans="1:11" ht="15.75" customHeight="1" x14ac:dyDescent="0.3">
      <c r="A123" s="10" t="s">
        <v>12</v>
      </c>
      <c r="B123" s="11"/>
      <c r="C123" s="9">
        <f>SUM(C122)</f>
        <v>6</v>
      </c>
      <c r="D123" s="9">
        <f t="shared" ref="D123:J123" si="4">SUM(D122)</f>
        <v>10</v>
      </c>
      <c r="E123" s="9">
        <f t="shared" si="4"/>
        <v>0</v>
      </c>
      <c r="F123" s="9">
        <f t="shared" si="4"/>
        <v>7</v>
      </c>
      <c r="G123" s="9">
        <f t="shared" si="4"/>
        <v>0</v>
      </c>
      <c r="H123" s="9">
        <f t="shared" si="4"/>
        <v>1</v>
      </c>
      <c r="I123" s="9">
        <f t="shared" si="4"/>
        <v>6</v>
      </c>
      <c r="J123" s="9">
        <f t="shared" si="4"/>
        <v>11</v>
      </c>
      <c r="K123" s="29"/>
    </row>
    <row r="124" spans="1:11" ht="15.75" customHeight="1" x14ac:dyDescent="0.3"/>
    <row r="125" spans="1:11" ht="15.75" customHeight="1" x14ac:dyDescent="0.3"/>
    <row r="126" spans="1:11" ht="15.75" customHeight="1" x14ac:dyDescent="0.3">
      <c r="A126" s="24" t="s">
        <v>1995</v>
      </c>
      <c r="B126" s="25"/>
      <c r="C126" s="25"/>
      <c r="D126" s="25"/>
      <c r="E126" s="25"/>
      <c r="F126" s="25"/>
      <c r="G126" s="25"/>
      <c r="H126" s="25"/>
      <c r="I126" s="25"/>
      <c r="J126" s="26"/>
      <c r="K126" s="27"/>
    </row>
    <row r="127" spans="1:11" ht="15.75" customHeight="1" x14ac:dyDescent="0.3">
      <c r="A127" s="2"/>
      <c r="B127" s="3"/>
      <c r="C127" s="28" t="s">
        <v>1</v>
      </c>
      <c r="D127" s="26"/>
      <c r="E127" s="28" t="s">
        <v>2</v>
      </c>
      <c r="F127" s="26"/>
      <c r="G127" s="28" t="s">
        <v>3</v>
      </c>
      <c r="H127" s="26"/>
      <c r="I127" s="28" t="s">
        <v>4</v>
      </c>
      <c r="J127" s="26"/>
      <c r="K127" s="27"/>
    </row>
    <row r="128" spans="1:11" ht="15.75" customHeight="1" x14ac:dyDescent="0.3">
      <c r="A128" s="4" t="s">
        <v>5</v>
      </c>
      <c r="B128" s="5" t="s">
        <v>6</v>
      </c>
      <c r="C128" s="6" t="s">
        <v>7</v>
      </c>
      <c r="D128" s="6" t="s">
        <v>8</v>
      </c>
      <c r="E128" s="6" t="s">
        <v>7</v>
      </c>
      <c r="F128" s="6" t="s">
        <v>8</v>
      </c>
      <c r="G128" s="6" t="s">
        <v>7</v>
      </c>
      <c r="H128" s="6" t="s">
        <v>8</v>
      </c>
      <c r="I128" s="6" t="s">
        <v>7</v>
      </c>
      <c r="J128" s="6" t="s">
        <v>8</v>
      </c>
      <c r="K128" s="29"/>
    </row>
    <row r="129" spans="1:11" ht="15.75" customHeight="1" x14ac:dyDescent="0.3">
      <c r="A129" s="7" t="s">
        <v>42</v>
      </c>
      <c r="B129" s="8" t="s">
        <v>923</v>
      </c>
      <c r="C129" s="12">
        <v>10</v>
      </c>
      <c r="D129" s="13">
        <v>9</v>
      </c>
      <c r="E129" s="13">
        <v>8</v>
      </c>
      <c r="F129" s="13">
        <v>6</v>
      </c>
      <c r="G129" s="13">
        <v>1</v>
      </c>
      <c r="H129" s="13">
        <v>1</v>
      </c>
      <c r="I129" s="13">
        <v>11</v>
      </c>
      <c r="J129" s="13">
        <v>10</v>
      </c>
      <c r="K129" s="27"/>
    </row>
    <row r="130" spans="1:11" ht="15.75" customHeight="1" x14ac:dyDescent="0.3">
      <c r="A130" s="10" t="s">
        <v>12</v>
      </c>
      <c r="B130" s="11"/>
      <c r="C130" s="9">
        <f>SUM(C129)</f>
        <v>10</v>
      </c>
      <c r="D130" s="9">
        <f t="shared" ref="D130:J130" si="5">SUM(D129)</f>
        <v>9</v>
      </c>
      <c r="E130" s="9">
        <f t="shared" si="5"/>
        <v>8</v>
      </c>
      <c r="F130" s="9">
        <f t="shared" si="5"/>
        <v>6</v>
      </c>
      <c r="G130" s="9">
        <f t="shared" si="5"/>
        <v>1</v>
      </c>
      <c r="H130" s="9">
        <f t="shared" si="5"/>
        <v>1</v>
      </c>
      <c r="I130" s="9">
        <f t="shared" si="5"/>
        <v>11</v>
      </c>
      <c r="J130" s="9">
        <f t="shared" si="5"/>
        <v>10</v>
      </c>
      <c r="K130" s="29"/>
    </row>
    <row r="131" spans="1:11" ht="15.75" customHeight="1" x14ac:dyDescent="0.3"/>
    <row r="132" spans="1:11" ht="15.75" customHeight="1" x14ac:dyDescent="0.3"/>
    <row r="133" spans="1:11" ht="15.75" customHeight="1" x14ac:dyDescent="0.3">
      <c r="A133" s="24" t="s">
        <v>1553</v>
      </c>
      <c r="B133" s="25"/>
      <c r="C133" s="25"/>
      <c r="D133" s="25"/>
      <c r="E133" s="25"/>
      <c r="F133" s="25"/>
      <c r="G133" s="25"/>
      <c r="H133" s="25"/>
      <c r="I133" s="25"/>
      <c r="J133" s="26"/>
      <c r="K133" s="27"/>
    </row>
    <row r="134" spans="1:11" ht="15.75" customHeight="1" x14ac:dyDescent="0.3">
      <c r="A134" s="2"/>
      <c r="B134" s="3"/>
      <c r="C134" s="28" t="s">
        <v>1</v>
      </c>
      <c r="D134" s="26"/>
      <c r="E134" s="28" t="s">
        <v>2</v>
      </c>
      <c r="F134" s="26"/>
      <c r="G134" s="28" t="s">
        <v>3</v>
      </c>
      <c r="H134" s="26"/>
      <c r="I134" s="28" t="s">
        <v>4</v>
      </c>
      <c r="J134" s="26"/>
      <c r="K134" s="27"/>
    </row>
    <row r="135" spans="1:11" ht="15.75" customHeight="1" x14ac:dyDescent="0.3">
      <c r="A135" s="4" t="s">
        <v>5</v>
      </c>
      <c r="B135" s="5" t="s">
        <v>6</v>
      </c>
      <c r="C135" s="6" t="s">
        <v>7</v>
      </c>
      <c r="D135" s="6" t="s">
        <v>8</v>
      </c>
      <c r="E135" s="6" t="s">
        <v>7</v>
      </c>
      <c r="F135" s="6" t="s">
        <v>8</v>
      </c>
      <c r="G135" s="6" t="s">
        <v>7</v>
      </c>
      <c r="H135" s="6" t="s">
        <v>8</v>
      </c>
      <c r="I135" s="6" t="s">
        <v>7</v>
      </c>
      <c r="J135" s="6" t="s">
        <v>8</v>
      </c>
      <c r="K135" s="29"/>
    </row>
    <row r="136" spans="1:11" ht="15.75" customHeight="1" x14ac:dyDescent="0.3">
      <c r="A136" s="7" t="s">
        <v>784</v>
      </c>
      <c r="B136" s="8" t="s">
        <v>242</v>
      </c>
      <c r="C136" s="12">
        <v>4</v>
      </c>
      <c r="D136" s="13">
        <v>6</v>
      </c>
      <c r="E136" s="13">
        <v>0</v>
      </c>
      <c r="F136" s="13">
        <v>0</v>
      </c>
      <c r="G136" s="13">
        <v>0</v>
      </c>
      <c r="H136" s="13">
        <v>1</v>
      </c>
      <c r="I136" s="13">
        <v>4</v>
      </c>
      <c r="J136" s="13">
        <v>7</v>
      </c>
      <c r="K136" s="27"/>
    </row>
    <row r="137" spans="1:11" ht="15.75" customHeight="1" x14ac:dyDescent="0.3">
      <c r="A137" s="7" t="s">
        <v>670</v>
      </c>
      <c r="B137" s="8" t="s">
        <v>242</v>
      </c>
      <c r="C137" s="12">
        <v>6</v>
      </c>
      <c r="D137" s="13">
        <v>9</v>
      </c>
      <c r="E137" s="13">
        <v>0</v>
      </c>
      <c r="F137" s="13">
        <v>0</v>
      </c>
      <c r="G137" s="13">
        <v>1</v>
      </c>
      <c r="H137" s="13">
        <v>1</v>
      </c>
      <c r="I137" s="13">
        <v>7</v>
      </c>
      <c r="J137" s="13">
        <v>10</v>
      </c>
      <c r="K137" s="27"/>
    </row>
    <row r="138" spans="1:11" ht="15.75" customHeight="1" x14ac:dyDescent="0.3">
      <c r="A138" s="10" t="s">
        <v>12</v>
      </c>
      <c r="B138" s="11"/>
      <c r="C138" s="9">
        <f>SUM(C136:C137)</f>
        <v>10</v>
      </c>
      <c r="D138" s="9">
        <f t="shared" ref="D138:J138" si="6">SUM(D136:D137)</f>
        <v>15</v>
      </c>
      <c r="E138" s="9">
        <f t="shared" si="6"/>
        <v>0</v>
      </c>
      <c r="F138" s="9">
        <f t="shared" si="6"/>
        <v>0</v>
      </c>
      <c r="G138" s="9">
        <f t="shared" si="6"/>
        <v>1</v>
      </c>
      <c r="H138" s="9">
        <f t="shared" si="6"/>
        <v>2</v>
      </c>
      <c r="I138" s="9">
        <f t="shared" si="6"/>
        <v>11</v>
      </c>
      <c r="J138" s="9">
        <f t="shared" si="6"/>
        <v>17</v>
      </c>
      <c r="K138" s="29"/>
    </row>
    <row r="139" spans="1:11" ht="15.75" customHeight="1" x14ac:dyDescent="0.3"/>
    <row r="140" spans="1:11" ht="15.75" customHeight="1" x14ac:dyDescent="0.3"/>
    <row r="141" spans="1:11" ht="15.75" customHeight="1" x14ac:dyDescent="0.3">
      <c r="A141" s="24" t="s">
        <v>899</v>
      </c>
      <c r="B141" s="25"/>
      <c r="C141" s="25"/>
      <c r="D141" s="25"/>
      <c r="E141" s="25"/>
      <c r="F141" s="25"/>
      <c r="G141" s="25"/>
      <c r="H141" s="25"/>
      <c r="I141" s="25"/>
      <c r="J141" s="26"/>
      <c r="K141" s="27"/>
    </row>
    <row r="142" spans="1:11" ht="15.75" customHeight="1" x14ac:dyDescent="0.3">
      <c r="A142" s="2"/>
      <c r="B142" s="3"/>
      <c r="C142" s="28" t="s">
        <v>1</v>
      </c>
      <c r="D142" s="26"/>
      <c r="E142" s="28" t="s">
        <v>2</v>
      </c>
      <c r="F142" s="26"/>
      <c r="G142" s="28" t="s">
        <v>3</v>
      </c>
      <c r="H142" s="26"/>
      <c r="I142" s="28" t="s">
        <v>4</v>
      </c>
      <c r="J142" s="26"/>
      <c r="K142" s="27"/>
    </row>
    <row r="143" spans="1:11" ht="15.75" customHeight="1" x14ac:dyDescent="0.3">
      <c r="A143" s="4" t="s">
        <v>5</v>
      </c>
      <c r="B143" s="5" t="s">
        <v>6</v>
      </c>
      <c r="C143" s="6" t="s">
        <v>7</v>
      </c>
      <c r="D143" s="6" t="s">
        <v>8</v>
      </c>
      <c r="E143" s="6" t="s">
        <v>7</v>
      </c>
      <c r="F143" s="6" t="s">
        <v>8</v>
      </c>
      <c r="G143" s="6" t="s">
        <v>7</v>
      </c>
      <c r="H143" s="6" t="s">
        <v>8</v>
      </c>
      <c r="I143" s="6" t="s">
        <v>7</v>
      </c>
      <c r="J143" s="6" t="s">
        <v>8</v>
      </c>
      <c r="K143" s="29"/>
    </row>
    <row r="144" spans="1:11" ht="15.75" customHeight="1" x14ac:dyDescent="0.3">
      <c r="A144" s="7" t="s">
        <v>46</v>
      </c>
      <c r="B144" s="8" t="s">
        <v>149</v>
      </c>
      <c r="C144" s="12">
        <v>1</v>
      </c>
      <c r="D144" s="13">
        <v>16</v>
      </c>
      <c r="E144" s="13">
        <v>0</v>
      </c>
      <c r="F144" s="13">
        <v>14</v>
      </c>
      <c r="G144" s="13">
        <v>0</v>
      </c>
      <c r="H144" s="13">
        <v>2</v>
      </c>
      <c r="I144" s="13">
        <v>1</v>
      </c>
      <c r="J144" s="13">
        <v>18</v>
      </c>
      <c r="K144" s="27"/>
    </row>
    <row r="145" spans="1:11" ht="15.75" customHeight="1" x14ac:dyDescent="0.3">
      <c r="A145" s="7" t="s">
        <v>55</v>
      </c>
      <c r="B145" s="8" t="s">
        <v>149</v>
      </c>
      <c r="C145" s="22">
        <v>2</v>
      </c>
      <c r="D145" s="14">
        <v>16</v>
      </c>
      <c r="E145" s="14">
        <v>2</v>
      </c>
      <c r="F145" s="14">
        <v>13</v>
      </c>
      <c r="G145" s="14">
        <v>0</v>
      </c>
      <c r="H145" s="14">
        <v>2</v>
      </c>
      <c r="I145" s="14">
        <v>2</v>
      </c>
      <c r="J145" s="14">
        <v>18</v>
      </c>
      <c r="K145" s="27"/>
    </row>
    <row r="146" spans="1:11" ht="15.75" customHeight="1" x14ac:dyDescent="0.3">
      <c r="A146" s="7" t="s">
        <v>56</v>
      </c>
      <c r="B146" s="8" t="s">
        <v>687</v>
      </c>
      <c r="C146" s="22"/>
      <c r="D146" s="14"/>
      <c r="E146" s="14"/>
      <c r="F146" s="14"/>
      <c r="G146" s="14"/>
      <c r="H146" s="14"/>
      <c r="I146" s="14"/>
      <c r="J146" s="14"/>
      <c r="K146" s="27"/>
    </row>
    <row r="147" spans="1:11" ht="15.75" customHeight="1" x14ac:dyDescent="0.3">
      <c r="A147" s="7" t="s">
        <v>57</v>
      </c>
      <c r="B147" s="8" t="s">
        <v>687</v>
      </c>
      <c r="C147" s="22"/>
      <c r="D147" s="14"/>
      <c r="E147" s="14"/>
      <c r="F147" s="14"/>
      <c r="G147" s="14"/>
      <c r="H147" s="14"/>
      <c r="I147" s="14"/>
      <c r="J147" s="14"/>
      <c r="K147" s="27"/>
    </row>
    <row r="148" spans="1:11" ht="15.75" customHeight="1" x14ac:dyDescent="0.3">
      <c r="A148" s="7" t="s">
        <v>63</v>
      </c>
      <c r="B148" s="8" t="s">
        <v>687</v>
      </c>
      <c r="C148" s="22"/>
      <c r="D148" s="14"/>
      <c r="E148" s="14"/>
      <c r="F148" s="14"/>
      <c r="G148" s="14"/>
      <c r="H148" s="14"/>
      <c r="I148" s="14"/>
      <c r="J148" s="14"/>
      <c r="K148" s="27"/>
    </row>
    <row r="149" spans="1:11" ht="15.75" customHeight="1" x14ac:dyDescent="0.3">
      <c r="A149" s="7" t="s">
        <v>64</v>
      </c>
      <c r="B149" s="8" t="s">
        <v>687</v>
      </c>
      <c r="C149" s="22"/>
      <c r="D149" s="14"/>
      <c r="E149" s="14"/>
      <c r="F149" s="14"/>
      <c r="G149" s="14"/>
      <c r="H149" s="14"/>
      <c r="I149" s="14"/>
      <c r="J149" s="14"/>
      <c r="K149" s="27"/>
    </row>
    <row r="150" spans="1:11" ht="15.75" customHeight="1" x14ac:dyDescent="0.3">
      <c r="A150" s="7" t="s">
        <v>66</v>
      </c>
      <c r="B150" s="8" t="s">
        <v>687</v>
      </c>
      <c r="C150" s="22"/>
      <c r="D150" s="14"/>
      <c r="E150" s="14"/>
      <c r="F150" s="14"/>
      <c r="G150" s="14"/>
      <c r="H150" s="14"/>
      <c r="I150" s="14"/>
      <c r="J150" s="14"/>
      <c r="K150" s="27"/>
    </row>
    <row r="151" spans="1:11" ht="15.75" customHeight="1" x14ac:dyDescent="0.3">
      <c r="A151" s="7" t="s">
        <v>691</v>
      </c>
      <c r="B151" s="8" t="s">
        <v>687</v>
      </c>
      <c r="C151" s="22"/>
      <c r="D151" s="14"/>
      <c r="E151" s="14"/>
      <c r="F151" s="14"/>
      <c r="G151" s="14"/>
      <c r="H151" s="14"/>
      <c r="I151" s="14"/>
      <c r="J151" s="14"/>
      <c r="K151" s="27"/>
    </row>
    <row r="152" spans="1:11" ht="15.75" customHeight="1" x14ac:dyDescent="0.3">
      <c r="A152" s="7" t="s">
        <v>68</v>
      </c>
      <c r="B152" s="8" t="s">
        <v>687</v>
      </c>
      <c r="C152" s="22"/>
      <c r="D152" s="14"/>
      <c r="E152" s="14"/>
      <c r="F152" s="14"/>
      <c r="G152" s="14"/>
      <c r="H152" s="14"/>
      <c r="I152" s="14"/>
      <c r="J152" s="14"/>
      <c r="K152" s="27"/>
    </row>
    <row r="153" spans="1:11" ht="15.75" customHeight="1" x14ac:dyDescent="0.3">
      <c r="A153" s="7" t="s">
        <v>69</v>
      </c>
      <c r="B153" s="8" t="s">
        <v>687</v>
      </c>
      <c r="C153" s="22"/>
      <c r="D153" s="14"/>
      <c r="E153" s="14"/>
      <c r="F153" s="14"/>
      <c r="G153" s="14"/>
      <c r="H153" s="14"/>
      <c r="I153" s="14"/>
      <c r="J153" s="14"/>
      <c r="K153" s="27"/>
    </row>
    <row r="154" spans="1:11" ht="15.75" customHeight="1" x14ac:dyDescent="0.3">
      <c r="A154" s="7" t="s">
        <v>102</v>
      </c>
      <c r="B154" s="8" t="s">
        <v>687</v>
      </c>
      <c r="C154" s="22"/>
      <c r="D154" s="14"/>
      <c r="E154" s="14"/>
      <c r="F154" s="14"/>
      <c r="G154" s="14"/>
      <c r="H154" s="14"/>
      <c r="I154" s="14"/>
      <c r="J154" s="14"/>
      <c r="K154" s="27"/>
    </row>
    <row r="155" spans="1:11" ht="15.75" customHeight="1" x14ac:dyDescent="0.3">
      <c r="A155" s="7" t="s">
        <v>103</v>
      </c>
      <c r="B155" s="8" t="s">
        <v>687</v>
      </c>
      <c r="C155" s="22"/>
      <c r="D155" s="14"/>
      <c r="E155" s="14"/>
      <c r="F155" s="14"/>
      <c r="G155" s="14"/>
      <c r="H155" s="14"/>
      <c r="I155" s="14"/>
      <c r="J155" s="14"/>
      <c r="K155" s="27"/>
    </row>
    <row r="156" spans="1:11" ht="15.75" customHeight="1" x14ac:dyDescent="0.3">
      <c r="A156" s="7" t="s">
        <v>104</v>
      </c>
      <c r="B156" s="8" t="s">
        <v>687</v>
      </c>
      <c r="C156" s="22"/>
      <c r="D156" s="14"/>
      <c r="E156" s="14"/>
      <c r="F156" s="14"/>
      <c r="G156" s="14"/>
      <c r="H156" s="14"/>
      <c r="I156" s="14"/>
      <c r="J156" s="14"/>
      <c r="K156" s="27"/>
    </row>
    <row r="157" spans="1:11" ht="15.75" customHeight="1" x14ac:dyDescent="0.3">
      <c r="A157" s="10" t="s">
        <v>12</v>
      </c>
      <c r="B157" s="11"/>
      <c r="C157" s="9">
        <v>3</v>
      </c>
      <c r="D157" s="9">
        <v>32</v>
      </c>
      <c r="E157" s="9">
        <v>2</v>
      </c>
      <c r="F157" s="9">
        <v>27</v>
      </c>
      <c r="G157" s="9">
        <v>0</v>
      </c>
      <c r="H157" s="9">
        <v>4</v>
      </c>
      <c r="I157" s="9">
        <v>3</v>
      </c>
      <c r="J157" s="9">
        <v>36</v>
      </c>
      <c r="K157" s="29"/>
    </row>
    <row r="158" spans="1:11" ht="15.75" customHeight="1" x14ac:dyDescent="0.3">
      <c r="A158" s="1" t="s">
        <v>900</v>
      </c>
    </row>
    <row r="159" spans="1:11" ht="15.75" customHeight="1" x14ac:dyDescent="0.3"/>
    <row r="160" spans="1:11" ht="15.75" customHeight="1" x14ac:dyDescent="0.3">
      <c r="A160" s="24" t="s">
        <v>871</v>
      </c>
      <c r="B160" s="25"/>
      <c r="C160" s="25"/>
      <c r="D160" s="25"/>
      <c r="E160" s="25"/>
      <c r="F160" s="25"/>
      <c r="G160" s="25"/>
      <c r="H160" s="25"/>
      <c r="I160" s="25"/>
      <c r="J160" s="26"/>
      <c r="K160" s="27"/>
    </row>
    <row r="161" spans="1:11" ht="15.75" customHeight="1" x14ac:dyDescent="0.3">
      <c r="A161" s="2"/>
      <c r="B161" s="3"/>
      <c r="C161" s="28" t="s">
        <v>1</v>
      </c>
      <c r="D161" s="26"/>
      <c r="E161" s="28" t="s">
        <v>2</v>
      </c>
      <c r="F161" s="26"/>
      <c r="G161" s="28" t="s">
        <v>3</v>
      </c>
      <c r="H161" s="26"/>
      <c r="I161" s="28" t="s">
        <v>4</v>
      </c>
      <c r="J161" s="26"/>
      <c r="K161" s="27"/>
    </row>
    <row r="162" spans="1:11" ht="15.75" customHeight="1" x14ac:dyDescent="0.3">
      <c r="A162" s="4" t="s">
        <v>5</v>
      </c>
      <c r="B162" s="5" t="s">
        <v>6</v>
      </c>
      <c r="C162" s="6" t="s">
        <v>7</v>
      </c>
      <c r="D162" s="6" t="s">
        <v>8</v>
      </c>
      <c r="E162" s="6" t="s">
        <v>7</v>
      </c>
      <c r="F162" s="6" t="s">
        <v>8</v>
      </c>
      <c r="G162" s="6" t="s">
        <v>7</v>
      </c>
      <c r="H162" s="6" t="s">
        <v>8</v>
      </c>
      <c r="I162" s="6" t="s">
        <v>7</v>
      </c>
      <c r="J162" s="6" t="s">
        <v>8</v>
      </c>
      <c r="K162" s="29"/>
    </row>
    <row r="163" spans="1:11" ht="15.75" customHeight="1" x14ac:dyDescent="0.3">
      <c r="A163" s="7" t="s">
        <v>106</v>
      </c>
      <c r="B163" s="8" t="s">
        <v>580</v>
      </c>
      <c r="C163" s="12">
        <v>7</v>
      </c>
      <c r="D163" s="13">
        <v>11</v>
      </c>
      <c r="E163" s="13">
        <v>4</v>
      </c>
      <c r="F163" s="13">
        <v>4</v>
      </c>
      <c r="G163" s="13">
        <v>0</v>
      </c>
      <c r="H163" s="13">
        <v>1</v>
      </c>
      <c r="I163" s="13">
        <v>7</v>
      </c>
      <c r="J163" s="13">
        <v>12</v>
      </c>
      <c r="K163" s="27"/>
    </row>
    <row r="164" spans="1:11" ht="15.75" customHeight="1" x14ac:dyDescent="0.3">
      <c r="A164" s="7" t="s">
        <v>30</v>
      </c>
      <c r="B164" s="8" t="s">
        <v>580</v>
      </c>
      <c r="C164" s="22">
        <v>14</v>
      </c>
      <c r="D164" s="14">
        <v>4</v>
      </c>
      <c r="E164" s="14">
        <v>8</v>
      </c>
      <c r="F164" s="14">
        <v>0</v>
      </c>
      <c r="G164" s="14">
        <v>0</v>
      </c>
      <c r="H164" s="14">
        <v>1</v>
      </c>
      <c r="I164" s="14">
        <v>14</v>
      </c>
      <c r="J164" s="14">
        <v>5</v>
      </c>
      <c r="K164" s="27"/>
    </row>
    <row r="165" spans="1:11" ht="15.75" customHeight="1" x14ac:dyDescent="0.3">
      <c r="A165" s="7" t="s">
        <v>107</v>
      </c>
      <c r="B165" s="8" t="s">
        <v>410</v>
      </c>
      <c r="C165" s="22">
        <v>6</v>
      </c>
      <c r="D165" s="14">
        <v>12</v>
      </c>
      <c r="E165" s="14">
        <v>4</v>
      </c>
      <c r="F165" s="14">
        <v>10</v>
      </c>
      <c r="G165" s="14">
        <v>0</v>
      </c>
      <c r="H165" s="14">
        <v>1</v>
      </c>
      <c r="I165" s="14">
        <v>6</v>
      </c>
      <c r="J165" s="14">
        <v>13</v>
      </c>
      <c r="K165" s="27"/>
    </row>
    <row r="166" spans="1:11" ht="15.75" customHeight="1" x14ac:dyDescent="0.3">
      <c r="A166" s="7" t="s">
        <v>109</v>
      </c>
      <c r="B166" s="8" t="s">
        <v>410</v>
      </c>
      <c r="C166" s="22">
        <v>12</v>
      </c>
      <c r="D166" s="14">
        <v>6</v>
      </c>
      <c r="E166" s="14">
        <v>10</v>
      </c>
      <c r="F166" s="14">
        <v>4</v>
      </c>
      <c r="G166" s="14">
        <v>1</v>
      </c>
      <c r="H166" s="14">
        <v>1</v>
      </c>
      <c r="I166" s="14">
        <v>13</v>
      </c>
      <c r="J166" s="14">
        <v>7</v>
      </c>
      <c r="K166" s="27"/>
    </row>
    <row r="167" spans="1:11" ht="15.75" customHeight="1" x14ac:dyDescent="0.3">
      <c r="A167" s="7" t="s">
        <v>110</v>
      </c>
      <c r="B167" s="8" t="s">
        <v>410</v>
      </c>
      <c r="C167" s="22">
        <v>15</v>
      </c>
      <c r="D167" s="14">
        <v>3</v>
      </c>
      <c r="E167" s="14">
        <v>12</v>
      </c>
      <c r="F167" s="14">
        <v>2</v>
      </c>
      <c r="G167" s="14">
        <v>3</v>
      </c>
      <c r="H167" s="14">
        <v>1</v>
      </c>
      <c r="I167" s="14">
        <v>18</v>
      </c>
      <c r="J167" s="14">
        <v>4</v>
      </c>
      <c r="K167" s="27"/>
    </row>
    <row r="168" spans="1:11" ht="15.75" customHeight="1" x14ac:dyDescent="0.3">
      <c r="A168" s="7" t="s">
        <v>112</v>
      </c>
      <c r="B168" s="8" t="s">
        <v>426</v>
      </c>
      <c r="C168" s="22">
        <v>6</v>
      </c>
      <c r="D168" s="14">
        <v>12</v>
      </c>
      <c r="E168" s="14">
        <v>6</v>
      </c>
      <c r="F168" s="14">
        <v>8</v>
      </c>
      <c r="G168" s="14">
        <v>2</v>
      </c>
      <c r="H168" s="14">
        <v>1</v>
      </c>
      <c r="I168" s="14">
        <v>8</v>
      </c>
      <c r="J168" s="14">
        <v>13</v>
      </c>
      <c r="K168" s="27"/>
    </row>
    <row r="169" spans="1:11" ht="15.75" customHeight="1" x14ac:dyDescent="0.3">
      <c r="A169" s="7" t="s">
        <v>113</v>
      </c>
      <c r="B169" s="8" t="s">
        <v>426</v>
      </c>
      <c r="C169" s="22">
        <v>5</v>
      </c>
      <c r="D169" s="14">
        <v>15</v>
      </c>
      <c r="E169" s="14">
        <v>3</v>
      </c>
      <c r="F169" s="14">
        <v>11</v>
      </c>
      <c r="G169" s="14">
        <v>0</v>
      </c>
      <c r="H169" s="14">
        <v>1</v>
      </c>
      <c r="I169" s="14">
        <v>5</v>
      </c>
      <c r="J169" s="14">
        <v>16</v>
      </c>
      <c r="K169" s="27"/>
    </row>
    <row r="170" spans="1:11" ht="15.75" customHeight="1" x14ac:dyDescent="0.3">
      <c r="A170" s="7" t="s">
        <v>171</v>
      </c>
      <c r="B170" s="8" t="s">
        <v>426</v>
      </c>
      <c r="C170" s="22">
        <v>2</v>
      </c>
      <c r="D170" s="14">
        <v>18</v>
      </c>
      <c r="E170" s="14">
        <v>2</v>
      </c>
      <c r="F170" s="14">
        <v>12</v>
      </c>
      <c r="G170" s="14">
        <v>1</v>
      </c>
      <c r="H170" s="14">
        <v>1</v>
      </c>
      <c r="I170" s="14">
        <v>3</v>
      </c>
      <c r="J170" s="14">
        <v>19</v>
      </c>
      <c r="K170" s="27"/>
    </row>
    <row r="171" spans="1:11" ht="15.75" customHeight="1" x14ac:dyDescent="0.3">
      <c r="A171" s="7" t="s">
        <v>32</v>
      </c>
      <c r="B171" s="8" t="s">
        <v>426</v>
      </c>
      <c r="C171" s="22">
        <v>5</v>
      </c>
      <c r="D171" s="14">
        <v>15</v>
      </c>
      <c r="E171" s="14">
        <v>4</v>
      </c>
      <c r="F171" s="14">
        <v>10</v>
      </c>
      <c r="G171" s="14">
        <v>0</v>
      </c>
      <c r="H171" s="14">
        <v>1</v>
      </c>
      <c r="I171" s="14">
        <v>5</v>
      </c>
      <c r="J171" s="14">
        <v>16</v>
      </c>
      <c r="K171" s="27"/>
    </row>
    <row r="172" spans="1:11" ht="15.75" customHeight="1" x14ac:dyDescent="0.3">
      <c r="A172" s="7" t="s">
        <v>33</v>
      </c>
      <c r="B172" s="8" t="s">
        <v>426</v>
      </c>
      <c r="C172" s="22">
        <v>6</v>
      </c>
      <c r="D172" s="14">
        <v>14</v>
      </c>
      <c r="E172" s="14">
        <v>3</v>
      </c>
      <c r="F172" s="14">
        <v>11</v>
      </c>
      <c r="G172" s="14">
        <v>1</v>
      </c>
      <c r="H172" s="14">
        <v>1</v>
      </c>
      <c r="I172" s="14">
        <v>7</v>
      </c>
      <c r="J172" s="14">
        <v>15</v>
      </c>
      <c r="K172" s="27"/>
    </row>
    <row r="173" spans="1:11" ht="15.75" customHeight="1" x14ac:dyDescent="0.3">
      <c r="A173" s="10" t="s">
        <v>12</v>
      </c>
      <c r="B173" s="11"/>
      <c r="C173" s="9">
        <f>SUM(C163:C172)</f>
        <v>78</v>
      </c>
      <c r="D173" s="9">
        <f t="shared" ref="D173:J173" si="7">SUM(D163:D172)</f>
        <v>110</v>
      </c>
      <c r="E173" s="9">
        <f t="shared" si="7"/>
        <v>56</v>
      </c>
      <c r="F173" s="9">
        <f t="shared" si="7"/>
        <v>72</v>
      </c>
      <c r="G173" s="9">
        <f t="shared" si="7"/>
        <v>8</v>
      </c>
      <c r="H173" s="9">
        <f t="shared" si="7"/>
        <v>10</v>
      </c>
      <c r="I173" s="9">
        <f t="shared" si="7"/>
        <v>86</v>
      </c>
      <c r="J173" s="9">
        <f t="shared" si="7"/>
        <v>120</v>
      </c>
      <c r="K173" s="29"/>
    </row>
    <row r="174" spans="1:11" ht="15.75" customHeight="1" x14ac:dyDescent="0.3"/>
    <row r="175" spans="1:11" ht="15.75" customHeight="1" x14ac:dyDescent="0.3"/>
    <row r="176" spans="1:11" ht="15.75" customHeight="1" x14ac:dyDescent="0.3">
      <c r="A176" s="24" t="s">
        <v>1511</v>
      </c>
      <c r="B176" s="25"/>
      <c r="C176" s="25"/>
      <c r="D176" s="25"/>
      <c r="E176" s="25"/>
      <c r="F176" s="25"/>
      <c r="G176" s="25"/>
      <c r="H176" s="25"/>
      <c r="I176" s="25"/>
      <c r="J176" s="26"/>
      <c r="K176" s="27"/>
    </row>
    <row r="177" spans="1:11" ht="15.75" customHeight="1" x14ac:dyDescent="0.3">
      <c r="A177" s="2"/>
      <c r="B177" s="3"/>
      <c r="C177" s="28" t="s">
        <v>1</v>
      </c>
      <c r="D177" s="26"/>
      <c r="E177" s="28" t="s">
        <v>2</v>
      </c>
      <c r="F177" s="26"/>
      <c r="G177" s="28" t="s">
        <v>3</v>
      </c>
      <c r="H177" s="26"/>
      <c r="I177" s="28" t="s">
        <v>4</v>
      </c>
      <c r="J177" s="26"/>
      <c r="K177" s="27"/>
    </row>
    <row r="178" spans="1:11" ht="15.75" customHeight="1" x14ac:dyDescent="0.3">
      <c r="A178" s="4" t="s">
        <v>5</v>
      </c>
      <c r="B178" s="5" t="s">
        <v>6</v>
      </c>
      <c r="C178" s="6" t="s">
        <v>7</v>
      </c>
      <c r="D178" s="6" t="s">
        <v>8</v>
      </c>
      <c r="E178" s="6" t="s">
        <v>7</v>
      </c>
      <c r="F178" s="6" t="s">
        <v>8</v>
      </c>
      <c r="G178" s="6" t="s">
        <v>7</v>
      </c>
      <c r="H178" s="6" t="s">
        <v>8</v>
      </c>
      <c r="I178" s="6" t="s">
        <v>7</v>
      </c>
      <c r="J178" s="6" t="s">
        <v>8</v>
      </c>
      <c r="K178" s="29"/>
    </row>
    <row r="179" spans="1:11" ht="15.75" customHeight="1" x14ac:dyDescent="0.3">
      <c r="A179" s="7" t="s">
        <v>66</v>
      </c>
      <c r="B179" s="8" t="s">
        <v>1497</v>
      </c>
      <c r="C179" s="12">
        <v>1</v>
      </c>
      <c r="D179" s="13">
        <v>16</v>
      </c>
      <c r="E179" s="13">
        <v>0</v>
      </c>
      <c r="F179" s="13">
        <v>14</v>
      </c>
      <c r="G179" s="13">
        <v>0</v>
      </c>
      <c r="H179" s="13">
        <v>1</v>
      </c>
      <c r="I179" s="13">
        <v>1</v>
      </c>
      <c r="J179" s="13">
        <v>17</v>
      </c>
      <c r="K179" s="27"/>
    </row>
    <row r="180" spans="1:11" ht="15.75" customHeight="1" x14ac:dyDescent="0.3">
      <c r="A180" s="7" t="s">
        <v>67</v>
      </c>
      <c r="B180" s="8" t="s">
        <v>1497</v>
      </c>
      <c r="C180" s="22">
        <v>9</v>
      </c>
      <c r="D180" s="14">
        <v>11</v>
      </c>
      <c r="E180" s="14">
        <v>6</v>
      </c>
      <c r="F180" s="14">
        <v>8</v>
      </c>
      <c r="G180" s="14">
        <v>0</v>
      </c>
      <c r="H180" s="14">
        <v>1</v>
      </c>
      <c r="I180" s="14">
        <v>9</v>
      </c>
      <c r="J180" s="14">
        <v>12</v>
      </c>
      <c r="K180" s="27"/>
    </row>
    <row r="181" spans="1:11" ht="15.75" customHeight="1" x14ac:dyDescent="0.3">
      <c r="A181" s="10" t="s">
        <v>12</v>
      </c>
      <c r="B181" s="11"/>
      <c r="C181" s="9">
        <f t="shared" ref="C181:J181" si="8">SUM(C179:C180)</f>
        <v>10</v>
      </c>
      <c r="D181" s="9">
        <f t="shared" si="8"/>
        <v>27</v>
      </c>
      <c r="E181" s="9">
        <f t="shared" si="8"/>
        <v>6</v>
      </c>
      <c r="F181" s="9">
        <f t="shared" si="8"/>
        <v>22</v>
      </c>
      <c r="G181" s="9">
        <f t="shared" si="8"/>
        <v>0</v>
      </c>
      <c r="H181" s="9">
        <f t="shared" si="8"/>
        <v>2</v>
      </c>
      <c r="I181" s="9">
        <f t="shared" si="8"/>
        <v>10</v>
      </c>
      <c r="J181" s="9">
        <f t="shared" si="8"/>
        <v>29</v>
      </c>
      <c r="K181" s="29"/>
    </row>
    <row r="182" spans="1:11" ht="15.75" customHeight="1" x14ac:dyDescent="0.3"/>
    <row r="183" spans="1:11" ht="15.75" customHeight="1" x14ac:dyDescent="0.3"/>
    <row r="184" spans="1:11" ht="15.75" customHeight="1" x14ac:dyDescent="0.3">
      <c r="A184" s="24" t="s">
        <v>1637</v>
      </c>
      <c r="B184" s="25"/>
      <c r="C184" s="25"/>
      <c r="D184" s="25"/>
      <c r="E184" s="25"/>
      <c r="F184" s="25"/>
      <c r="G184" s="25"/>
      <c r="H184" s="25"/>
      <c r="I184" s="25"/>
      <c r="J184" s="26"/>
      <c r="K184" s="27"/>
    </row>
    <row r="185" spans="1:11" ht="15.75" customHeight="1" x14ac:dyDescent="0.3">
      <c r="A185" s="2"/>
      <c r="B185" s="3"/>
      <c r="C185" s="28" t="s">
        <v>1</v>
      </c>
      <c r="D185" s="26"/>
      <c r="E185" s="28" t="s">
        <v>2</v>
      </c>
      <c r="F185" s="26"/>
      <c r="G185" s="28" t="s">
        <v>3</v>
      </c>
      <c r="H185" s="26"/>
      <c r="I185" s="28" t="s">
        <v>4</v>
      </c>
      <c r="J185" s="26"/>
      <c r="K185" s="27"/>
    </row>
    <row r="186" spans="1:11" ht="15.75" customHeight="1" x14ac:dyDescent="0.3">
      <c r="A186" s="4" t="s">
        <v>5</v>
      </c>
      <c r="B186" s="5" t="s">
        <v>6</v>
      </c>
      <c r="C186" s="6" t="s">
        <v>7</v>
      </c>
      <c r="D186" s="6" t="s">
        <v>8</v>
      </c>
      <c r="E186" s="6" t="s">
        <v>7</v>
      </c>
      <c r="F186" s="6" t="s">
        <v>8</v>
      </c>
      <c r="G186" s="6" t="s">
        <v>7</v>
      </c>
      <c r="H186" s="6" t="s">
        <v>8</v>
      </c>
      <c r="I186" s="6" t="s">
        <v>7</v>
      </c>
      <c r="J186" s="6" t="s">
        <v>8</v>
      </c>
      <c r="K186" s="29"/>
    </row>
    <row r="187" spans="1:11" ht="15.75" customHeight="1" x14ac:dyDescent="0.3">
      <c r="A187" s="7" t="s">
        <v>155</v>
      </c>
      <c r="B187" s="8" t="s">
        <v>199</v>
      </c>
      <c r="C187" s="12">
        <v>12</v>
      </c>
      <c r="D187" s="13">
        <v>1</v>
      </c>
      <c r="E187" s="13">
        <v>8</v>
      </c>
      <c r="F187" s="13">
        <v>1</v>
      </c>
      <c r="G187" s="13">
        <v>2</v>
      </c>
      <c r="H187" s="13">
        <v>2</v>
      </c>
      <c r="I187" s="13">
        <v>14</v>
      </c>
      <c r="J187" s="13">
        <v>3</v>
      </c>
      <c r="K187" s="27"/>
    </row>
    <row r="188" spans="1:11" ht="15.75" customHeight="1" x14ac:dyDescent="0.3">
      <c r="A188" s="7" t="s">
        <v>15</v>
      </c>
      <c r="B188" s="8" t="s">
        <v>199</v>
      </c>
      <c r="C188" s="22">
        <v>16</v>
      </c>
      <c r="D188" s="14">
        <v>1</v>
      </c>
      <c r="E188" s="14">
        <v>8</v>
      </c>
      <c r="F188" s="14">
        <v>1</v>
      </c>
      <c r="G188" s="14">
        <v>2</v>
      </c>
      <c r="H188" s="14">
        <v>2</v>
      </c>
      <c r="I188" s="14">
        <v>18</v>
      </c>
      <c r="J188" s="14">
        <v>3</v>
      </c>
      <c r="K188" s="27"/>
    </row>
    <row r="189" spans="1:11" ht="15.75" customHeight="1" x14ac:dyDescent="0.3">
      <c r="A189" s="7" t="s">
        <v>17</v>
      </c>
      <c r="B189" s="8" t="s">
        <v>199</v>
      </c>
      <c r="C189" s="22">
        <v>10</v>
      </c>
      <c r="D189" s="14">
        <v>8</v>
      </c>
      <c r="E189" s="14">
        <v>4</v>
      </c>
      <c r="F189" s="14">
        <v>5</v>
      </c>
      <c r="G189" s="14">
        <v>3</v>
      </c>
      <c r="H189" s="14">
        <v>1</v>
      </c>
      <c r="I189" s="14">
        <v>13</v>
      </c>
      <c r="J189" s="14">
        <v>9</v>
      </c>
      <c r="K189" s="27"/>
    </row>
    <row r="190" spans="1:11" ht="15.75" customHeight="1" x14ac:dyDescent="0.3">
      <c r="A190" s="7" t="s">
        <v>18</v>
      </c>
      <c r="B190" s="8" t="s">
        <v>199</v>
      </c>
      <c r="C190" s="22">
        <v>15</v>
      </c>
      <c r="D190" s="14">
        <v>3</v>
      </c>
      <c r="E190" s="14">
        <v>8</v>
      </c>
      <c r="F190" s="14">
        <v>1</v>
      </c>
      <c r="G190" s="14">
        <v>1</v>
      </c>
      <c r="H190" s="14">
        <v>2</v>
      </c>
      <c r="I190" s="14">
        <v>16</v>
      </c>
      <c r="J190" s="14">
        <v>5</v>
      </c>
      <c r="K190" s="27"/>
    </row>
    <row r="191" spans="1:11" ht="15.75" customHeight="1" x14ac:dyDescent="0.3">
      <c r="A191" s="7" t="s">
        <v>19</v>
      </c>
      <c r="B191" s="8" t="s">
        <v>199</v>
      </c>
      <c r="C191" s="22">
        <v>14</v>
      </c>
      <c r="D191" s="14">
        <v>5</v>
      </c>
      <c r="E191" s="14">
        <v>7</v>
      </c>
      <c r="F191" s="14">
        <v>2</v>
      </c>
      <c r="G191" s="14">
        <v>4</v>
      </c>
      <c r="H191" s="14">
        <v>2</v>
      </c>
      <c r="I191" s="14">
        <v>18</v>
      </c>
      <c r="J191" s="14">
        <v>7</v>
      </c>
      <c r="K191" s="27"/>
    </row>
    <row r="192" spans="1:11" ht="15.75" customHeight="1" x14ac:dyDescent="0.3">
      <c r="A192" s="7" t="s">
        <v>20</v>
      </c>
      <c r="B192" s="8" t="s">
        <v>199</v>
      </c>
      <c r="C192" s="22">
        <v>18</v>
      </c>
      <c r="D192" s="14">
        <v>1</v>
      </c>
      <c r="E192" s="14">
        <v>14</v>
      </c>
      <c r="F192" s="14">
        <v>1</v>
      </c>
      <c r="G192" s="14">
        <v>7</v>
      </c>
      <c r="H192" s="14">
        <v>1</v>
      </c>
      <c r="I192" s="14">
        <v>25</v>
      </c>
      <c r="J192" s="14">
        <v>2</v>
      </c>
      <c r="K192" s="27"/>
    </row>
    <row r="193" spans="1:11" ht="15.75" customHeight="1" x14ac:dyDescent="0.3">
      <c r="A193" s="7" t="s">
        <v>21</v>
      </c>
      <c r="B193" s="8" t="s">
        <v>199</v>
      </c>
      <c r="C193" s="22">
        <v>12</v>
      </c>
      <c r="D193" s="14">
        <v>7</v>
      </c>
      <c r="E193" s="14">
        <v>11</v>
      </c>
      <c r="F193" s="14">
        <v>4</v>
      </c>
      <c r="G193" s="14">
        <v>1</v>
      </c>
      <c r="H193" s="14">
        <v>2</v>
      </c>
      <c r="I193" s="14">
        <v>13</v>
      </c>
      <c r="J193" s="14">
        <v>9</v>
      </c>
      <c r="K193" s="27"/>
    </row>
    <row r="194" spans="1:11" ht="15.75" customHeight="1" x14ac:dyDescent="0.3">
      <c r="A194" s="7" t="s">
        <v>22</v>
      </c>
      <c r="B194" s="8" t="s">
        <v>199</v>
      </c>
      <c r="C194" s="22">
        <v>15</v>
      </c>
      <c r="D194" s="14">
        <v>3</v>
      </c>
      <c r="E194" s="14">
        <v>13</v>
      </c>
      <c r="F194" s="14">
        <v>2</v>
      </c>
      <c r="G194" s="14">
        <v>6</v>
      </c>
      <c r="H194" s="14">
        <v>1</v>
      </c>
      <c r="I194" s="14">
        <v>21</v>
      </c>
      <c r="J194" s="14">
        <v>4</v>
      </c>
      <c r="K194" s="27"/>
    </row>
    <row r="195" spans="1:11" ht="15.75" customHeight="1" x14ac:dyDescent="0.3">
      <c r="A195" s="7" t="s">
        <v>23</v>
      </c>
      <c r="B195" s="8" t="s">
        <v>199</v>
      </c>
      <c r="C195" s="22">
        <v>16</v>
      </c>
      <c r="D195" s="14">
        <v>5</v>
      </c>
      <c r="E195" s="14">
        <v>14</v>
      </c>
      <c r="F195" s="14">
        <v>4</v>
      </c>
      <c r="G195" s="14">
        <v>3</v>
      </c>
      <c r="H195" s="14">
        <v>1</v>
      </c>
      <c r="I195" s="14">
        <v>19</v>
      </c>
      <c r="J195" s="14">
        <v>6</v>
      </c>
      <c r="K195" s="27"/>
    </row>
    <row r="196" spans="1:11" ht="15.75" customHeight="1" x14ac:dyDescent="0.3">
      <c r="A196" s="7" t="s">
        <v>42</v>
      </c>
      <c r="B196" s="8" t="s">
        <v>199</v>
      </c>
      <c r="C196" s="22">
        <v>12</v>
      </c>
      <c r="D196" s="14">
        <v>5</v>
      </c>
      <c r="E196" s="14">
        <v>6</v>
      </c>
      <c r="F196" s="14">
        <v>3</v>
      </c>
      <c r="G196" s="14">
        <v>6</v>
      </c>
      <c r="H196" s="14">
        <v>1</v>
      </c>
      <c r="I196" s="14">
        <v>18</v>
      </c>
      <c r="J196" s="14">
        <v>6</v>
      </c>
      <c r="K196" s="27"/>
    </row>
    <row r="197" spans="1:11" ht="15.75" customHeight="1" x14ac:dyDescent="0.3">
      <c r="A197" s="7" t="s">
        <v>24</v>
      </c>
      <c r="B197" s="8" t="s">
        <v>199</v>
      </c>
      <c r="C197" s="22">
        <v>19</v>
      </c>
      <c r="D197" s="14">
        <v>0</v>
      </c>
      <c r="E197" s="14">
        <v>9</v>
      </c>
      <c r="F197" s="14">
        <v>0</v>
      </c>
      <c r="G197" s="14">
        <v>7</v>
      </c>
      <c r="H197" s="14">
        <v>1</v>
      </c>
      <c r="I197" s="14">
        <v>26</v>
      </c>
      <c r="J197" s="14">
        <v>1</v>
      </c>
      <c r="K197" s="27"/>
    </row>
    <row r="198" spans="1:11" ht="15.75" customHeight="1" x14ac:dyDescent="0.3">
      <c r="A198" s="7" t="s">
        <v>46</v>
      </c>
      <c r="B198" s="8" t="s">
        <v>199</v>
      </c>
      <c r="C198" s="22">
        <v>16</v>
      </c>
      <c r="D198" s="14">
        <v>1</v>
      </c>
      <c r="E198" s="14">
        <v>14</v>
      </c>
      <c r="F198" s="14">
        <v>1</v>
      </c>
      <c r="G198" s="14">
        <v>4</v>
      </c>
      <c r="H198" s="14">
        <v>2</v>
      </c>
      <c r="I198" s="14">
        <v>20</v>
      </c>
      <c r="J198" s="14">
        <v>3</v>
      </c>
      <c r="K198" s="27"/>
    </row>
    <row r="199" spans="1:11" ht="15.75" customHeight="1" x14ac:dyDescent="0.3">
      <c r="A199" s="7" t="s">
        <v>55</v>
      </c>
      <c r="B199" s="8" t="s">
        <v>199</v>
      </c>
      <c r="C199" s="22">
        <v>14</v>
      </c>
      <c r="D199" s="14">
        <v>4</v>
      </c>
      <c r="E199" s="14">
        <v>11</v>
      </c>
      <c r="F199" s="14">
        <v>4</v>
      </c>
      <c r="G199" s="14">
        <v>6</v>
      </c>
      <c r="H199" s="14">
        <v>2</v>
      </c>
      <c r="I199" s="14">
        <v>20</v>
      </c>
      <c r="J199" s="14">
        <v>6</v>
      </c>
      <c r="K199" s="27"/>
    </row>
    <row r="200" spans="1:11" ht="15.75" customHeight="1" x14ac:dyDescent="0.3">
      <c r="A200" s="7" t="s">
        <v>56</v>
      </c>
      <c r="B200" s="8" t="s">
        <v>199</v>
      </c>
      <c r="C200" s="22">
        <v>12</v>
      </c>
      <c r="D200" s="14">
        <v>7</v>
      </c>
      <c r="E200" s="14">
        <v>11</v>
      </c>
      <c r="F200" s="14">
        <v>5</v>
      </c>
      <c r="G200" s="14">
        <v>3</v>
      </c>
      <c r="H200" s="14">
        <v>2</v>
      </c>
      <c r="I200" s="14">
        <v>15</v>
      </c>
      <c r="J200" s="14">
        <v>9</v>
      </c>
      <c r="K200" s="27"/>
    </row>
    <row r="201" spans="1:11" ht="15.75" customHeight="1" x14ac:dyDescent="0.3">
      <c r="A201" s="7" t="s">
        <v>57</v>
      </c>
      <c r="B201" s="8" t="s">
        <v>199</v>
      </c>
      <c r="C201" s="22">
        <v>11</v>
      </c>
      <c r="D201" s="14">
        <v>8</v>
      </c>
      <c r="E201" s="14">
        <v>9</v>
      </c>
      <c r="F201" s="14">
        <v>5</v>
      </c>
      <c r="G201" s="14">
        <v>1</v>
      </c>
      <c r="H201" s="14">
        <v>1</v>
      </c>
      <c r="I201" s="14">
        <v>12</v>
      </c>
      <c r="J201" s="14">
        <v>9</v>
      </c>
      <c r="K201" s="27"/>
    </row>
    <row r="202" spans="1:11" ht="15.75" customHeight="1" x14ac:dyDescent="0.3">
      <c r="A202" s="10" t="s">
        <v>12</v>
      </c>
      <c r="B202" s="11"/>
      <c r="C202" s="9">
        <v>212</v>
      </c>
      <c r="D202" s="9">
        <v>59</v>
      </c>
      <c r="E202" s="9">
        <v>147</v>
      </c>
      <c r="F202" s="9">
        <v>39</v>
      </c>
      <c r="G202" s="9">
        <v>56</v>
      </c>
      <c r="H202" s="9">
        <v>23</v>
      </c>
      <c r="I202" s="9">
        <v>268</v>
      </c>
      <c r="J202" s="9">
        <v>82</v>
      </c>
      <c r="K202" s="29"/>
    </row>
    <row r="203" spans="1:11" ht="15.75" customHeight="1" x14ac:dyDescent="0.3"/>
    <row r="204" spans="1:11" ht="15.75" customHeight="1" x14ac:dyDescent="0.3"/>
    <row r="205" spans="1:11" ht="15.75" customHeight="1" x14ac:dyDescent="0.3">
      <c r="A205" s="24" t="s">
        <v>1436</v>
      </c>
      <c r="B205" s="25"/>
      <c r="C205" s="25"/>
      <c r="D205" s="25"/>
      <c r="E205" s="25"/>
      <c r="F205" s="25"/>
      <c r="G205" s="25"/>
      <c r="H205" s="25"/>
      <c r="I205" s="25"/>
      <c r="J205" s="26"/>
      <c r="K205" s="27"/>
    </row>
    <row r="206" spans="1:11" ht="15.75" customHeight="1" x14ac:dyDescent="0.3">
      <c r="A206" s="2"/>
      <c r="B206" s="3"/>
      <c r="C206" s="28" t="s">
        <v>1</v>
      </c>
      <c r="D206" s="26"/>
      <c r="E206" s="28" t="s">
        <v>2</v>
      </c>
      <c r="F206" s="26"/>
      <c r="G206" s="28" t="s">
        <v>3</v>
      </c>
      <c r="H206" s="26"/>
      <c r="I206" s="28" t="s">
        <v>4</v>
      </c>
      <c r="J206" s="26"/>
      <c r="K206" s="27"/>
    </row>
    <row r="207" spans="1:11" ht="15.75" customHeight="1" x14ac:dyDescent="0.3">
      <c r="A207" s="4" t="s">
        <v>5</v>
      </c>
      <c r="B207" s="5" t="s">
        <v>6</v>
      </c>
      <c r="C207" s="6" t="s">
        <v>7</v>
      </c>
      <c r="D207" s="6" t="s">
        <v>8</v>
      </c>
      <c r="E207" s="6" t="s">
        <v>7</v>
      </c>
      <c r="F207" s="6" t="s">
        <v>8</v>
      </c>
      <c r="G207" s="6" t="s">
        <v>7</v>
      </c>
      <c r="H207" s="6" t="s">
        <v>8</v>
      </c>
      <c r="I207" s="6" t="s">
        <v>7</v>
      </c>
      <c r="J207" s="6" t="s">
        <v>8</v>
      </c>
      <c r="K207" s="29"/>
    </row>
    <row r="208" spans="1:11" ht="15.75" customHeight="1" x14ac:dyDescent="0.3">
      <c r="A208" s="7" t="s">
        <v>83</v>
      </c>
      <c r="B208" s="8" t="s">
        <v>400</v>
      </c>
      <c r="C208" s="12">
        <v>3</v>
      </c>
      <c r="D208" s="13">
        <v>17</v>
      </c>
      <c r="E208" s="13">
        <v>0</v>
      </c>
      <c r="F208" s="13">
        <v>6</v>
      </c>
      <c r="G208" s="13">
        <v>0</v>
      </c>
      <c r="H208" s="13">
        <v>1</v>
      </c>
      <c r="I208" s="13">
        <v>3</v>
      </c>
      <c r="J208" s="13">
        <v>18</v>
      </c>
    </row>
    <row r="209" spans="1:11" ht="15.75" customHeight="1" x14ac:dyDescent="0.3">
      <c r="A209" s="7" t="s">
        <v>84</v>
      </c>
      <c r="B209" s="8" t="s">
        <v>400</v>
      </c>
      <c r="C209" s="12">
        <v>4</v>
      </c>
      <c r="D209" s="13">
        <v>16</v>
      </c>
      <c r="E209" s="13">
        <v>1</v>
      </c>
      <c r="F209" s="13">
        <v>5</v>
      </c>
      <c r="G209" s="13">
        <v>0</v>
      </c>
      <c r="H209" s="13">
        <v>1</v>
      </c>
      <c r="I209" s="13">
        <v>4</v>
      </c>
      <c r="J209" s="13">
        <v>17</v>
      </c>
    </row>
    <row r="210" spans="1:11" ht="15.75" customHeight="1" x14ac:dyDescent="0.3">
      <c r="A210" s="10" t="s">
        <v>12</v>
      </c>
      <c r="B210" s="11"/>
      <c r="C210" s="9">
        <f t="shared" ref="C210:J210" si="9">SUM(C208:C209)</f>
        <v>7</v>
      </c>
      <c r="D210" s="9">
        <f t="shared" si="9"/>
        <v>33</v>
      </c>
      <c r="E210" s="9">
        <f t="shared" si="9"/>
        <v>1</v>
      </c>
      <c r="F210" s="9">
        <f t="shared" si="9"/>
        <v>11</v>
      </c>
      <c r="G210" s="9">
        <f t="shared" si="9"/>
        <v>0</v>
      </c>
      <c r="H210" s="9">
        <f t="shared" si="9"/>
        <v>2</v>
      </c>
      <c r="I210" s="9">
        <f t="shared" si="9"/>
        <v>7</v>
      </c>
      <c r="J210" s="9">
        <f t="shared" si="9"/>
        <v>35</v>
      </c>
      <c r="K210" s="29"/>
    </row>
    <row r="211" spans="1:11" ht="15.75" customHeight="1" x14ac:dyDescent="0.3">
      <c r="A211" s="1" t="s">
        <v>1437</v>
      </c>
    </row>
    <row r="212" spans="1:11" ht="15.75" customHeight="1" x14ac:dyDescent="0.3"/>
    <row r="213" spans="1:11" ht="15.75" customHeight="1" x14ac:dyDescent="0.3">
      <c r="A213" s="24" t="s">
        <v>967</v>
      </c>
      <c r="B213" s="25"/>
      <c r="C213" s="25"/>
      <c r="D213" s="25"/>
      <c r="E213" s="25"/>
      <c r="F213" s="25"/>
      <c r="G213" s="25"/>
      <c r="H213" s="25"/>
      <c r="I213" s="25"/>
      <c r="J213" s="26"/>
      <c r="K213" s="27"/>
    </row>
    <row r="214" spans="1:11" ht="15.75" customHeight="1" x14ac:dyDescent="0.3">
      <c r="A214" s="2"/>
      <c r="B214" s="3"/>
      <c r="C214" s="28" t="s">
        <v>1</v>
      </c>
      <c r="D214" s="26"/>
      <c r="E214" s="28" t="s">
        <v>2</v>
      </c>
      <c r="F214" s="26"/>
      <c r="G214" s="28" t="s">
        <v>3</v>
      </c>
      <c r="H214" s="26"/>
      <c r="I214" s="28" t="s">
        <v>4</v>
      </c>
      <c r="J214" s="26"/>
      <c r="K214" s="27"/>
    </row>
    <row r="215" spans="1:11" ht="15.75" customHeight="1" x14ac:dyDescent="0.3">
      <c r="A215" s="4" t="s">
        <v>5</v>
      </c>
      <c r="B215" s="5" t="s">
        <v>6</v>
      </c>
      <c r="C215" s="6" t="s">
        <v>7</v>
      </c>
      <c r="D215" s="6" t="s">
        <v>8</v>
      </c>
      <c r="E215" s="6" t="s">
        <v>7</v>
      </c>
      <c r="F215" s="6" t="s">
        <v>8</v>
      </c>
      <c r="G215" s="6" t="s">
        <v>7</v>
      </c>
      <c r="H215" s="6" t="s">
        <v>8</v>
      </c>
      <c r="I215" s="6" t="s">
        <v>7</v>
      </c>
      <c r="J215" s="6" t="s">
        <v>8</v>
      </c>
      <c r="K215" s="29"/>
    </row>
    <row r="216" spans="1:11" ht="15.75" customHeight="1" x14ac:dyDescent="0.3">
      <c r="A216" s="7" t="s">
        <v>86</v>
      </c>
      <c r="B216" s="8" t="s">
        <v>571</v>
      </c>
      <c r="C216" s="12">
        <v>3</v>
      </c>
      <c r="D216" s="13">
        <v>17</v>
      </c>
      <c r="E216" s="13">
        <v>2</v>
      </c>
      <c r="F216" s="13">
        <v>14</v>
      </c>
      <c r="G216" s="13">
        <v>0</v>
      </c>
      <c r="H216" s="13">
        <v>1</v>
      </c>
      <c r="I216" s="13">
        <v>3</v>
      </c>
      <c r="J216" s="13">
        <v>18</v>
      </c>
      <c r="K216" s="1" t="s">
        <v>884</v>
      </c>
    </row>
    <row r="217" spans="1:11" ht="15.75" customHeight="1" x14ac:dyDescent="0.3">
      <c r="A217" s="7" t="s">
        <v>71</v>
      </c>
      <c r="B217" s="8" t="s">
        <v>571</v>
      </c>
      <c r="C217" s="12">
        <v>12</v>
      </c>
      <c r="D217" s="13">
        <v>8</v>
      </c>
      <c r="E217" s="13">
        <v>9</v>
      </c>
      <c r="F217" s="13">
        <v>7</v>
      </c>
      <c r="G217" s="13">
        <v>0</v>
      </c>
      <c r="H217" s="13">
        <v>1</v>
      </c>
      <c r="I217" s="13">
        <v>12</v>
      </c>
      <c r="J217" s="13">
        <v>9</v>
      </c>
      <c r="K217" s="1" t="s">
        <v>885</v>
      </c>
    </row>
    <row r="218" spans="1:11" ht="15.75" customHeight="1" x14ac:dyDescent="0.3">
      <c r="A218" s="7" t="s">
        <v>87</v>
      </c>
      <c r="B218" s="8" t="s">
        <v>571</v>
      </c>
      <c r="C218" s="12">
        <v>12</v>
      </c>
      <c r="D218" s="13">
        <v>8</v>
      </c>
      <c r="E218" s="13">
        <v>10</v>
      </c>
      <c r="F218" s="13">
        <v>6</v>
      </c>
      <c r="G218" s="13">
        <v>1</v>
      </c>
      <c r="H218" s="13">
        <v>1</v>
      </c>
      <c r="I218" s="13">
        <v>13</v>
      </c>
      <c r="J218" s="13">
        <v>9</v>
      </c>
      <c r="K218" s="1" t="s">
        <v>886</v>
      </c>
    </row>
    <row r="219" spans="1:11" ht="15.75" customHeight="1" x14ac:dyDescent="0.3">
      <c r="A219" s="7" t="s">
        <v>88</v>
      </c>
      <c r="B219" s="8" t="s">
        <v>571</v>
      </c>
      <c r="C219" s="12">
        <v>9</v>
      </c>
      <c r="D219" s="13">
        <v>11</v>
      </c>
      <c r="E219" s="13">
        <v>6</v>
      </c>
      <c r="F219" s="13">
        <v>10</v>
      </c>
      <c r="G219" s="13">
        <v>1</v>
      </c>
      <c r="H219" s="13">
        <v>1</v>
      </c>
      <c r="I219" s="13">
        <v>10</v>
      </c>
      <c r="J219" s="13">
        <v>12</v>
      </c>
      <c r="K219" s="1" t="s">
        <v>887</v>
      </c>
    </row>
    <row r="220" spans="1:11" ht="15.75" customHeight="1" x14ac:dyDescent="0.3">
      <c r="A220" s="7" t="s">
        <v>89</v>
      </c>
      <c r="B220" s="8" t="s">
        <v>571</v>
      </c>
      <c r="C220" s="12">
        <v>6</v>
      </c>
      <c r="D220" s="13">
        <v>14</v>
      </c>
      <c r="E220" s="13">
        <v>6</v>
      </c>
      <c r="F220" s="13">
        <v>10</v>
      </c>
      <c r="G220" s="13">
        <v>0</v>
      </c>
      <c r="H220" s="13">
        <v>1</v>
      </c>
      <c r="I220" s="13">
        <v>6</v>
      </c>
      <c r="J220" s="13">
        <v>15</v>
      </c>
      <c r="K220" s="1" t="s">
        <v>888</v>
      </c>
    </row>
    <row r="221" spans="1:11" ht="15.75" customHeight="1" x14ac:dyDescent="0.3">
      <c r="A221" s="7" t="s">
        <v>11</v>
      </c>
      <c r="B221" s="8" t="s">
        <v>162</v>
      </c>
      <c r="C221" s="12">
        <v>4</v>
      </c>
      <c r="D221" s="13">
        <v>16</v>
      </c>
      <c r="E221" s="13">
        <v>2</v>
      </c>
      <c r="F221" s="13">
        <v>10</v>
      </c>
      <c r="G221" s="13">
        <v>0</v>
      </c>
      <c r="H221" s="13">
        <v>1</v>
      </c>
      <c r="I221" s="13">
        <v>4</v>
      </c>
      <c r="J221" s="13">
        <v>17</v>
      </c>
    </row>
    <row r="222" spans="1:11" ht="15.75" customHeight="1" x14ac:dyDescent="0.3">
      <c r="A222" s="7" t="s">
        <v>630</v>
      </c>
      <c r="B222" s="8" t="s">
        <v>162</v>
      </c>
      <c r="C222" s="12">
        <v>9</v>
      </c>
      <c r="D222" s="13">
        <v>11</v>
      </c>
      <c r="E222" s="13">
        <v>2</v>
      </c>
      <c r="F222" s="13">
        <v>5</v>
      </c>
      <c r="G222" s="13">
        <v>0</v>
      </c>
      <c r="H222" s="13">
        <v>1</v>
      </c>
      <c r="I222" s="13">
        <v>9</v>
      </c>
      <c r="J222" s="13">
        <v>12</v>
      </c>
      <c r="K222" s="27"/>
    </row>
    <row r="223" spans="1:11" ht="15.75" customHeight="1" x14ac:dyDescent="0.3">
      <c r="A223" s="7" t="s">
        <v>686</v>
      </c>
      <c r="B223" s="8" t="s">
        <v>162</v>
      </c>
      <c r="C223" s="12">
        <v>11</v>
      </c>
      <c r="D223" s="13">
        <v>9</v>
      </c>
      <c r="E223" s="13">
        <v>2</v>
      </c>
      <c r="F223" s="13">
        <v>5</v>
      </c>
      <c r="G223" s="13">
        <v>1</v>
      </c>
      <c r="H223" s="13">
        <v>1</v>
      </c>
      <c r="I223" s="13">
        <v>12</v>
      </c>
      <c r="J223" s="13">
        <v>10</v>
      </c>
      <c r="K223" s="27"/>
    </row>
    <row r="224" spans="1:11" ht="15.75" customHeight="1" x14ac:dyDescent="0.3">
      <c r="A224" s="7" t="s">
        <v>1965</v>
      </c>
      <c r="B224" s="8" t="s">
        <v>646</v>
      </c>
      <c r="C224" s="12">
        <v>7</v>
      </c>
      <c r="D224" s="13">
        <v>15</v>
      </c>
      <c r="E224" s="13">
        <v>2</v>
      </c>
      <c r="F224" s="13">
        <v>8</v>
      </c>
      <c r="G224" s="13">
        <v>0</v>
      </c>
      <c r="H224" s="13">
        <v>1</v>
      </c>
      <c r="I224" s="13">
        <v>7</v>
      </c>
      <c r="J224" s="13">
        <v>16</v>
      </c>
      <c r="K224" s="27"/>
    </row>
    <row r="225" spans="1:11" ht="15.75" customHeight="1" x14ac:dyDescent="0.3">
      <c r="A225" s="7" t="s">
        <v>2031</v>
      </c>
      <c r="B225" s="8" t="s">
        <v>646</v>
      </c>
      <c r="C225" s="12">
        <v>11</v>
      </c>
      <c r="D225" s="13">
        <v>8</v>
      </c>
      <c r="E225" s="13">
        <v>7</v>
      </c>
      <c r="F225" s="13">
        <v>3</v>
      </c>
      <c r="G225" s="13">
        <v>1</v>
      </c>
      <c r="H225" s="13">
        <v>1</v>
      </c>
      <c r="I225" s="13">
        <v>12</v>
      </c>
      <c r="J225" s="13">
        <v>9</v>
      </c>
      <c r="K225" s="27"/>
    </row>
    <row r="226" spans="1:11" ht="15.75" customHeight="1" x14ac:dyDescent="0.3">
      <c r="A226" s="7" t="s">
        <v>2043</v>
      </c>
      <c r="B226" s="8" t="s">
        <v>646</v>
      </c>
      <c r="C226" s="12">
        <v>3</v>
      </c>
      <c r="D226" s="13">
        <v>19</v>
      </c>
      <c r="E226" s="13">
        <v>1</v>
      </c>
      <c r="F226" s="13">
        <v>8</v>
      </c>
      <c r="G226" s="13">
        <v>0</v>
      </c>
      <c r="H226" s="13">
        <v>1</v>
      </c>
      <c r="I226" s="13">
        <v>3</v>
      </c>
      <c r="J226" s="13">
        <v>20</v>
      </c>
      <c r="K226" s="27"/>
    </row>
    <row r="227" spans="1:11" ht="15.75" customHeight="1" x14ac:dyDescent="0.3">
      <c r="A227" s="7" t="s">
        <v>2066</v>
      </c>
      <c r="B227" s="8" t="s">
        <v>646</v>
      </c>
      <c r="C227" s="12">
        <v>12</v>
      </c>
      <c r="D227" s="13">
        <v>10</v>
      </c>
      <c r="E227" s="13">
        <v>5</v>
      </c>
      <c r="F227" s="13">
        <v>4</v>
      </c>
      <c r="G227" s="13">
        <v>0</v>
      </c>
      <c r="H227" s="13">
        <v>1</v>
      </c>
      <c r="I227" s="13">
        <v>12</v>
      </c>
      <c r="J227" s="13">
        <v>11</v>
      </c>
      <c r="K227" s="27"/>
    </row>
    <row r="228" spans="1:11" ht="15.75" customHeight="1" x14ac:dyDescent="0.3">
      <c r="A228" s="7" t="s">
        <v>2081</v>
      </c>
      <c r="B228" s="8" t="s">
        <v>646</v>
      </c>
      <c r="C228" s="12">
        <v>10</v>
      </c>
      <c r="D228" s="13">
        <v>12</v>
      </c>
      <c r="E228" s="13">
        <v>6</v>
      </c>
      <c r="F228" s="13">
        <v>3</v>
      </c>
      <c r="G228" s="13">
        <v>0</v>
      </c>
      <c r="H228" s="13">
        <v>1</v>
      </c>
      <c r="I228" s="13">
        <v>10</v>
      </c>
      <c r="J228" s="13">
        <v>13</v>
      </c>
      <c r="K228" s="27"/>
    </row>
    <row r="229" spans="1:11" ht="15.75" customHeight="1" x14ac:dyDescent="0.3">
      <c r="A229" s="10" t="s">
        <v>12</v>
      </c>
      <c r="B229" s="11"/>
      <c r="C229" s="9">
        <f>SUM(C216:C228)</f>
        <v>109</v>
      </c>
      <c r="D229" s="9">
        <f t="shared" ref="D229:J229" si="10">SUM(D216:D228)</f>
        <v>158</v>
      </c>
      <c r="E229" s="9">
        <f t="shared" si="10"/>
        <v>60</v>
      </c>
      <c r="F229" s="9">
        <f t="shared" si="10"/>
        <v>93</v>
      </c>
      <c r="G229" s="9">
        <f t="shared" si="10"/>
        <v>4</v>
      </c>
      <c r="H229" s="9">
        <f t="shared" si="10"/>
        <v>13</v>
      </c>
      <c r="I229" s="9">
        <f t="shared" si="10"/>
        <v>113</v>
      </c>
      <c r="J229" s="9">
        <f t="shared" si="10"/>
        <v>171</v>
      </c>
      <c r="K229" s="29"/>
    </row>
    <row r="230" spans="1:11" ht="15.75" customHeight="1" x14ac:dyDescent="0.3"/>
    <row r="231" spans="1:11" ht="15.75" customHeight="1" x14ac:dyDescent="0.3"/>
    <row r="232" spans="1:11" ht="15.75" customHeight="1" x14ac:dyDescent="0.3">
      <c r="A232" s="24" t="s">
        <v>1750</v>
      </c>
      <c r="B232" s="25"/>
      <c r="C232" s="25"/>
      <c r="D232" s="25"/>
      <c r="E232" s="25"/>
      <c r="F232" s="25"/>
      <c r="G232" s="25"/>
      <c r="H232" s="25"/>
      <c r="I232" s="25"/>
      <c r="J232" s="26"/>
      <c r="K232" s="27"/>
    </row>
    <row r="233" spans="1:11" ht="15.75" customHeight="1" x14ac:dyDescent="0.3">
      <c r="A233" s="2"/>
      <c r="B233" s="3"/>
      <c r="C233" s="28" t="s">
        <v>1</v>
      </c>
      <c r="D233" s="26"/>
      <c r="E233" s="28" t="s">
        <v>2</v>
      </c>
      <c r="F233" s="26"/>
      <c r="G233" s="28" t="s">
        <v>3</v>
      </c>
      <c r="H233" s="26"/>
      <c r="I233" s="28" t="s">
        <v>4</v>
      </c>
      <c r="J233" s="26"/>
      <c r="K233" s="27"/>
    </row>
    <row r="234" spans="1:11" ht="15.75" customHeight="1" x14ac:dyDescent="0.3">
      <c r="A234" s="4" t="s">
        <v>5</v>
      </c>
      <c r="B234" s="5" t="s">
        <v>6</v>
      </c>
      <c r="C234" s="6" t="s">
        <v>7</v>
      </c>
      <c r="D234" s="6" t="s">
        <v>8</v>
      </c>
      <c r="E234" s="6" t="s">
        <v>7</v>
      </c>
      <c r="F234" s="6" t="s">
        <v>8</v>
      </c>
      <c r="G234" s="6" t="s">
        <v>7</v>
      </c>
      <c r="H234" s="6" t="s">
        <v>8</v>
      </c>
      <c r="I234" s="6" t="s">
        <v>7</v>
      </c>
      <c r="J234" s="6" t="s">
        <v>8</v>
      </c>
      <c r="K234" s="29"/>
    </row>
    <row r="235" spans="1:11" ht="15.75" customHeight="1" x14ac:dyDescent="0.3">
      <c r="A235" s="7" t="s">
        <v>782</v>
      </c>
      <c r="B235" s="8" t="s">
        <v>320</v>
      </c>
      <c r="C235" s="12"/>
      <c r="D235" s="13"/>
      <c r="E235" s="13"/>
      <c r="F235" s="13"/>
      <c r="G235" s="13"/>
      <c r="H235" s="13"/>
      <c r="I235" s="13">
        <v>7</v>
      </c>
      <c r="J235" s="13">
        <v>10</v>
      </c>
    </row>
    <row r="236" spans="1:11" ht="15.75" customHeight="1" x14ac:dyDescent="0.3">
      <c r="A236" s="10" t="s">
        <v>12</v>
      </c>
      <c r="B236" s="11"/>
      <c r="C236" s="9">
        <f t="shared" ref="C236:J236" si="11">SUM(C235:C235)</f>
        <v>0</v>
      </c>
      <c r="D236" s="9">
        <f t="shared" si="11"/>
        <v>0</v>
      </c>
      <c r="E236" s="9">
        <f t="shared" si="11"/>
        <v>0</v>
      </c>
      <c r="F236" s="9">
        <f t="shared" si="11"/>
        <v>0</v>
      </c>
      <c r="G236" s="9">
        <f t="shared" si="11"/>
        <v>0</v>
      </c>
      <c r="H236" s="9">
        <f t="shared" si="11"/>
        <v>0</v>
      </c>
      <c r="I236" s="9">
        <f t="shared" si="11"/>
        <v>7</v>
      </c>
      <c r="J236" s="9">
        <f t="shared" si="11"/>
        <v>10</v>
      </c>
      <c r="K236" s="29"/>
    </row>
    <row r="237" spans="1:11" ht="15.75" customHeight="1" x14ac:dyDescent="0.3"/>
    <row r="238" spans="1:11" ht="15.75" customHeight="1" x14ac:dyDescent="0.3"/>
    <row r="239" spans="1:11" ht="15.75" customHeight="1" x14ac:dyDescent="0.3">
      <c r="A239" s="24" t="s">
        <v>581</v>
      </c>
      <c r="B239" s="25"/>
      <c r="C239" s="25"/>
      <c r="D239" s="25"/>
      <c r="E239" s="25"/>
      <c r="F239" s="25"/>
      <c r="G239" s="25"/>
      <c r="H239" s="25"/>
      <c r="I239" s="25"/>
      <c r="J239" s="26"/>
      <c r="K239" s="27"/>
    </row>
    <row r="240" spans="1:11" ht="15.75" customHeight="1" x14ac:dyDescent="0.3">
      <c r="A240" s="2"/>
      <c r="B240" s="3"/>
      <c r="C240" s="28" t="s">
        <v>1</v>
      </c>
      <c r="D240" s="26"/>
      <c r="E240" s="28" t="s">
        <v>2</v>
      </c>
      <c r="F240" s="26"/>
      <c r="G240" s="28" t="s">
        <v>3</v>
      </c>
      <c r="H240" s="26"/>
      <c r="I240" s="28" t="s">
        <v>4</v>
      </c>
      <c r="J240" s="26"/>
      <c r="K240" s="27"/>
    </row>
    <row r="241" spans="1:11" ht="15.75" customHeight="1" x14ac:dyDescent="0.3">
      <c r="A241" s="4" t="s">
        <v>5</v>
      </c>
      <c r="B241" s="5" t="s">
        <v>6</v>
      </c>
      <c r="C241" s="6" t="s">
        <v>7</v>
      </c>
      <c r="D241" s="6" t="s">
        <v>8</v>
      </c>
      <c r="E241" s="6" t="s">
        <v>7</v>
      </c>
      <c r="F241" s="6" t="s">
        <v>8</v>
      </c>
      <c r="G241" s="6" t="s">
        <v>7</v>
      </c>
      <c r="H241" s="6" t="s">
        <v>8</v>
      </c>
      <c r="I241" s="6" t="s">
        <v>7</v>
      </c>
      <c r="J241" s="6" t="s">
        <v>8</v>
      </c>
      <c r="K241" s="29"/>
    </row>
    <row r="242" spans="1:11" ht="15.75" customHeight="1" x14ac:dyDescent="0.3">
      <c r="A242" s="7" t="s">
        <v>466</v>
      </c>
      <c r="B242" s="8" t="s">
        <v>199</v>
      </c>
      <c r="C242" s="12">
        <v>4</v>
      </c>
      <c r="D242" s="13">
        <v>2</v>
      </c>
      <c r="E242" s="13">
        <v>0</v>
      </c>
      <c r="F242" s="13">
        <v>0</v>
      </c>
      <c r="G242" s="13">
        <v>3</v>
      </c>
      <c r="H242" s="13">
        <v>2</v>
      </c>
      <c r="I242" s="13">
        <v>7</v>
      </c>
      <c r="J242" s="13">
        <v>4</v>
      </c>
      <c r="K242" s="27"/>
    </row>
    <row r="243" spans="1:11" ht="15.75" customHeight="1" x14ac:dyDescent="0.3">
      <c r="A243" s="10" t="s">
        <v>12</v>
      </c>
      <c r="B243" s="11"/>
      <c r="C243" s="9">
        <v>4</v>
      </c>
      <c r="D243" s="9">
        <v>2</v>
      </c>
      <c r="E243" s="9">
        <v>0</v>
      </c>
      <c r="F243" s="9">
        <v>0</v>
      </c>
      <c r="G243" s="9">
        <v>3</v>
      </c>
      <c r="H243" s="9">
        <v>2</v>
      </c>
      <c r="I243" s="9">
        <v>7</v>
      </c>
      <c r="J243" s="9">
        <v>4</v>
      </c>
      <c r="K243" s="29"/>
    </row>
    <row r="244" spans="1:11" ht="15.75" customHeight="1" x14ac:dyDescent="0.3"/>
    <row r="245" spans="1:11" ht="15.75" customHeight="1" x14ac:dyDescent="0.3"/>
    <row r="246" spans="1:11" ht="15.75" customHeight="1" x14ac:dyDescent="0.3">
      <c r="A246" s="24" t="s">
        <v>779</v>
      </c>
      <c r="B246" s="25"/>
      <c r="C246" s="25"/>
      <c r="D246" s="25"/>
      <c r="E246" s="25"/>
      <c r="F246" s="25"/>
      <c r="G246" s="25"/>
      <c r="H246" s="25"/>
      <c r="I246" s="25"/>
      <c r="J246" s="26"/>
      <c r="K246" s="27"/>
    </row>
    <row r="247" spans="1:11" ht="15.75" customHeight="1" x14ac:dyDescent="0.3">
      <c r="A247" s="2"/>
      <c r="B247" s="3"/>
      <c r="C247" s="28" t="s">
        <v>1</v>
      </c>
      <c r="D247" s="26"/>
      <c r="E247" s="28" t="s">
        <v>2</v>
      </c>
      <c r="F247" s="26"/>
      <c r="G247" s="28" t="s">
        <v>3</v>
      </c>
      <c r="H247" s="26"/>
      <c r="I247" s="28" t="s">
        <v>4</v>
      </c>
      <c r="J247" s="26"/>
      <c r="K247" s="27"/>
    </row>
    <row r="248" spans="1:11" ht="15.75" customHeight="1" x14ac:dyDescent="0.3">
      <c r="A248" s="4" t="s">
        <v>5</v>
      </c>
      <c r="B248" s="5" t="s">
        <v>6</v>
      </c>
      <c r="C248" s="6" t="s">
        <v>7</v>
      </c>
      <c r="D248" s="6" t="s">
        <v>8</v>
      </c>
      <c r="E248" s="6" t="s">
        <v>7</v>
      </c>
      <c r="F248" s="6" t="s">
        <v>8</v>
      </c>
      <c r="G248" s="6" t="s">
        <v>7</v>
      </c>
      <c r="H248" s="6" t="s">
        <v>8</v>
      </c>
      <c r="I248" s="6" t="s">
        <v>7</v>
      </c>
      <c r="J248" s="6" t="s">
        <v>8</v>
      </c>
      <c r="K248" s="29"/>
    </row>
    <row r="249" spans="1:11" ht="15.75" customHeight="1" x14ac:dyDescent="0.3">
      <c r="A249" s="7" t="s">
        <v>780</v>
      </c>
      <c r="B249" s="8" t="s">
        <v>262</v>
      </c>
      <c r="C249" s="12"/>
      <c r="D249" s="13"/>
      <c r="E249" s="13"/>
      <c r="F249" s="13"/>
      <c r="G249" s="13"/>
      <c r="H249" s="13"/>
      <c r="I249" s="13">
        <v>4</v>
      </c>
      <c r="J249" s="13">
        <v>10</v>
      </c>
      <c r="K249" s="27"/>
    </row>
    <row r="250" spans="1:11" ht="15.75" customHeight="1" x14ac:dyDescent="0.3">
      <c r="A250" s="10" t="s">
        <v>12</v>
      </c>
      <c r="B250" s="11"/>
      <c r="C250" s="9">
        <f>SUM(C249)</f>
        <v>0</v>
      </c>
      <c r="D250" s="9">
        <f t="shared" ref="D250:J250" si="12">SUM(D249)</f>
        <v>0</v>
      </c>
      <c r="E250" s="9">
        <f t="shared" si="12"/>
        <v>0</v>
      </c>
      <c r="F250" s="9">
        <f t="shared" si="12"/>
        <v>0</v>
      </c>
      <c r="G250" s="9">
        <f t="shared" si="12"/>
        <v>0</v>
      </c>
      <c r="H250" s="9">
        <f t="shared" si="12"/>
        <v>0</v>
      </c>
      <c r="I250" s="9">
        <f t="shared" si="12"/>
        <v>4</v>
      </c>
      <c r="J250" s="9">
        <f t="shared" si="12"/>
        <v>10</v>
      </c>
      <c r="K250" s="29"/>
    </row>
    <row r="251" spans="1:11" ht="15.75" customHeight="1" x14ac:dyDescent="0.3">
      <c r="A251" s="30"/>
      <c r="B251" s="30"/>
      <c r="C251" s="30"/>
    </row>
    <row r="252" spans="1:11" ht="15.75" customHeight="1" x14ac:dyDescent="0.3"/>
    <row r="253" spans="1:11" ht="15.75" customHeight="1" x14ac:dyDescent="0.3">
      <c r="A253" s="24" t="s">
        <v>1151</v>
      </c>
      <c r="B253" s="25"/>
      <c r="C253" s="25"/>
      <c r="D253" s="25"/>
      <c r="E253" s="25"/>
      <c r="F253" s="25"/>
      <c r="G253" s="25"/>
      <c r="H253" s="25"/>
      <c r="I253" s="25"/>
      <c r="J253" s="26"/>
      <c r="K253" s="27"/>
    </row>
    <row r="254" spans="1:11" ht="15.75" customHeight="1" x14ac:dyDescent="0.3">
      <c r="A254" s="2"/>
      <c r="B254" s="3"/>
      <c r="C254" s="28" t="s">
        <v>1</v>
      </c>
      <c r="D254" s="26"/>
      <c r="E254" s="28" t="s">
        <v>2</v>
      </c>
      <c r="F254" s="26"/>
      <c r="G254" s="28" t="s">
        <v>3</v>
      </c>
      <c r="H254" s="26"/>
      <c r="I254" s="28" t="s">
        <v>4</v>
      </c>
      <c r="J254" s="26"/>
      <c r="K254" s="27"/>
    </row>
    <row r="255" spans="1:11" ht="15.75" customHeight="1" x14ac:dyDescent="0.3">
      <c r="A255" s="4" t="s">
        <v>5</v>
      </c>
      <c r="B255" s="5" t="s">
        <v>6</v>
      </c>
      <c r="C255" s="6" t="s">
        <v>7</v>
      </c>
      <c r="D255" s="6" t="s">
        <v>8</v>
      </c>
      <c r="E255" s="6" t="s">
        <v>7</v>
      </c>
      <c r="F255" s="6" t="s">
        <v>8</v>
      </c>
      <c r="G255" s="6" t="s">
        <v>7</v>
      </c>
      <c r="H255" s="6" t="s">
        <v>8</v>
      </c>
      <c r="I255" s="6" t="s">
        <v>7</v>
      </c>
      <c r="J255" s="6" t="s">
        <v>8</v>
      </c>
      <c r="K255" s="29"/>
    </row>
    <row r="256" spans="1:11" ht="15.75" customHeight="1" x14ac:dyDescent="0.3">
      <c r="A256" s="7" t="s">
        <v>23</v>
      </c>
      <c r="B256" s="8" t="s">
        <v>354</v>
      </c>
      <c r="C256" s="12">
        <v>18</v>
      </c>
      <c r="D256" s="13">
        <v>1</v>
      </c>
      <c r="E256" s="13">
        <v>11</v>
      </c>
      <c r="F256" s="13">
        <v>1</v>
      </c>
      <c r="G256" s="13">
        <v>3</v>
      </c>
      <c r="H256" s="13">
        <v>2</v>
      </c>
      <c r="I256" s="13">
        <v>21</v>
      </c>
      <c r="J256" s="13">
        <v>3</v>
      </c>
      <c r="K256" s="27"/>
    </row>
    <row r="257" spans="1:11" ht="15.75" customHeight="1" x14ac:dyDescent="0.3">
      <c r="A257" s="10" t="s">
        <v>12</v>
      </c>
      <c r="B257" s="11"/>
      <c r="C257" s="9">
        <f t="shared" ref="C257:J257" si="13">SUM(C256:C256)</f>
        <v>18</v>
      </c>
      <c r="D257" s="9">
        <f t="shared" si="13"/>
        <v>1</v>
      </c>
      <c r="E257" s="9">
        <f t="shared" si="13"/>
        <v>11</v>
      </c>
      <c r="F257" s="9">
        <f t="shared" si="13"/>
        <v>1</v>
      </c>
      <c r="G257" s="9">
        <f t="shared" si="13"/>
        <v>3</v>
      </c>
      <c r="H257" s="9">
        <f t="shared" si="13"/>
        <v>2</v>
      </c>
      <c r="I257" s="9">
        <f t="shared" si="13"/>
        <v>21</v>
      </c>
      <c r="J257" s="9">
        <f t="shared" si="13"/>
        <v>3</v>
      </c>
      <c r="K257" s="29"/>
    </row>
    <row r="258" spans="1:11" ht="15.75" customHeight="1" x14ac:dyDescent="0.3"/>
    <row r="259" spans="1:11" ht="15.75" customHeight="1" x14ac:dyDescent="0.3"/>
    <row r="260" spans="1:11" ht="15.75" customHeight="1" x14ac:dyDescent="0.3">
      <c r="A260" s="24" t="s">
        <v>1670</v>
      </c>
      <c r="B260" s="25"/>
      <c r="C260" s="25"/>
      <c r="D260" s="25"/>
      <c r="E260" s="25"/>
      <c r="F260" s="25"/>
      <c r="G260" s="25"/>
      <c r="H260" s="25"/>
      <c r="I260" s="25"/>
      <c r="J260" s="26"/>
      <c r="K260" s="27"/>
    </row>
    <row r="261" spans="1:11" ht="15.75" customHeight="1" x14ac:dyDescent="0.3">
      <c r="A261" s="2"/>
      <c r="B261" s="3"/>
      <c r="C261" s="28" t="s">
        <v>1</v>
      </c>
      <c r="D261" s="26"/>
      <c r="E261" s="28" t="s">
        <v>2</v>
      </c>
      <c r="F261" s="26"/>
      <c r="G261" s="28" t="s">
        <v>3</v>
      </c>
      <c r="H261" s="26"/>
      <c r="I261" s="28" t="s">
        <v>4</v>
      </c>
      <c r="J261" s="26"/>
      <c r="K261" s="27"/>
    </row>
    <row r="262" spans="1:11" ht="15.75" customHeight="1" x14ac:dyDescent="0.3">
      <c r="A262" s="4" t="s">
        <v>5</v>
      </c>
      <c r="B262" s="5" t="s">
        <v>6</v>
      </c>
      <c r="C262" s="6" t="s">
        <v>7</v>
      </c>
      <c r="D262" s="6" t="s">
        <v>8</v>
      </c>
      <c r="E262" s="6" t="s">
        <v>7</v>
      </c>
      <c r="F262" s="6" t="s">
        <v>8</v>
      </c>
      <c r="G262" s="6" t="s">
        <v>7</v>
      </c>
      <c r="H262" s="6" t="s">
        <v>8</v>
      </c>
      <c r="I262" s="6" t="s">
        <v>7</v>
      </c>
      <c r="J262" s="6" t="s">
        <v>8</v>
      </c>
      <c r="K262" s="29"/>
    </row>
    <row r="263" spans="1:11" ht="15.75" customHeight="1" x14ac:dyDescent="0.3">
      <c r="A263" s="7" t="s">
        <v>776</v>
      </c>
      <c r="B263" s="8" t="s">
        <v>111</v>
      </c>
      <c r="C263" s="12">
        <v>6</v>
      </c>
      <c r="D263" s="13">
        <v>7</v>
      </c>
      <c r="E263" s="13">
        <v>2</v>
      </c>
      <c r="F263" s="13">
        <v>5</v>
      </c>
      <c r="G263" s="13">
        <v>2</v>
      </c>
      <c r="H263" s="13">
        <v>1</v>
      </c>
      <c r="I263" s="13">
        <v>8</v>
      </c>
      <c r="J263" s="13">
        <v>8</v>
      </c>
      <c r="K263" s="27"/>
    </row>
    <row r="264" spans="1:11" ht="15.75" customHeight="1" x14ac:dyDescent="0.3">
      <c r="A264" s="10" t="s">
        <v>12</v>
      </c>
      <c r="B264" s="11"/>
      <c r="C264" s="9">
        <f t="shared" ref="C264:J264" si="14">SUM(C263:C263)</f>
        <v>6</v>
      </c>
      <c r="D264" s="9">
        <f t="shared" si="14"/>
        <v>7</v>
      </c>
      <c r="E264" s="9">
        <f t="shared" si="14"/>
        <v>2</v>
      </c>
      <c r="F264" s="9">
        <f t="shared" si="14"/>
        <v>5</v>
      </c>
      <c r="G264" s="9">
        <f t="shared" si="14"/>
        <v>2</v>
      </c>
      <c r="H264" s="9">
        <f t="shared" si="14"/>
        <v>1</v>
      </c>
      <c r="I264" s="9">
        <f t="shared" si="14"/>
        <v>8</v>
      </c>
      <c r="J264" s="9">
        <f t="shared" si="14"/>
        <v>8</v>
      </c>
      <c r="K264" s="29"/>
    </row>
    <row r="265" spans="1:11" ht="15.75" customHeight="1" x14ac:dyDescent="0.3"/>
    <row r="266" spans="1:11" ht="15.75" customHeight="1" x14ac:dyDescent="0.3"/>
    <row r="267" spans="1:11" ht="15.75" customHeight="1" x14ac:dyDescent="0.3">
      <c r="A267" s="24" t="s">
        <v>2038</v>
      </c>
      <c r="B267" s="25"/>
      <c r="C267" s="25"/>
      <c r="D267" s="25"/>
      <c r="E267" s="25"/>
      <c r="F267" s="25"/>
      <c r="G267" s="25"/>
      <c r="H267" s="25"/>
      <c r="I267" s="25"/>
      <c r="J267" s="26"/>
      <c r="K267" s="27"/>
    </row>
    <row r="268" spans="1:11" ht="15.75" customHeight="1" x14ac:dyDescent="0.3">
      <c r="A268" s="2"/>
      <c r="B268" s="3"/>
      <c r="C268" s="28" t="s">
        <v>1</v>
      </c>
      <c r="D268" s="26"/>
      <c r="E268" s="28" t="s">
        <v>2</v>
      </c>
      <c r="F268" s="26"/>
      <c r="G268" s="28" t="s">
        <v>3</v>
      </c>
      <c r="H268" s="26"/>
      <c r="I268" s="28" t="s">
        <v>4</v>
      </c>
      <c r="J268" s="26"/>
      <c r="K268" s="27"/>
    </row>
    <row r="269" spans="1:11" ht="15.75" customHeight="1" x14ac:dyDescent="0.3">
      <c r="A269" s="4" t="s">
        <v>5</v>
      </c>
      <c r="B269" s="5" t="s">
        <v>6</v>
      </c>
      <c r="C269" s="6" t="s">
        <v>7</v>
      </c>
      <c r="D269" s="6" t="s">
        <v>8</v>
      </c>
      <c r="E269" s="6" t="s">
        <v>7</v>
      </c>
      <c r="F269" s="6" t="s">
        <v>8</v>
      </c>
      <c r="G269" s="6" t="s">
        <v>7</v>
      </c>
      <c r="H269" s="6" t="s">
        <v>8</v>
      </c>
      <c r="I269" s="6" t="s">
        <v>7</v>
      </c>
      <c r="J269" s="6" t="s">
        <v>8</v>
      </c>
      <c r="K269" s="29"/>
    </row>
    <row r="270" spans="1:11" ht="15.75" customHeight="1" x14ac:dyDescent="0.3">
      <c r="A270" s="7"/>
      <c r="B270" s="8" t="s">
        <v>2037</v>
      </c>
      <c r="C270" s="12"/>
      <c r="D270" s="13"/>
      <c r="E270" s="13"/>
      <c r="F270" s="13"/>
      <c r="G270" s="13"/>
      <c r="H270" s="13"/>
      <c r="I270" s="13"/>
      <c r="J270" s="13"/>
      <c r="K270" s="27"/>
    </row>
    <row r="271" spans="1:11" ht="15.75" customHeight="1" x14ac:dyDescent="0.3">
      <c r="A271" s="7" t="s">
        <v>2031</v>
      </c>
      <c r="B271" s="8" t="s">
        <v>230</v>
      </c>
      <c r="C271" s="12">
        <v>5</v>
      </c>
      <c r="D271" s="13">
        <v>16</v>
      </c>
      <c r="E271" s="13">
        <v>3</v>
      </c>
      <c r="F271" s="13">
        <v>11</v>
      </c>
      <c r="G271" s="13">
        <v>0</v>
      </c>
      <c r="H271" s="13">
        <v>1</v>
      </c>
      <c r="I271" s="13">
        <v>5</v>
      </c>
      <c r="J271" s="13">
        <v>17</v>
      </c>
      <c r="K271" s="27"/>
    </row>
    <row r="272" spans="1:11" ht="15.75" customHeight="1" x14ac:dyDescent="0.3">
      <c r="A272" s="7" t="s">
        <v>2043</v>
      </c>
      <c r="B272" s="8" t="s">
        <v>230</v>
      </c>
      <c r="C272" s="12">
        <v>9</v>
      </c>
      <c r="D272" s="13">
        <v>13</v>
      </c>
      <c r="E272" s="13">
        <v>5</v>
      </c>
      <c r="F272" s="13">
        <v>9</v>
      </c>
      <c r="G272" s="13">
        <v>0</v>
      </c>
      <c r="H272" s="13">
        <v>1</v>
      </c>
      <c r="I272" s="13">
        <v>9</v>
      </c>
      <c r="J272" s="13">
        <v>14</v>
      </c>
      <c r="K272" s="27"/>
    </row>
    <row r="273" spans="1:11" ht="15.75" customHeight="1" x14ac:dyDescent="0.3">
      <c r="A273" s="10" t="s">
        <v>12</v>
      </c>
      <c r="B273" s="11"/>
      <c r="C273" s="9">
        <f>SUM(C270:C272)</f>
        <v>14</v>
      </c>
      <c r="D273" s="9">
        <f t="shared" ref="D273:J273" si="15">SUM(D270:D272)</f>
        <v>29</v>
      </c>
      <c r="E273" s="9">
        <f t="shared" si="15"/>
        <v>8</v>
      </c>
      <c r="F273" s="9">
        <f t="shared" si="15"/>
        <v>20</v>
      </c>
      <c r="G273" s="9">
        <f t="shared" si="15"/>
        <v>0</v>
      </c>
      <c r="H273" s="9">
        <f t="shared" si="15"/>
        <v>2</v>
      </c>
      <c r="I273" s="9">
        <f t="shared" si="15"/>
        <v>14</v>
      </c>
      <c r="J273" s="9">
        <f t="shared" si="15"/>
        <v>31</v>
      </c>
      <c r="K273" s="29"/>
    </row>
    <row r="274" spans="1:11" ht="15.75" customHeight="1" x14ac:dyDescent="0.3"/>
    <row r="275" spans="1:11" ht="15.75" customHeight="1" x14ac:dyDescent="0.3"/>
    <row r="276" spans="1:11" ht="15.75" customHeight="1" x14ac:dyDescent="0.3">
      <c r="A276" s="24" t="s">
        <v>1467</v>
      </c>
      <c r="B276" s="25"/>
      <c r="C276" s="25"/>
      <c r="D276" s="25"/>
      <c r="E276" s="25"/>
      <c r="F276" s="25"/>
      <c r="G276" s="25"/>
      <c r="H276" s="25"/>
      <c r="I276" s="25"/>
      <c r="J276" s="26"/>
      <c r="K276" s="27"/>
    </row>
    <row r="277" spans="1:11" ht="15.75" customHeight="1" x14ac:dyDescent="0.3">
      <c r="A277" s="2"/>
      <c r="B277" s="3"/>
      <c r="C277" s="28" t="s">
        <v>1</v>
      </c>
      <c r="D277" s="26"/>
      <c r="E277" s="28" t="s">
        <v>2</v>
      </c>
      <c r="F277" s="26"/>
      <c r="G277" s="28" t="s">
        <v>3</v>
      </c>
      <c r="H277" s="26"/>
      <c r="I277" s="28" t="s">
        <v>4</v>
      </c>
      <c r="J277" s="26"/>
      <c r="K277" s="27"/>
    </row>
    <row r="278" spans="1:11" ht="15.75" customHeight="1" x14ac:dyDescent="0.3">
      <c r="A278" s="4" t="s">
        <v>5</v>
      </c>
      <c r="B278" s="5" t="s">
        <v>6</v>
      </c>
      <c r="C278" s="6" t="s">
        <v>7</v>
      </c>
      <c r="D278" s="6" t="s">
        <v>8</v>
      </c>
      <c r="E278" s="6" t="s">
        <v>7</v>
      </c>
      <c r="F278" s="6" t="s">
        <v>8</v>
      </c>
      <c r="G278" s="6" t="s">
        <v>7</v>
      </c>
      <c r="H278" s="6" t="s">
        <v>8</v>
      </c>
      <c r="I278" s="6" t="s">
        <v>7</v>
      </c>
      <c r="J278" s="6" t="s">
        <v>8</v>
      </c>
      <c r="K278" s="29"/>
    </row>
    <row r="279" spans="1:11" ht="15.75" customHeight="1" x14ac:dyDescent="0.3">
      <c r="A279" s="7" t="s">
        <v>171</v>
      </c>
      <c r="B279" s="8" t="s">
        <v>239</v>
      </c>
      <c r="C279" s="12">
        <v>1</v>
      </c>
      <c r="D279" s="13">
        <v>19</v>
      </c>
      <c r="E279" s="13">
        <v>1</v>
      </c>
      <c r="F279" s="13">
        <v>5</v>
      </c>
      <c r="G279" s="13">
        <v>0</v>
      </c>
      <c r="H279" s="13">
        <v>1</v>
      </c>
      <c r="I279" s="13">
        <v>1</v>
      </c>
      <c r="J279" s="13">
        <v>20</v>
      </c>
      <c r="K279" s="27"/>
    </row>
    <row r="280" spans="1:11" ht="15.75" customHeight="1" x14ac:dyDescent="0.3">
      <c r="A280" s="10" t="s">
        <v>12</v>
      </c>
      <c r="B280" s="11"/>
      <c r="C280" s="9">
        <f t="shared" ref="C280:J280" si="16">SUM(C279:C279)</f>
        <v>1</v>
      </c>
      <c r="D280" s="9">
        <f t="shared" si="16"/>
        <v>19</v>
      </c>
      <c r="E280" s="9">
        <f t="shared" si="16"/>
        <v>1</v>
      </c>
      <c r="F280" s="9">
        <f t="shared" si="16"/>
        <v>5</v>
      </c>
      <c r="G280" s="9">
        <f t="shared" si="16"/>
        <v>0</v>
      </c>
      <c r="H280" s="9">
        <f t="shared" si="16"/>
        <v>1</v>
      </c>
      <c r="I280" s="9">
        <f t="shared" si="16"/>
        <v>1</v>
      </c>
      <c r="J280" s="9">
        <f t="shared" si="16"/>
        <v>20</v>
      </c>
      <c r="K280" s="29"/>
    </row>
    <row r="281" spans="1:11" ht="15.75" customHeight="1" x14ac:dyDescent="0.3"/>
    <row r="282" spans="1:11" ht="15.75" customHeight="1" x14ac:dyDescent="0.3"/>
    <row r="283" spans="1:11" ht="15.75" customHeight="1" x14ac:dyDescent="0.3">
      <c r="A283" s="24" t="s">
        <v>2048</v>
      </c>
      <c r="B283" s="25"/>
      <c r="C283" s="25"/>
      <c r="D283" s="25"/>
      <c r="E283" s="25"/>
      <c r="F283" s="25"/>
      <c r="G283" s="25"/>
      <c r="H283" s="25"/>
      <c r="I283" s="25"/>
      <c r="J283" s="26"/>
      <c r="K283" s="27"/>
    </row>
    <row r="284" spans="1:11" ht="15.75" customHeight="1" x14ac:dyDescent="0.3">
      <c r="A284" s="2"/>
      <c r="B284" s="3"/>
      <c r="C284" s="28" t="s">
        <v>1</v>
      </c>
      <c r="D284" s="26"/>
      <c r="E284" s="28" t="s">
        <v>2</v>
      </c>
      <c r="F284" s="26"/>
      <c r="G284" s="28" t="s">
        <v>3</v>
      </c>
      <c r="H284" s="26"/>
      <c r="I284" s="28" t="s">
        <v>4</v>
      </c>
      <c r="J284" s="26"/>
      <c r="K284" s="27"/>
    </row>
    <row r="285" spans="1:11" ht="15.75" customHeight="1" x14ac:dyDescent="0.3">
      <c r="A285" s="4" t="s">
        <v>5</v>
      </c>
      <c r="B285" s="5" t="s">
        <v>6</v>
      </c>
      <c r="C285" s="6" t="s">
        <v>7</v>
      </c>
      <c r="D285" s="6" t="s">
        <v>8</v>
      </c>
      <c r="E285" s="6" t="s">
        <v>7</v>
      </c>
      <c r="F285" s="6" t="s">
        <v>8</v>
      </c>
      <c r="G285" s="6" t="s">
        <v>7</v>
      </c>
      <c r="H285" s="6" t="s">
        <v>8</v>
      </c>
      <c r="I285" s="6" t="s">
        <v>7</v>
      </c>
      <c r="J285" s="6" t="s">
        <v>8</v>
      </c>
      <c r="K285" s="29"/>
    </row>
    <row r="286" spans="1:11" ht="15.75" customHeight="1" x14ac:dyDescent="0.3">
      <c r="A286" s="7" t="s">
        <v>2043</v>
      </c>
      <c r="B286" s="8" t="s">
        <v>115</v>
      </c>
      <c r="C286" s="12">
        <v>3</v>
      </c>
      <c r="D286" s="13">
        <v>19</v>
      </c>
      <c r="E286" s="13">
        <v>1</v>
      </c>
      <c r="F286" s="13">
        <v>11</v>
      </c>
      <c r="G286" s="13">
        <v>0</v>
      </c>
      <c r="H286" s="13">
        <v>1</v>
      </c>
      <c r="I286" s="13">
        <v>3</v>
      </c>
      <c r="J286" s="13">
        <v>20</v>
      </c>
      <c r="K286" s="27"/>
    </row>
    <row r="287" spans="1:11" ht="15.75" customHeight="1" x14ac:dyDescent="0.3">
      <c r="A287" s="10" t="s">
        <v>12</v>
      </c>
      <c r="B287" s="11"/>
      <c r="C287" s="9">
        <f t="shared" ref="C287:J287" si="17">SUM(C286:C286)</f>
        <v>3</v>
      </c>
      <c r="D287" s="9">
        <f t="shared" si="17"/>
        <v>19</v>
      </c>
      <c r="E287" s="9">
        <f t="shared" si="17"/>
        <v>1</v>
      </c>
      <c r="F287" s="9">
        <f t="shared" si="17"/>
        <v>11</v>
      </c>
      <c r="G287" s="9">
        <f t="shared" si="17"/>
        <v>0</v>
      </c>
      <c r="H287" s="9">
        <f t="shared" si="17"/>
        <v>1</v>
      </c>
      <c r="I287" s="9">
        <f t="shared" si="17"/>
        <v>3</v>
      </c>
      <c r="J287" s="9">
        <f t="shared" si="17"/>
        <v>20</v>
      </c>
      <c r="K287" s="29"/>
    </row>
    <row r="288" spans="1:11" ht="15.75" customHeight="1" x14ac:dyDescent="0.3"/>
    <row r="289" spans="1:11" ht="15.75" customHeight="1" x14ac:dyDescent="0.3"/>
    <row r="290" spans="1:11" ht="15.75" customHeight="1" x14ac:dyDescent="0.3">
      <c r="A290" s="24" t="s">
        <v>582</v>
      </c>
      <c r="B290" s="25"/>
      <c r="C290" s="25"/>
      <c r="D290" s="25"/>
      <c r="E290" s="25"/>
      <c r="F290" s="25"/>
      <c r="G290" s="25"/>
      <c r="H290" s="25"/>
      <c r="I290" s="25"/>
      <c r="J290" s="26"/>
      <c r="K290" s="27"/>
    </row>
    <row r="291" spans="1:11" ht="15.75" customHeight="1" x14ac:dyDescent="0.3">
      <c r="A291" s="2"/>
      <c r="B291" s="3"/>
      <c r="C291" s="28" t="s">
        <v>1</v>
      </c>
      <c r="D291" s="26"/>
      <c r="E291" s="28" t="s">
        <v>2</v>
      </c>
      <c r="F291" s="26"/>
      <c r="G291" s="28" t="s">
        <v>3</v>
      </c>
      <c r="H291" s="26"/>
      <c r="I291" s="28" t="s">
        <v>4</v>
      </c>
      <c r="J291" s="26"/>
      <c r="K291" s="27"/>
    </row>
    <row r="292" spans="1:11" ht="15.75" customHeight="1" x14ac:dyDescent="0.3">
      <c r="A292" s="4" t="s">
        <v>5</v>
      </c>
      <c r="B292" s="5" t="s">
        <v>6</v>
      </c>
      <c r="C292" s="6" t="s">
        <v>7</v>
      </c>
      <c r="D292" s="6" t="s">
        <v>8</v>
      </c>
      <c r="E292" s="6" t="s">
        <v>7</v>
      </c>
      <c r="F292" s="6" t="s">
        <v>8</v>
      </c>
      <c r="G292" s="6" t="s">
        <v>7</v>
      </c>
      <c r="H292" s="6" t="s">
        <v>8</v>
      </c>
      <c r="I292" s="6" t="s">
        <v>7</v>
      </c>
      <c r="J292" s="6" t="s">
        <v>8</v>
      </c>
      <c r="K292" s="29"/>
    </row>
    <row r="293" spans="1:11" ht="15.75" customHeight="1" x14ac:dyDescent="0.3">
      <c r="A293" s="7" t="s">
        <v>18</v>
      </c>
      <c r="B293" s="8" t="s">
        <v>50</v>
      </c>
      <c r="C293" s="12">
        <v>8</v>
      </c>
      <c r="D293" s="13">
        <v>11</v>
      </c>
      <c r="E293" s="13">
        <v>5</v>
      </c>
      <c r="F293" s="13">
        <v>4</v>
      </c>
      <c r="G293" s="13">
        <v>3</v>
      </c>
      <c r="H293" s="13">
        <v>1</v>
      </c>
      <c r="I293" s="13">
        <v>11</v>
      </c>
      <c r="J293" s="13">
        <v>12</v>
      </c>
      <c r="K293" s="27"/>
    </row>
    <row r="294" spans="1:11" ht="15.75" customHeight="1" x14ac:dyDescent="0.3">
      <c r="A294" s="7" t="s">
        <v>19</v>
      </c>
      <c r="B294" s="8" t="s">
        <v>50</v>
      </c>
      <c r="C294" s="12">
        <v>4</v>
      </c>
      <c r="D294" s="13">
        <v>15</v>
      </c>
      <c r="E294" s="13">
        <v>2</v>
      </c>
      <c r="F294" s="13">
        <v>7</v>
      </c>
      <c r="G294" s="13">
        <v>1</v>
      </c>
      <c r="H294" s="13">
        <v>1</v>
      </c>
      <c r="I294" s="13">
        <v>5</v>
      </c>
      <c r="J294" s="13">
        <v>16</v>
      </c>
      <c r="K294" s="27"/>
    </row>
    <row r="295" spans="1:11" ht="15.75" customHeight="1" x14ac:dyDescent="0.3">
      <c r="A295" s="7" t="s">
        <v>20</v>
      </c>
      <c r="B295" s="8" t="s">
        <v>50</v>
      </c>
      <c r="C295" s="22">
        <v>10</v>
      </c>
      <c r="D295" s="14">
        <v>9</v>
      </c>
      <c r="E295" s="14">
        <v>8</v>
      </c>
      <c r="F295" s="14">
        <v>7</v>
      </c>
      <c r="G295" s="14">
        <v>1</v>
      </c>
      <c r="H295" s="14">
        <v>2</v>
      </c>
      <c r="I295" s="14">
        <v>11</v>
      </c>
      <c r="J295" s="14">
        <v>11</v>
      </c>
      <c r="K295" s="27"/>
    </row>
    <row r="296" spans="1:11" ht="15.75" customHeight="1" x14ac:dyDescent="0.3">
      <c r="A296" s="7" t="s">
        <v>56</v>
      </c>
      <c r="B296" s="8" t="s">
        <v>953</v>
      </c>
      <c r="C296" s="22"/>
      <c r="D296" s="14"/>
      <c r="E296" s="14"/>
      <c r="F296" s="14"/>
      <c r="G296" s="14"/>
      <c r="H296" s="14"/>
      <c r="I296" s="14"/>
      <c r="J296" s="14"/>
      <c r="K296" s="27"/>
    </row>
    <row r="297" spans="1:11" ht="15.75" customHeight="1" x14ac:dyDescent="0.3">
      <c r="A297" s="10" t="s">
        <v>12</v>
      </c>
      <c r="B297" s="11"/>
      <c r="C297" s="9">
        <f>SUM(C293:C296)</f>
        <v>22</v>
      </c>
      <c r="D297" s="9">
        <f t="shared" ref="D297:J297" si="18">SUM(D293:D296)</f>
        <v>35</v>
      </c>
      <c r="E297" s="9">
        <f t="shared" si="18"/>
        <v>15</v>
      </c>
      <c r="F297" s="9">
        <f t="shared" si="18"/>
        <v>18</v>
      </c>
      <c r="G297" s="9">
        <f t="shared" si="18"/>
        <v>5</v>
      </c>
      <c r="H297" s="9">
        <f t="shared" si="18"/>
        <v>4</v>
      </c>
      <c r="I297" s="9">
        <f t="shared" si="18"/>
        <v>27</v>
      </c>
      <c r="J297" s="9">
        <f t="shared" si="18"/>
        <v>39</v>
      </c>
      <c r="K297" s="29"/>
    </row>
    <row r="298" spans="1:11" ht="15.75" customHeight="1" x14ac:dyDescent="0.3"/>
    <row r="299" spans="1:11" ht="15.75" customHeight="1" x14ac:dyDescent="0.3"/>
    <row r="300" spans="1:11" ht="15.75" customHeight="1" x14ac:dyDescent="0.3">
      <c r="A300" s="24" t="s">
        <v>1152</v>
      </c>
      <c r="B300" s="25"/>
      <c r="C300" s="25"/>
      <c r="D300" s="25"/>
      <c r="E300" s="25"/>
      <c r="F300" s="25"/>
      <c r="G300" s="25"/>
      <c r="H300" s="25"/>
      <c r="I300" s="25"/>
      <c r="J300" s="26"/>
      <c r="K300" s="27"/>
    </row>
    <row r="301" spans="1:11" ht="15.75" customHeight="1" x14ac:dyDescent="0.3">
      <c r="A301" s="2"/>
      <c r="B301" s="3"/>
      <c r="C301" s="28" t="s">
        <v>1</v>
      </c>
      <c r="D301" s="26"/>
      <c r="E301" s="28" t="s">
        <v>2</v>
      </c>
      <c r="F301" s="26"/>
      <c r="G301" s="28" t="s">
        <v>3</v>
      </c>
      <c r="H301" s="26"/>
      <c r="I301" s="28" t="s">
        <v>4</v>
      </c>
      <c r="J301" s="26"/>
      <c r="K301" s="27"/>
    </row>
    <row r="302" spans="1:11" ht="15.75" customHeight="1" x14ac:dyDescent="0.3">
      <c r="A302" s="4" t="s">
        <v>5</v>
      </c>
      <c r="B302" s="5" t="s">
        <v>6</v>
      </c>
      <c r="C302" s="6" t="s">
        <v>7</v>
      </c>
      <c r="D302" s="6" t="s">
        <v>8</v>
      </c>
      <c r="E302" s="6" t="s">
        <v>7</v>
      </c>
      <c r="F302" s="6" t="s">
        <v>8</v>
      </c>
      <c r="G302" s="6" t="s">
        <v>7</v>
      </c>
      <c r="H302" s="6" t="s">
        <v>8</v>
      </c>
      <c r="I302" s="6" t="s">
        <v>7</v>
      </c>
      <c r="J302" s="6" t="s">
        <v>8</v>
      </c>
      <c r="K302" s="29"/>
    </row>
    <row r="303" spans="1:11" ht="15.75" customHeight="1" x14ac:dyDescent="0.3">
      <c r="A303" s="7" t="s">
        <v>150</v>
      </c>
      <c r="B303" s="8" t="s">
        <v>133</v>
      </c>
      <c r="C303" s="12">
        <v>5</v>
      </c>
      <c r="D303" s="13">
        <v>2</v>
      </c>
      <c r="E303" s="13">
        <v>5</v>
      </c>
      <c r="F303" s="13">
        <v>2</v>
      </c>
      <c r="G303" s="13">
        <v>0</v>
      </c>
      <c r="H303" s="13">
        <v>1</v>
      </c>
      <c r="I303" s="13">
        <v>5</v>
      </c>
      <c r="J303" s="13">
        <v>3</v>
      </c>
      <c r="K303" s="27"/>
    </row>
    <row r="304" spans="1:11" ht="15.75" customHeight="1" x14ac:dyDescent="0.3">
      <c r="A304" s="7" t="s">
        <v>151</v>
      </c>
      <c r="B304" s="8" t="s">
        <v>133</v>
      </c>
      <c r="C304" s="22">
        <v>5</v>
      </c>
      <c r="D304" s="14">
        <v>6</v>
      </c>
      <c r="E304" s="14">
        <v>4</v>
      </c>
      <c r="F304" s="14">
        <v>4</v>
      </c>
      <c r="G304" s="14">
        <v>1</v>
      </c>
      <c r="H304" s="14">
        <v>3</v>
      </c>
      <c r="I304" s="14">
        <v>6</v>
      </c>
      <c r="J304" s="14">
        <v>9</v>
      </c>
      <c r="K304" s="27"/>
    </row>
    <row r="305" spans="1:11" ht="15.75" customHeight="1" x14ac:dyDescent="0.3">
      <c r="A305" s="7" t="s">
        <v>152</v>
      </c>
      <c r="B305" s="8" t="s">
        <v>133</v>
      </c>
      <c r="C305" s="22">
        <v>11</v>
      </c>
      <c r="D305" s="14">
        <v>3</v>
      </c>
      <c r="E305" s="14">
        <v>6</v>
      </c>
      <c r="F305" s="14">
        <v>1</v>
      </c>
      <c r="G305" s="14">
        <v>1</v>
      </c>
      <c r="H305" s="14">
        <v>2</v>
      </c>
      <c r="I305" s="14">
        <v>12</v>
      </c>
      <c r="J305" s="14">
        <v>5</v>
      </c>
      <c r="K305" s="27"/>
    </row>
    <row r="306" spans="1:11" ht="15.75" customHeight="1" x14ac:dyDescent="0.3">
      <c r="A306" s="7" t="s">
        <v>153</v>
      </c>
      <c r="B306" s="8" t="s">
        <v>133</v>
      </c>
      <c r="C306" s="22">
        <v>8</v>
      </c>
      <c r="D306" s="14">
        <v>5</v>
      </c>
      <c r="E306" s="14">
        <v>4</v>
      </c>
      <c r="F306" s="14">
        <v>5</v>
      </c>
      <c r="G306" s="14">
        <v>2</v>
      </c>
      <c r="H306" s="14">
        <v>2</v>
      </c>
      <c r="I306" s="14">
        <v>10</v>
      </c>
      <c r="J306" s="14">
        <v>7</v>
      </c>
      <c r="K306" s="27"/>
    </row>
    <row r="307" spans="1:11" ht="15.75" customHeight="1" x14ac:dyDescent="0.3">
      <c r="A307" s="7" t="s">
        <v>176</v>
      </c>
      <c r="B307" s="8" t="s">
        <v>133</v>
      </c>
      <c r="C307" s="22">
        <v>2</v>
      </c>
      <c r="D307" s="14">
        <v>4</v>
      </c>
      <c r="E307" s="14">
        <v>2</v>
      </c>
      <c r="F307" s="14">
        <v>4</v>
      </c>
      <c r="G307" s="14">
        <v>0</v>
      </c>
      <c r="H307" s="14">
        <v>1</v>
      </c>
      <c r="I307" s="14">
        <v>2</v>
      </c>
      <c r="J307" s="14">
        <v>5</v>
      </c>
      <c r="K307" s="27"/>
    </row>
    <row r="308" spans="1:11" ht="15.75" customHeight="1" x14ac:dyDescent="0.3">
      <c r="A308" s="7" t="s">
        <v>19</v>
      </c>
      <c r="B308" s="8" t="s">
        <v>646</v>
      </c>
      <c r="C308" s="22">
        <v>12</v>
      </c>
      <c r="D308" s="14">
        <v>7</v>
      </c>
      <c r="E308" s="14">
        <v>4</v>
      </c>
      <c r="F308" s="14">
        <v>3</v>
      </c>
      <c r="G308" s="14">
        <v>2</v>
      </c>
      <c r="H308" s="14">
        <v>1</v>
      </c>
      <c r="I308" s="14">
        <v>14</v>
      </c>
      <c r="J308" s="14">
        <v>9</v>
      </c>
      <c r="K308" s="27"/>
    </row>
    <row r="309" spans="1:11" ht="15.75" customHeight="1" x14ac:dyDescent="0.3">
      <c r="A309" s="7" t="s">
        <v>20</v>
      </c>
      <c r="B309" s="8" t="s">
        <v>646</v>
      </c>
      <c r="C309" s="22">
        <v>11</v>
      </c>
      <c r="D309" s="14">
        <v>7</v>
      </c>
      <c r="E309" s="14">
        <v>11</v>
      </c>
      <c r="F309" s="14">
        <v>3</v>
      </c>
      <c r="G309" s="14">
        <v>4</v>
      </c>
      <c r="H309" s="14">
        <v>1</v>
      </c>
      <c r="I309" s="14">
        <v>15</v>
      </c>
      <c r="J309" s="14">
        <v>8</v>
      </c>
      <c r="K309" s="27"/>
    </row>
    <row r="310" spans="1:11" ht="15.75" customHeight="1" x14ac:dyDescent="0.3">
      <c r="A310" s="7" t="s">
        <v>21</v>
      </c>
      <c r="B310" s="8" t="s">
        <v>646</v>
      </c>
      <c r="C310" s="22">
        <v>12</v>
      </c>
      <c r="D310" s="14">
        <v>6</v>
      </c>
      <c r="E310" s="14">
        <v>10</v>
      </c>
      <c r="F310" s="14">
        <v>4</v>
      </c>
      <c r="G310" s="14">
        <v>1</v>
      </c>
      <c r="H310" s="14">
        <v>1</v>
      </c>
      <c r="I310" s="14">
        <v>13</v>
      </c>
      <c r="J310" s="14">
        <v>7</v>
      </c>
      <c r="K310" s="27"/>
    </row>
    <row r="311" spans="1:11" ht="15.75" customHeight="1" x14ac:dyDescent="0.3">
      <c r="A311" s="7" t="s">
        <v>22</v>
      </c>
      <c r="B311" s="8" t="s">
        <v>646</v>
      </c>
      <c r="C311" s="22">
        <v>9</v>
      </c>
      <c r="D311" s="14">
        <v>10</v>
      </c>
      <c r="E311" s="14">
        <v>7</v>
      </c>
      <c r="F311" s="14">
        <v>7</v>
      </c>
      <c r="G311" s="14">
        <v>0</v>
      </c>
      <c r="H311" s="14">
        <v>1</v>
      </c>
      <c r="I311" s="14">
        <v>9</v>
      </c>
      <c r="J311" s="14">
        <v>11</v>
      </c>
      <c r="K311" s="27"/>
    </row>
    <row r="312" spans="1:11" ht="15.75" customHeight="1" x14ac:dyDescent="0.3">
      <c r="A312" s="7" t="s">
        <v>23</v>
      </c>
      <c r="B312" s="8" t="s">
        <v>646</v>
      </c>
      <c r="C312" s="22">
        <v>16</v>
      </c>
      <c r="D312" s="14">
        <v>3</v>
      </c>
      <c r="E312" s="14"/>
      <c r="F312" s="14"/>
      <c r="G312" s="14"/>
      <c r="H312" s="14"/>
      <c r="I312" s="14"/>
      <c r="J312" s="14"/>
      <c r="K312" s="45" t="s">
        <v>1341</v>
      </c>
    </row>
    <row r="313" spans="1:11" ht="15.75" customHeight="1" x14ac:dyDescent="0.3">
      <c r="A313" s="7" t="s">
        <v>42</v>
      </c>
      <c r="B313" s="8" t="s">
        <v>583</v>
      </c>
      <c r="C313" s="22"/>
      <c r="D313" s="14"/>
      <c r="E313" s="14"/>
      <c r="F313" s="14"/>
      <c r="G313" s="14"/>
      <c r="H313" s="14"/>
      <c r="I313" s="14">
        <v>7</v>
      </c>
      <c r="J313" s="14">
        <v>12</v>
      </c>
      <c r="K313" s="27"/>
    </row>
    <row r="314" spans="1:11" ht="15.75" customHeight="1" x14ac:dyDescent="0.3">
      <c r="A314" s="7" t="s">
        <v>24</v>
      </c>
      <c r="B314" s="8" t="s">
        <v>583</v>
      </c>
      <c r="C314" s="22">
        <v>10</v>
      </c>
      <c r="D314" s="14">
        <v>4</v>
      </c>
      <c r="E314" s="14">
        <v>6</v>
      </c>
      <c r="F314" s="14">
        <v>1</v>
      </c>
      <c r="G314" s="14">
        <v>2</v>
      </c>
      <c r="H314" s="14">
        <v>1</v>
      </c>
      <c r="I314" s="14">
        <v>12</v>
      </c>
      <c r="J314" s="14">
        <v>5</v>
      </c>
      <c r="K314" s="27"/>
    </row>
    <row r="315" spans="1:11" ht="15.75" customHeight="1" x14ac:dyDescent="0.3">
      <c r="A315" s="7" t="s">
        <v>46</v>
      </c>
      <c r="B315" s="8" t="s">
        <v>583</v>
      </c>
      <c r="C315" s="22">
        <v>14</v>
      </c>
      <c r="D315" s="14">
        <v>2</v>
      </c>
      <c r="E315" s="14"/>
      <c r="F315" s="14"/>
      <c r="G315" s="14">
        <v>0</v>
      </c>
      <c r="H315" s="14">
        <v>1</v>
      </c>
      <c r="I315" s="14">
        <v>14</v>
      </c>
      <c r="J315" s="14">
        <v>3</v>
      </c>
      <c r="K315" s="27"/>
    </row>
    <row r="316" spans="1:11" ht="15.75" customHeight="1" x14ac:dyDescent="0.3">
      <c r="A316" s="7" t="s">
        <v>55</v>
      </c>
      <c r="B316" s="8" t="s">
        <v>583</v>
      </c>
      <c r="C316" s="22">
        <v>4</v>
      </c>
      <c r="D316" s="14">
        <v>11</v>
      </c>
      <c r="E316" s="14">
        <v>2</v>
      </c>
      <c r="F316" s="14">
        <v>5</v>
      </c>
      <c r="G316" s="14">
        <v>0</v>
      </c>
      <c r="H316" s="14">
        <v>1</v>
      </c>
      <c r="I316" s="14">
        <v>4</v>
      </c>
      <c r="J316" s="14">
        <v>12</v>
      </c>
      <c r="K316" s="27"/>
    </row>
    <row r="317" spans="1:11" ht="15.75" customHeight="1" x14ac:dyDescent="0.3">
      <c r="A317" s="7" t="s">
        <v>56</v>
      </c>
      <c r="B317" s="8" t="s">
        <v>583</v>
      </c>
      <c r="C317" s="22">
        <v>5</v>
      </c>
      <c r="D317" s="14">
        <v>10</v>
      </c>
      <c r="E317" s="14"/>
      <c r="F317" s="14"/>
      <c r="G317" s="14">
        <v>0</v>
      </c>
      <c r="H317" s="14">
        <v>1</v>
      </c>
      <c r="I317" s="14">
        <v>5</v>
      </c>
      <c r="J317" s="14">
        <v>11</v>
      </c>
      <c r="K317" s="27"/>
    </row>
    <row r="318" spans="1:11" ht="15.75" customHeight="1" x14ac:dyDescent="0.3">
      <c r="A318" s="7" t="s">
        <v>57</v>
      </c>
      <c r="B318" s="8" t="s">
        <v>583</v>
      </c>
      <c r="C318" s="22">
        <v>8</v>
      </c>
      <c r="D318" s="14">
        <v>5</v>
      </c>
      <c r="E318" s="14"/>
      <c r="F318" s="14"/>
      <c r="G318" s="14">
        <v>0</v>
      </c>
      <c r="H318" s="14">
        <v>1</v>
      </c>
      <c r="I318" s="14">
        <v>8</v>
      </c>
      <c r="J318" s="14">
        <v>6</v>
      </c>
      <c r="K318" s="27"/>
    </row>
    <row r="319" spans="1:11" ht="15.75" customHeight="1" x14ac:dyDescent="0.3">
      <c r="A319" s="7" t="s">
        <v>63</v>
      </c>
      <c r="B319" s="8" t="s">
        <v>583</v>
      </c>
      <c r="C319" s="22">
        <v>6</v>
      </c>
      <c r="D319" s="14">
        <v>8</v>
      </c>
      <c r="E319" s="14"/>
      <c r="F319" s="14"/>
      <c r="G319" s="14">
        <v>1</v>
      </c>
      <c r="H319" s="14">
        <v>1</v>
      </c>
      <c r="I319" s="14">
        <v>7</v>
      </c>
      <c r="J319" s="14">
        <v>9</v>
      </c>
      <c r="K319" s="27" t="s">
        <v>1339</v>
      </c>
    </row>
    <row r="320" spans="1:11" ht="15.75" customHeight="1" x14ac:dyDescent="0.3">
      <c r="A320" s="7" t="s">
        <v>64</v>
      </c>
      <c r="B320" s="8" t="s">
        <v>583</v>
      </c>
      <c r="C320" s="22">
        <v>13</v>
      </c>
      <c r="D320" s="14">
        <v>3</v>
      </c>
      <c r="E320" s="14">
        <v>5</v>
      </c>
      <c r="F320" s="14">
        <v>1</v>
      </c>
      <c r="G320" s="14">
        <v>3</v>
      </c>
      <c r="H320" s="14">
        <v>1</v>
      </c>
      <c r="I320" s="14">
        <v>16</v>
      </c>
      <c r="J320" s="14">
        <v>4</v>
      </c>
      <c r="K320" s="27"/>
    </row>
    <row r="321" spans="1:11" ht="15.75" customHeight="1" x14ac:dyDescent="0.3">
      <c r="A321" s="7" t="s">
        <v>66</v>
      </c>
      <c r="B321" s="8" t="s">
        <v>583</v>
      </c>
      <c r="C321" s="22">
        <v>6</v>
      </c>
      <c r="D321" s="14">
        <v>10</v>
      </c>
      <c r="E321" s="14"/>
      <c r="F321" s="14"/>
      <c r="G321" s="14"/>
      <c r="H321" s="14"/>
      <c r="I321" s="14"/>
      <c r="J321" s="14"/>
      <c r="K321" s="27"/>
    </row>
    <row r="322" spans="1:11" ht="15.75" customHeight="1" x14ac:dyDescent="0.3">
      <c r="A322" s="7" t="s">
        <v>67</v>
      </c>
      <c r="B322" s="8" t="s">
        <v>583</v>
      </c>
      <c r="C322" s="22">
        <v>14</v>
      </c>
      <c r="D322" s="14">
        <v>2</v>
      </c>
      <c r="E322" s="14">
        <v>5</v>
      </c>
      <c r="F322" s="14">
        <v>1</v>
      </c>
      <c r="G322" s="14"/>
      <c r="H322" s="14"/>
      <c r="I322" s="14"/>
      <c r="J322" s="14"/>
      <c r="K322" s="27" t="s">
        <v>1340</v>
      </c>
    </row>
    <row r="323" spans="1:11" ht="15.75" customHeight="1" x14ac:dyDescent="0.3">
      <c r="A323" s="7" t="s">
        <v>68</v>
      </c>
      <c r="B323" s="8" t="s">
        <v>583</v>
      </c>
      <c r="C323" s="22">
        <v>6</v>
      </c>
      <c r="D323" s="14">
        <v>10</v>
      </c>
      <c r="E323" s="14">
        <v>3</v>
      </c>
      <c r="F323" s="14">
        <v>3</v>
      </c>
      <c r="G323" s="14">
        <v>0</v>
      </c>
      <c r="H323" s="14">
        <v>1</v>
      </c>
      <c r="I323" s="14">
        <v>6</v>
      </c>
      <c r="J323" s="14">
        <v>11</v>
      </c>
      <c r="K323" s="27"/>
    </row>
    <row r="324" spans="1:11" ht="15.75" customHeight="1" x14ac:dyDescent="0.3">
      <c r="A324" s="10" t="s">
        <v>12</v>
      </c>
      <c r="B324" s="11"/>
      <c r="C324" s="9">
        <f t="shared" ref="C324:J324" si="19">SUM(C303:C323)</f>
        <v>177</v>
      </c>
      <c r="D324" s="9">
        <f t="shared" si="19"/>
        <v>118</v>
      </c>
      <c r="E324" s="9">
        <f t="shared" si="19"/>
        <v>74</v>
      </c>
      <c r="F324" s="9">
        <f t="shared" si="19"/>
        <v>44</v>
      </c>
      <c r="G324" s="9">
        <f t="shared" si="19"/>
        <v>17</v>
      </c>
      <c r="H324" s="9">
        <f t="shared" si="19"/>
        <v>21</v>
      </c>
      <c r="I324" s="9">
        <f t="shared" si="19"/>
        <v>165</v>
      </c>
      <c r="J324" s="9">
        <f t="shared" si="19"/>
        <v>137</v>
      </c>
      <c r="K324" s="29"/>
    </row>
    <row r="325" spans="1:11" ht="15.75" customHeight="1" x14ac:dyDescent="0.3"/>
    <row r="326" spans="1:11" ht="15.75" customHeight="1" x14ac:dyDescent="0.3"/>
    <row r="327" spans="1:11" ht="15.75" customHeight="1" x14ac:dyDescent="0.3">
      <c r="A327" s="24" t="s">
        <v>1160</v>
      </c>
      <c r="B327" s="25"/>
      <c r="C327" s="25"/>
      <c r="D327" s="25"/>
      <c r="E327" s="25"/>
      <c r="F327" s="25"/>
      <c r="G327" s="25"/>
      <c r="H327" s="25"/>
      <c r="I327" s="25"/>
      <c r="J327" s="26"/>
      <c r="K327" s="27"/>
    </row>
    <row r="328" spans="1:11" ht="15.75" customHeight="1" x14ac:dyDescent="0.3">
      <c r="A328" s="2"/>
      <c r="B328" s="3"/>
      <c r="C328" s="28" t="s">
        <v>1</v>
      </c>
      <c r="D328" s="26"/>
      <c r="E328" s="28" t="s">
        <v>2</v>
      </c>
      <c r="F328" s="26"/>
      <c r="G328" s="28" t="s">
        <v>3</v>
      </c>
      <c r="H328" s="26"/>
      <c r="I328" s="28" t="s">
        <v>4</v>
      </c>
      <c r="J328" s="26"/>
      <c r="K328" s="27"/>
    </row>
    <row r="329" spans="1:11" ht="15.75" customHeight="1" x14ac:dyDescent="0.3">
      <c r="A329" s="4" t="s">
        <v>5</v>
      </c>
      <c r="B329" s="5" t="s">
        <v>6</v>
      </c>
      <c r="C329" s="6" t="s">
        <v>7</v>
      </c>
      <c r="D329" s="6" t="s">
        <v>8</v>
      </c>
      <c r="E329" s="6" t="s">
        <v>7</v>
      </c>
      <c r="F329" s="6" t="s">
        <v>8</v>
      </c>
      <c r="G329" s="6" t="s">
        <v>7</v>
      </c>
      <c r="H329" s="6" t="s">
        <v>8</v>
      </c>
      <c r="I329" s="6" t="s">
        <v>7</v>
      </c>
      <c r="J329" s="6" t="s">
        <v>8</v>
      </c>
      <c r="K329" s="29"/>
    </row>
    <row r="330" spans="1:11" ht="15.75" customHeight="1" x14ac:dyDescent="0.3">
      <c r="A330" s="7" t="s">
        <v>20</v>
      </c>
      <c r="B330" s="8" t="s">
        <v>1161</v>
      </c>
      <c r="C330" s="12"/>
      <c r="D330" s="13"/>
      <c r="E330" s="13"/>
      <c r="F330" s="13"/>
      <c r="G330" s="13"/>
      <c r="H330" s="13"/>
      <c r="I330" s="13"/>
      <c r="J330" s="13"/>
    </row>
    <row r="331" spans="1:11" ht="15.75" customHeight="1" x14ac:dyDescent="0.3">
      <c r="A331" s="7" t="s">
        <v>21</v>
      </c>
      <c r="B331" s="8" t="s">
        <v>1161</v>
      </c>
      <c r="C331" s="12"/>
      <c r="D331" s="13"/>
      <c r="E331" s="13"/>
      <c r="F331" s="13"/>
      <c r="G331" s="13"/>
      <c r="H331" s="13"/>
      <c r="I331" s="13">
        <v>20</v>
      </c>
      <c r="J331" s="13">
        <v>5</v>
      </c>
    </row>
    <row r="332" spans="1:11" ht="15.75" customHeight="1" x14ac:dyDescent="0.3">
      <c r="A332" s="7" t="s">
        <v>22</v>
      </c>
      <c r="B332" s="8" t="s">
        <v>1161</v>
      </c>
      <c r="C332" s="12"/>
      <c r="D332" s="13"/>
      <c r="E332" s="13"/>
      <c r="F332" s="13"/>
      <c r="G332" s="13"/>
      <c r="H332" s="13"/>
      <c r="I332" s="13"/>
      <c r="J332" s="13"/>
    </row>
    <row r="333" spans="1:11" ht="15.75" customHeight="1" x14ac:dyDescent="0.3">
      <c r="A333" s="7" t="s">
        <v>23</v>
      </c>
      <c r="B333" s="8" t="s">
        <v>1161</v>
      </c>
      <c r="C333" s="12"/>
      <c r="D333" s="13"/>
      <c r="E333" s="13"/>
      <c r="F333" s="13"/>
      <c r="G333" s="13"/>
      <c r="H333" s="13"/>
      <c r="I333" s="13"/>
      <c r="J333" s="13"/>
    </row>
    <row r="334" spans="1:11" ht="15.75" customHeight="1" x14ac:dyDescent="0.3">
      <c r="A334" s="7" t="s">
        <v>42</v>
      </c>
      <c r="B334" s="8" t="s">
        <v>195</v>
      </c>
      <c r="C334" s="12">
        <v>15</v>
      </c>
      <c r="D334" s="13">
        <v>3</v>
      </c>
      <c r="E334" s="13">
        <v>4</v>
      </c>
      <c r="F334" s="13">
        <v>2</v>
      </c>
      <c r="G334" s="13">
        <v>3</v>
      </c>
      <c r="H334" s="13">
        <v>1</v>
      </c>
      <c r="I334" s="13">
        <v>19</v>
      </c>
      <c r="J334" s="13">
        <v>4</v>
      </c>
    </row>
    <row r="335" spans="1:11" ht="15.75" customHeight="1" x14ac:dyDescent="0.3">
      <c r="A335" s="7" t="s">
        <v>24</v>
      </c>
      <c r="B335" s="8"/>
      <c r="C335" s="12"/>
      <c r="D335" s="13"/>
      <c r="E335" s="13"/>
      <c r="F335" s="13"/>
      <c r="G335" s="13"/>
      <c r="H335" s="13"/>
      <c r="I335" s="13"/>
      <c r="J335" s="13"/>
    </row>
    <row r="336" spans="1:11" ht="15.75" customHeight="1" x14ac:dyDescent="0.3">
      <c r="A336" s="7" t="s">
        <v>46</v>
      </c>
      <c r="B336" s="8" t="s">
        <v>1162</v>
      </c>
      <c r="C336" s="12"/>
      <c r="D336" s="13"/>
      <c r="E336" s="13"/>
      <c r="F336" s="13"/>
      <c r="G336" s="13"/>
      <c r="H336" s="13"/>
      <c r="I336" s="13"/>
      <c r="J336" s="13"/>
    </row>
    <row r="337" spans="1:11" ht="15.75" customHeight="1" x14ac:dyDescent="0.3">
      <c r="A337" s="7" t="s">
        <v>55</v>
      </c>
      <c r="B337" s="8" t="s">
        <v>1075</v>
      </c>
      <c r="C337" s="12"/>
      <c r="D337" s="13"/>
      <c r="E337" s="13"/>
      <c r="F337" s="13"/>
      <c r="G337" s="13"/>
      <c r="H337" s="13"/>
      <c r="I337" s="13">
        <v>25</v>
      </c>
      <c r="J337" s="13">
        <v>1</v>
      </c>
    </row>
    <row r="338" spans="1:11" ht="15.75" customHeight="1" x14ac:dyDescent="0.3">
      <c r="A338" s="7" t="s">
        <v>56</v>
      </c>
      <c r="B338" s="8" t="s">
        <v>1074</v>
      </c>
      <c r="C338" s="12"/>
      <c r="D338" s="13"/>
      <c r="E338" s="13"/>
      <c r="F338" s="13"/>
      <c r="G338" s="13"/>
      <c r="H338" s="13"/>
      <c r="I338" s="13"/>
      <c r="J338" s="13"/>
    </row>
    <row r="339" spans="1:11" ht="15.75" customHeight="1" x14ac:dyDescent="0.3">
      <c r="A339" s="7" t="s">
        <v>57</v>
      </c>
      <c r="B339" s="8" t="s">
        <v>1074</v>
      </c>
      <c r="C339" s="12"/>
      <c r="D339" s="13"/>
      <c r="E339" s="13"/>
      <c r="F339" s="13"/>
      <c r="G339" s="13"/>
      <c r="H339" s="13"/>
      <c r="I339" s="13"/>
      <c r="J339" s="13"/>
    </row>
    <row r="340" spans="1:11" ht="15.75" customHeight="1" x14ac:dyDescent="0.3">
      <c r="A340" s="7" t="s">
        <v>63</v>
      </c>
      <c r="B340" s="8" t="s">
        <v>1074</v>
      </c>
      <c r="C340" s="12"/>
      <c r="D340" s="13"/>
      <c r="E340" s="13"/>
      <c r="F340" s="13"/>
      <c r="G340" s="13"/>
      <c r="H340" s="13"/>
      <c r="I340" s="13"/>
      <c r="J340" s="13"/>
    </row>
    <row r="341" spans="1:11" ht="15.75" customHeight="1" x14ac:dyDescent="0.3">
      <c r="A341" s="7" t="s">
        <v>64</v>
      </c>
      <c r="B341" s="8" t="s">
        <v>1074</v>
      </c>
      <c r="C341" s="12"/>
      <c r="D341" s="13"/>
      <c r="E341" s="13"/>
      <c r="F341" s="13"/>
      <c r="G341" s="13"/>
      <c r="H341" s="13"/>
      <c r="I341" s="13"/>
      <c r="J341" s="13"/>
    </row>
    <row r="342" spans="1:11" ht="15.75" customHeight="1" x14ac:dyDescent="0.3">
      <c r="A342" s="7" t="s">
        <v>66</v>
      </c>
      <c r="B342" s="8" t="s">
        <v>1074</v>
      </c>
      <c r="C342" s="12"/>
      <c r="D342" s="13"/>
      <c r="E342" s="13"/>
      <c r="F342" s="13"/>
      <c r="G342" s="13"/>
      <c r="H342" s="13"/>
      <c r="I342" s="13"/>
      <c r="J342" s="13"/>
    </row>
    <row r="343" spans="1:11" ht="15.75" customHeight="1" x14ac:dyDescent="0.3">
      <c r="A343" s="7" t="s">
        <v>67</v>
      </c>
      <c r="B343" s="8" t="s">
        <v>1074</v>
      </c>
      <c r="C343" s="12"/>
      <c r="D343" s="13"/>
      <c r="E343" s="13"/>
      <c r="F343" s="13"/>
      <c r="G343" s="13"/>
      <c r="H343" s="13"/>
      <c r="I343" s="13"/>
      <c r="J343" s="13"/>
    </row>
    <row r="344" spans="1:11" ht="15.75" customHeight="1" x14ac:dyDescent="0.3">
      <c r="A344" s="7" t="s">
        <v>68</v>
      </c>
      <c r="B344" s="8" t="s">
        <v>1074</v>
      </c>
      <c r="C344" s="12"/>
      <c r="D344" s="13"/>
      <c r="E344" s="13"/>
      <c r="F344" s="13"/>
      <c r="G344" s="13"/>
      <c r="H344" s="13"/>
      <c r="I344" s="13"/>
      <c r="J344" s="13"/>
    </row>
    <row r="345" spans="1:11" ht="15.75" customHeight="1" x14ac:dyDescent="0.3">
      <c r="A345" s="7" t="s">
        <v>69</v>
      </c>
      <c r="B345" s="8" t="s">
        <v>1071</v>
      </c>
      <c r="C345" s="12"/>
      <c r="D345" s="13"/>
      <c r="E345" s="13"/>
      <c r="F345" s="13"/>
      <c r="G345" s="13"/>
      <c r="H345" s="13"/>
      <c r="I345" s="13">
        <v>6</v>
      </c>
      <c r="J345" s="13">
        <v>20</v>
      </c>
      <c r="K345" s="27"/>
    </row>
    <row r="346" spans="1:11" ht="15.75" customHeight="1" x14ac:dyDescent="0.3">
      <c r="A346" s="7" t="s">
        <v>102</v>
      </c>
      <c r="B346" s="8" t="s">
        <v>1072</v>
      </c>
      <c r="C346" s="12"/>
      <c r="D346" s="13"/>
      <c r="E346" s="13">
        <v>1</v>
      </c>
      <c r="F346" s="13">
        <v>11</v>
      </c>
      <c r="G346" s="13"/>
      <c r="H346" s="13"/>
      <c r="I346" s="13">
        <v>5</v>
      </c>
      <c r="J346" s="13">
        <v>18</v>
      </c>
    </row>
    <row r="347" spans="1:11" ht="15.75" customHeight="1" x14ac:dyDescent="0.3">
      <c r="A347" s="7" t="s">
        <v>103</v>
      </c>
      <c r="B347" s="8" t="s">
        <v>1072</v>
      </c>
      <c r="C347" s="12"/>
      <c r="D347" s="13"/>
      <c r="E347" s="13">
        <v>3</v>
      </c>
      <c r="F347" s="13">
        <v>9</v>
      </c>
      <c r="G347" s="13"/>
      <c r="H347" s="13"/>
      <c r="I347" s="13">
        <v>9</v>
      </c>
      <c r="J347" s="13">
        <v>15</v>
      </c>
    </row>
    <row r="348" spans="1:11" ht="15.75" customHeight="1" x14ac:dyDescent="0.3">
      <c r="A348" s="7" t="s">
        <v>104</v>
      </c>
      <c r="B348" s="8" t="s">
        <v>1072</v>
      </c>
      <c r="C348" s="12"/>
      <c r="D348" s="13"/>
      <c r="E348" s="13">
        <v>6</v>
      </c>
      <c r="F348" s="13">
        <v>6</v>
      </c>
      <c r="G348" s="13"/>
      <c r="H348" s="13"/>
      <c r="I348" s="13">
        <v>14</v>
      </c>
      <c r="J348" s="13">
        <v>10</v>
      </c>
    </row>
    <row r="349" spans="1:11" ht="15.75" customHeight="1" x14ac:dyDescent="0.3">
      <c r="A349" s="7" t="s">
        <v>105</v>
      </c>
      <c r="B349" s="8" t="s">
        <v>1072</v>
      </c>
      <c r="C349" s="12"/>
      <c r="D349" s="13"/>
      <c r="E349" s="13">
        <v>2</v>
      </c>
      <c r="F349" s="13">
        <v>8</v>
      </c>
      <c r="G349" s="13"/>
      <c r="H349" s="13"/>
      <c r="I349" s="13">
        <v>7</v>
      </c>
      <c r="J349" s="13">
        <v>17</v>
      </c>
    </row>
    <row r="350" spans="1:11" ht="15.75" customHeight="1" x14ac:dyDescent="0.3">
      <c r="A350" s="7" t="s">
        <v>25</v>
      </c>
      <c r="B350" s="8" t="s">
        <v>1072</v>
      </c>
      <c r="C350" s="12"/>
      <c r="D350" s="13"/>
      <c r="E350" s="13">
        <v>4</v>
      </c>
      <c r="F350" s="13">
        <v>6</v>
      </c>
      <c r="G350" s="13"/>
      <c r="H350" s="13"/>
      <c r="I350" s="13">
        <v>13</v>
      </c>
      <c r="J350" s="13">
        <v>11</v>
      </c>
    </row>
    <row r="351" spans="1:11" ht="15.75" customHeight="1" x14ac:dyDescent="0.3">
      <c r="A351" s="7" t="s">
        <v>27</v>
      </c>
      <c r="B351" s="8" t="s">
        <v>1072</v>
      </c>
      <c r="C351" s="12"/>
      <c r="D351" s="13"/>
      <c r="E351" s="13">
        <v>6</v>
      </c>
      <c r="F351" s="13">
        <v>4</v>
      </c>
      <c r="G351" s="13"/>
      <c r="H351" s="13"/>
      <c r="I351" s="13">
        <v>7</v>
      </c>
      <c r="J351" s="13">
        <v>17</v>
      </c>
    </row>
    <row r="352" spans="1:11" ht="15.75" customHeight="1" x14ac:dyDescent="0.3">
      <c r="A352" s="7" t="s">
        <v>28</v>
      </c>
      <c r="B352" s="8" t="s">
        <v>1072</v>
      </c>
      <c r="C352" s="12"/>
      <c r="D352" s="13"/>
      <c r="E352" s="13">
        <v>5</v>
      </c>
      <c r="F352" s="13">
        <v>7</v>
      </c>
      <c r="G352" s="13"/>
      <c r="H352" s="13"/>
      <c r="I352" s="13">
        <v>10</v>
      </c>
      <c r="J352" s="13">
        <v>16</v>
      </c>
    </row>
    <row r="353" spans="1:11" ht="15.75" customHeight="1" x14ac:dyDescent="0.3">
      <c r="A353" s="7" t="s">
        <v>106</v>
      </c>
      <c r="B353" s="8" t="s">
        <v>1072</v>
      </c>
      <c r="C353" s="12"/>
      <c r="D353" s="13"/>
      <c r="E353" s="13">
        <v>1</v>
      </c>
      <c r="F353" s="13">
        <v>11</v>
      </c>
      <c r="G353" s="13"/>
      <c r="H353" s="13"/>
      <c r="I353" s="13">
        <v>9</v>
      </c>
      <c r="J353" s="13">
        <v>17</v>
      </c>
    </row>
    <row r="354" spans="1:11" ht="15.75" customHeight="1" x14ac:dyDescent="0.3">
      <c r="A354" s="7"/>
      <c r="B354" s="8"/>
      <c r="C354" s="12"/>
      <c r="D354" s="13"/>
      <c r="E354" s="13"/>
      <c r="F354" s="13"/>
      <c r="G354" s="13"/>
      <c r="H354" s="13"/>
      <c r="I354" s="13"/>
      <c r="J354" s="13"/>
    </row>
    <row r="355" spans="1:11" ht="15.75" customHeight="1" x14ac:dyDescent="0.3">
      <c r="A355" s="7" t="s">
        <v>171</v>
      </c>
      <c r="B355" s="8" t="s">
        <v>1073</v>
      </c>
      <c r="C355" s="12"/>
      <c r="D355" s="13"/>
      <c r="E355" s="13"/>
      <c r="F355" s="13"/>
      <c r="G355" s="13"/>
      <c r="H355" s="13"/>
      <c r="I355" s="13">
        <v>5</v>
      </c>
      <c r="J355" s="13">
        <v>18</v>
      </c>
    </row>
    <row r="356" spans="1:11" ht="15.75" customHeight="1" x14ac:dyDescent="0.3">
      <c r="A356" s="7" t="s">
        <v>32</v>
      </c>
      <c r="B356" s="8" t="s">
        <v>1073</v>
      </c>
      <c r="C356" s="12"/>
      <c r="D356" s="13"/>
      <c r="E356" s="13"/>
      <c r="F356" s="13"/>
      <c r="G356" s="13"/>
      <c r="H356" s="13"/>
      <c r="I356" s="13"/>
      <c r="J356" s="13"/>
    </row>
    <row r="357" spans="1:11" ht="15.75" customHeight="1" x14ac:dyDescent="0.3">
      <c r="A357" s="7" t="s">
        <v>33</v>
      </c>
      <c r="B357" s="8" t="s">
        <v>1073</v>
      </c>
      <c r="C357" s="12"/>
      <c r="D357" s="13"/>
      <c r="E357" s="13"/>
      <c r="F357" s="13"/>
      <c r="G357" s="13"/>
      <c r="H357" s="13"/>
      <c r="I357" s="13"/>
      <c r="J357" s="13"/>
    </row>
    <row r="358" spans="1:11" ht="15.75" customHeight="1" x14ac:dyDescent="0.3">
      <c r="A358" s="7" t="s">
        <v>34</v>
      </c>
      <c r="B358" s="8" t="s">
        <v>1073</v>
      </c>
      <c r="C358" s="12"/>
      <c r="D358" s="13"/>
      <c r="E358" s="13"/>
      <c r="F358" s="13"/>
      <c r="G358" s="13"/>
      <c r="H358" s="13"/>
      <c r="I358" s="13"/>
      <c r="J358" s="13"/>
    </row>
    <row r="359" spans="1:11" ht="15.75" customHeight="1" x14ac:dyDescent="0.3">
      <c r="A359" s="7" t="s">
        <v>35</v>
      </c>
      <c r="B359" s="8" t="s">
        <v>1073</v>
      </c>
      <c r="C359" s="12"/>
      <c r="D359" s="13"/>
      <c r="E359" s="13"/>
      <c r="F359" s="13"/>
      <c r="G359" s="13"/>
      <c r="H359" s="13"/>
      <c r="I359" s="13"/>
      <c r="J359" s="13"/>
    </row>
    <row r="360" spans="1:11" ht="15.75" customHeight="1" x14ac:dyDescent="0.3">
      <c r="A360" s="7" t="s">
        <v>36</v>
      </c>
      <c r="B360" s="8" t="s">
        <v>1073</v>
      </c>
      <c r="C360" s="12"/>
      <c r="D360" s="13"/>
      <c r="E360" s="13"/>
      <c r="F360" s="13"/>
      <c r="G360" s="13"/>
      <c r="H360" s="13"/>
      <c r="I360" s="13"/>
      <c r="J360" s="13"/>
    </row>
    <row r="361" spans="1:11" ht="15.75" customHeight="1" x14ac:dyDescent="0.3">
      <c r="A361" s="10" t="s">
        <v>12</v>
      </c>
      <c r="B361" s="11"/>
      <c r="C361" s="9">
        <f>SUM(C334:C360)</f>
        <v>15</v>
      </c>
      <c r="D361" s="9">
        <f t="shared" ref="D361:J361" si="20">SUM(D334:D360)</f>
        <v>3</v>
      </c>
      <c r="E361" s="9">
        <f t="shared" si="20"/>
        <v>32</v>
      </c>
      <c r="F361" s="9">
        <f t="shared" si="20"/>
        <v>64</v>
      </c>
      <c r="G361" s="9">
        <f t="shared" si="20"/>
        <v>3</v>
      </c>
      <c r="H361" s="9">
        <f t="shared" si="20"/>
        <v>1</v>
      </c>
      <c r="I361" s="9">
        <f t="shared" si="20"/>
        <v>129</v>
      </c>
      <c r="J361" s="9">
        <f t="shared" si="20"/>
        <v>164</v>
      </c>
      <c r="K361" s="29"/>
    </row>
    <row r="362" spans="1:11" ht="15.75" customHeight="1" x14ac:dyDescent="0.3"/>
    <row r="363" spans="1:11" ht="15.75" customHeight="1" x14ac:dyDescent="0.3"/>
    <row r="364" spans="1:11" ht="15.75" customHeight="1" x14ac:dyDescent="0.3">
      <c r="A364" s="24" t="s">
        <v>584</v>
      </c>
      <c r="B364" s="25"/>
      <c r="C364" s="25"/>
      <c r="D364" s="25"/>
      <c r="E364" s="25"/>
      <c r="F364" s="25"/>
      <c r="G364" s="25"/>
      <c r="H364" s="25"/>
      <c r="I364" s="25"/>
      <c r="J364" s="26"/>
      <c r="K364" s="27"/>
    </row>
    <row r="365" spans="1:11" ht="15.75" customHeight="1" x14ac:dyDescent="0.3">
      <c r="A365" s="2"/>
      <c r="B365" s="3"/>
      <c r="C365" s="28" t="s">
        <v>1</v>
      </c>
      <c r="D365" s="26"/>
      <c r="E365" s="28" t="s">
        <v>2</v>
      </c>
      <c r="F365" s="26"/>
      <c r="G365" s="28" t="s">
        <v>3</v>
      </c>
      <c r="H365" s="26"/>
      <c r="I365" s="28" t="s">
        <v>4</v>
      </c>
      <c r="J365" s="26"/>
      <c r="K365" s="27"/>
    </row>
    <row r="366" spans="1:11" ht="15.75" customHeight="1" x14ac:dyDescent="0.3">
      <c r="A366" s="4" t="s">
        <v>5</v>
      </c>
      <c r="B366" s="5" t="s">
        <v>6</v>
      </c>
      <c r="C366" s="6" t="s">
        <v>7</v>
      </c>
      <c r="D366" s="6" t="s">
        <v>8</v>
      </c>
      <c r="E366" s="6" t="s">
        <v>7</v>
      </c>
      <c r="F366" s="6" t="s">
        <v>8</v>
      </c>
      <c r="G366" s="6" t="s">
        <v>7</v>
      </c>
      <c r="H366" s="6" t="s">
        <v>8</v>
      </c>
      <c r="I366" s="6" t="s">
        <v>7</v>
      </c>
      <c r="J366" s="6" t="s">
        <v>8</v>
      </c>
      <c r="K366" s="29"/>
    </row>
    <row r="367" spans="1:11" ht="15.75" customHeight="1" x14ac:dyDescent="0.3">
      <c r="A367" s="7" t="s">
        <v>243</v>
      </c>
      <c r="B367" s="8" t="s">
        <v>111</v>
      </c>
      <c r="C367" s="12">
        <v>9</v>
      </c>
      <c r="D367" s="13">
        <v>4</v>
      </c>
      <c r="E367" s="13">
        <v>6</v>
      </c>
      <c r="F367" s="13">
        <v>4</v>
      </c>
      <c r="G367" s="13">
        <v>1</v>
      </c>
      <c r="H367" s="13">
        <v>1</v>
      </c>
      <c r="I367" s="13">
        <v>10</v>
      </c>
      <c r="J367" s="13">
        <v>5</v>
      </c>
      <c r="K367" s="27"/>
    </row>
    <row r="368" spans="1:11" ht="15.75" customHeight="1" x14ac:dyDescent="0.3">
      <c r="A368" s="7" t="s">
        <v>236</v>
      </c>
      <c r="B368" s="8" t="s">
        <v>111</v>
      </c>
      <c r="C368" s="22">
        <v>7</v>
      </c>
      <c r="D368" s="14">
        <v>9</v>
      </c>
      <c r="E368" s="14">
        <v>6</v>
      </c>
      <c r="F368" s="14">
        <v>8</v>
      </c>
      <c r="G368" s="14">
        <v>1</v>
      </c>
      <c r="H368" s="14">
        <v>1</v>
      </c>
      <c r="I368" s="14">
        <v>8</v>
      </c>
      <c r="J368" s="14">
        <v>10</v>
      </c>
      <c r="K368" s="27"/>
    </row>
    <row r="369" spans="1:11" ht="15.75" customHeight="1" x14ac:dyDescent="0.3">
      <c r="A369" s="7" t="s">
        <v>19</v>
      </c>
      <c r="B369" s="8" t="s">
        <v>111</v>
      </c>
      <c r="C369" s="22">
        <v>5</v>
      </c>
      <c r="D369" s="14">
        <v>10</v>
      </c>
      <c r="E369" s="14">
        <v>3</v>
      </c>
      <c r="F369" s="14">
        <v>4</v>
      </c>
      <c r="G369" s="14">
        <v>0</v>
      </c>
      <c r="H369" s="14">
        <v>1</v>
      </c>
      <c r="I369" s="14">
        <v>5</v>
      </c>
      <c r="J369" s="14">
        <v>11</v>
      </c>
      <c r="K369" s="27"/>
    </row>
    <row r="370" spans="1:11" ht="15.75" customHeight="1" x14ac:dyDescent="0.3">
      <c r="A370" s="10" t="s">
        <v>12</v>
      </c>
      <c r="B370" s="11"/>
      <c r="C370" s="9">
        <v>21</v>
      </c>
      <c r="D370" s="9">
        <v>23</v>
      </c>
      <c r="E370" s="9">
        <v>15</v>
      </c>
      <c r="F370" s="9">
        <v>16</v>
      </c>
      <c r="G370" s="9">
        <v>2</v>
      </c>
      <c r="H370" s="9">
        <v>3</v>
      </c>
      <c r="I370" s="9">
        <v>23</v>
      </c>
      <c r="J370" s="9">
        <v>26</v>
      </c>
      <c r="K370" s="29"/>
    </row>
    <row r="371" spans="1:11" ht="15.75" customHeight="1" x14ac:dyDescent="0.3"/>
    <row r="372" spans="1:11" ht="15.75" customHeight="1" x14ac:dyDescent="0.3"/>
    <row r="373" spans="1:11" ht="15.75" customHeight="1" x14ac:dyDescent="0.3">
      <c r="A373" s="24" t="s">
        <v>585</v>
      </c>
      <c r="B373" s="25"/>
      <c r="C373" s="25"/>
      <c r="D373" s="25"/>
      <c r="E373" s="25"/>
      <c r="F373" s="25"/>
      <c r="G373" s="25"/>
      <c r="H373" s="25"/>
      <c r="I373" s="25"/>
      <c r="J373" s="26"/>
      <c r="K373" s="27"/>
    </row>
    <row r="374" spans="1:11" ht="15.75" customHeight="1" x14ac:dyDescent="0.3">
      <c r="A374" s="2"/>
      <c r="B374" s="3"/>
      <c r="C374" s="28" t="s">
        <v>1</v>
      </c>
      <c r="D374" s="26"/>
      <c r="E374" s="28" t="s">
        <v>2</v>
      </c>
      <c r="F374" s="26"/>
      <c r="G374" s="28" t="s">
        <v>3</v>
      </c>
      <c r="H374" s="26"/>
      <c r="I374" s="28" t="s">
        <v>4</v>
      </c>
      <c r="J374" s="26"/>
      <c r="K374" s="27"/>
    </row>
    <row r="375" spans="1:11" ht="15.75" customHeight="1" x14ac:dyDescent="0.3">
      <c r="A375" s="4" t="s">
        <v>5</v>
      </c>
      <c r="B375" s="5" t="s">
        <v>6</v>
      </c>
      <c r="C375" s="6" t="s">
        <v>7</v>
      </c>
      <c r="D375" s="6" t="s">
        <v>8</v>
      </c>
      <c r="E375" s="6" t="s">
        <v>7</v>
      </c>
      <c r="F375" s="6" t="s">
        <v>8</v>
      </c>
      <c r="G375" s="6" t="s">
        <v>7</v>
      </c>
      <c r="H375" s="6" t="s">
        <v>8</v>
      </c>
      <c r="I375" s="6" t="s">
        <v>7</v>
      </c>
      <c r="J375" s="6" t="s">
        <v>8</v>
      </c>
      <c r="K375" s="29"/>
    </row>
    <row r="376" spans="1:11" ht="15.75" customHeight="1" x14ac:dyDescent="0.3">
      <c r="A376" s="7" t="s">
        <v>155</v>
      </c>
      <c r="B376" s="8" t="s">
        <v>328</v>
      </c>
      <c r="C376" s="12">
        <v>5</v>
      </c>
      <c r="D376" s="13">
        <v>8</v>
      </c>
      <c r="E376" s="13">
        <v>4</v>
      </c>
      <c r="F376" s="13">
        <v>7</v>
      </c>
      <c r="G376" s="13">
        <v>0</v>
      </c>
      <c r="H376" s="13">
        <v>2</v>
      </c>
      <c r="I376" s="13">
        <v>5</v>
      </c>
      <c r="J376" s="13">
        <v>10</v>
      </c>
      <c r="K376" s="27"/>
    </row>
    <row r="377" spans="1:11" ht="15.75" customHeight="1" x14ac:dyDescent="0.3">
      <c r="A377" s="7" t="s">
        <v>15</v>
      </c>
      <c r="B377" s="8" t="s">
        <v>328</v>
      </c>
      <c r="C377" s="22">
        <v>9</v>
      </c>
      <c r="D377" s="14">
        <v>5</v>
      </c>
      <c r="E377" s="14">
        <v>7</v>
      </c>
      <c r="F377" s="14">
        <v>3</v>
      </c>
      <c r="G377" s="14">
        <v>3</v>
      </c>
      <c r="H377" s="14">
        <v>2</v>
      </c>
      <c r="I377" s="14">
        <v>12</v>
      </c>
      <c r="J377" s="14">
        <v>7</v>
      </c>
      <c r="K377" s="27"/>
    </row>
    <row r="378" spans="1:11" ht="15.75" customHeight="1" x14ac:dyDescent="0.3">
      <c r="A378" s="7" t="s">
        <v>17</v>
      </c>
      <c r="B378" s="8" t="s">
        <v>328</v>
      </c>
      <c r="C378" s="22">
        <v>8</v>
      </c>
      <c r="D378" s="14">
        <v>6</v>
      </c>
      <c r="E378" s="14">
        <v>7</v>
      </c>
      <c r="F378" s="14">
        <v>4</v>
      </c>
      <c r="G378" s="14">
        <v>1</v>
      </c>
      <c r="H378" s="14">
        <v>2</v>
      </c>
      <c r="I378" s="14">
        <v>9</v>
      </c>
      <c r="J378" s="14">
        <v>7</v>
      </c>
      <c r="K378" s="27"/>
    </row>
    <row r="379" spans="1:11" ht="15.75" customHeight="1" x14ac:dyDescent="0.3">
      <c r="A379" s="10" t="s">
        <v>12</v>
      </c>
      <c r="B379" s="11"/>
      <c r="C379" s="9">
        <v>22</v>
      </c>
      <c r="D379" s="9">
        <v>19</v>
      </c>
      <c r="E379" s="9">
        <v>18</v>
      </c>
      <c r="F379" s="9">
        <v>14</v>
      </c>
      <c r="G379" s="9">
        <v>4</v>
      </c>
      <c r="H379" s="9">
        <v>6</v>
      </c>
      <c r="I379" s="9">
        <v>26</v>
      </c>
      <c r="J379" s="9">
        <v>24</v>
      </c>
      <c r="K379" s="29"/>
    </row>
    <row r="380" spans="1:11" ht="15.75" customHeight="1" x14ac:dyDescent="0.3"/>
    <row r="381" spans="1:11" ht="15.75" customHeight="1" x14ac:dyDescent="0.3"/>
    <row r="382" spans="1:11" ht="15.75" customHeight="1" x14ac:dyDescent="0.3">
      <c r="A382" s="24" t="s">
        <v>1817</v>
      </c>
      <c r="B382" s="25"/>
      <c r="C382" s="25"/>
      <c r="D382" s="25"/>
      <c r="E382" s="25"/>
      <c r="F382" s="25"/>
      <c r="G382" s="25"/>
      <c r="H382" s="25"/>
      <c r="I382" s="25"/>
      <c r="J382" s="26"/>
      <c r="K382" s="27"/>
    </row>
    <row r="383" spans="1:11" ht="15.75" customHeight="1" x14ac:dyDescent="0.3">
      <c r="A383" s="2"/>
      <c r="B383" s="3"/>
      <c r="C383" s="28" t="s">
        <v>1</v>
      </c>
      <c r="D383" s="26"/>
      <c r="E383" s="28" t="s">
        <v>2</v>
      </c>
      <c r="F383" s="26"/>
      <c r="G383" s="28" t="s">
        <v>3</v>
      </c>
      <c r="H383" s="26"/>
      <c r="I383" s="28" t="s">
        <v>4</v>
      </c>
      <c r="J383" s="26"/>
      <c r="K383" s="27"/>
    </row>
    <row r="384" spans="1:11" ht="15.75" customHeight="1" x14ac:dyDescent="0.3">
      <c r="A384" s="4" t="s">
        <v>5</v>
      </c>
      <c r="B384" s="5" t="s">
        <v>6</v>
      </c>
      <c r="C384" s="6" t="s">
        <v>7</v>
      </c>
      <c r="D384" s="6" t="s">
        <v>8</v>
      </c>
      <c r="E384" s="6" t="s">
        <v>7</v>
      </c>
      <c r="F384" s="6" t="s">
        <v>8</v>
      </c>
      <c r="G384" s="6" t="s">
        <v>7</v>
      </c>
      <c r="H384" s="6" t="s">
        <v>8</v>
      </c>
      <c r="I384" s="6" t="s">
        <v>7</v>
      </c>
      <c r="J384" s="6" t="s">
        <v>8</v>
      </c>
      <c r="K384" s="29"/>
    </row>
    <row r="385" spans="1:11" ht="15.75" customHeight="1" x14ac:dyDescent="0.3">
      <c r="A385" s="7" t="s">
        <v>150</v>
      </c>
      <c r="B385" s="8" t="s">
        <v>271</v>
      </c>
      <c r="C385" s="12"/>
      <c r="D385" s="13"/>
      <c r="E385" s="13"/>
      <c r="F385" s="13"/>
      <c r="G385" s="13"/>
      <c r="H385" s="13"/>
      <c r="I385" s="13">
        <v>5</v>
      </c>
      <c r="J385" s="13">
        <v>17</v>
      </c>
      <c r="K385" s="27"/>
    </row>
    <row r="386" spans="1:11" ht="15.75" customHeight="1" x14ac:dyDescent="0.3">
      <c r="A386" s="10" t="s">
        <v>12</v>
      </c>
      <c r="B386" s="11"/>
      <c r="C386" s="9">
        <f>SUM(C385)</f>
        <v>0</v>
      </c>
      <c r="D386" s="9">
        <f t="shared" ref="D386:J386" si="21">SUM(D385)</f>
        <v>0</v>
      </c>
      <c r="E386" s="9">
        <f t="shared" si="21"/>
        <v>0</v>
      </c>
      <c r="F386" s="9">
        <f t="shared" si="21"/>
        <v>0</v>
      </c>
      <c r="G386" s="9">
        <f t="shared" si="21"/>
        <v>0</v>
      </c>
      <c r="H386" s="9">
        <f t="shared" si="21"/>
        <v>0</v>
      </c>
      <c r="I386" s="9">
        <f t="shared" si="21"/>
        <v>5</v>
      </c>
      <c r="J386" s="9">
        <f t="shared" si="21"/>
        <v>17</v>
      </c>
      <c r="K386" s="29"/>
    </row>
    <row r="387" spans="1:11" ht="15.75" customHeight="1" x14ac:dyDescent="0.3"/>
    <row r="388" spans="1:11" ht="15.75" customHeight="1" x14ac:dyDescent="0.3"/>
    <row r="389" spans="1:11" ht="15.75" customHeight="1" x14ac:dyDescent="0.3">
      <c r="A389" s="24" t="s">
        <v>1733</v>
      </c>
      <c r="B389" s="25"/>
      <c r="C389" s="25"/>
      <c r="D389" s="25"/>
      <c r="E389" s="25"/>
      <c r="F389" s="25"/>
      <c r="G389" s="25"/>
      <c r="H389" s="25"/>
      <c r="I389" s="25"/>
      <c r="J389" s="26"/>
      <c r="K389" s="27"/>
    </row>
    <row r="390" spans="1:11" ht="15.75" customHeight="1" x14ac:dyDescent="0.3">
      <c r="A390" s="2"/>
      <c r="B390" s="3"/>
      <c r="C390" s="28" t="s">
        <v>1</v>
      </c>
      <c r="D390" s="26"/>
      <c r="E390" s="28" t="s">
        <v>2</v>
      </c>
      <c r="F390" s="26"/>
      <c r="G390" s="28" t="s">
        <v>3</v>
      </c>
      <c r="H390" s="26"/>
      <c r="I390" s="28" t="s">
        <v>4</v>
      </c>
      <c r="J390" s="26"/>
      <c r="K390" s="27"/>
    </row>
    <row r="391" spans="1:11" ht="15.75" customHeight="1" x14ac:dyDescent="0.3">
      <c r="A391" s="4" t="s">
        <v>5</v>
      </c>
      <c r="B391" s="5" t="s">
        <v>6</v>
      </c>
      <c r="C391" s="6" t="s">
        <v>7</v>
      </c>
      <c r="D391" s="6" t="s">
        <v>8</v>
      </c>
      <c r="E391" s="6" t="s">
        <v>7</v>
      </c>
      <c r="F391" s="6" t="s">
        <v>8</v>
      </c>
      <c r="G391" s="6" t="s">
        <v>7</v>
      </c>
      <c r="H391" s="6" t="s">
        <v>8</v>
      </c>
      <c r="I391" s="6" t="s">
        <v>7</v>
      </c>
      <c r="J391" s="6" t="s">
        <v>8</v>
      </c>
      <c r="K391" s="29"/>
    </row>
    <row r="392" spans="1:11" ht="15.75" customHeight="1" x14ac:dyDescent="0.3">
      <c r="A392" s="7" t="s">
        <v>768</v>
      </c>
      <c r="B392" s="8" t="s">
        <v>1295</v>
      </c>
      <c r="C392" s="12">
        <v>3</v>
      </c>
      <c r="D392" s="13">
        <v>10</v>
      </c>
      <c r="E392" s="13">
        <v>0</v>
      </c>
      <c r="F392" s="13">
        <v>0</v>
      </c>
      <c r="G392" s="13">
        <v>5</v>
      </c>
      <c r="H392" s="13">
        <v>3</v>
      </c>
      <c r="I392" s="13">
        <v>8</v>
      </c>
      <c r="J392" s="13">
        <v>13</v>
      </c>
      <c r="K392" s="27"/>
    </row>
    <row r="393" spans="1:11" ht="15.75" customHeight="1" x14ac:dyDescent="0.3">
      <c r="A393" s="10" t="s">
        <v>12</v>
      </c>
      <c r="B393" s="11"/>
      <c r="C393" s="9">
        <f>SUM(C392)</f>
        <v>3</v>
      </c>
      <c r="D393" s="9">
        <f t="shared" ref="D393:J393" si="22">SUM(D392)</f>
        <v>10</v>
      </c>
      <c r="E393" s="9">
        <f t="shared" si="22"/>
        <v>0</v>
      </c>
      <c r="F393" s="9">
        <f t="shared" si="22"/>
        <v>0</v>
      </c>
      <c r="G393" s="9">
        <f t="shared" si="22"/>
        <v>5</v>
      </c>
      <c r="H393" s="9">
        <f t="shared" si="22"/>
        <v>3</v>
      </c>
      <c r="I393" s="9">
        <f t="shared" si="22"/>
        <v>8</v>
      </c>
      <c r="J393" s="9">
        <f t="shared" si="22"/>
        <v>13</v>
      </c>
      <c r="K393" s="29"/>
    </row>
    <row r="394" spans="1:11" ht="15.75" customHeight="1" x14ac:dyDescent="0.3"/>
    <row r="395" spans="1:11" ht="15.75" customHeight="1" x14ac:dyDescent="0.3"/>
    <row r="396" spans="1:11" ht="15.75" customHeight="1" x14ac:dyDescent="0.3">
      <c r="A396" s="24" t="s">
        <v>1635</v>
      </c>
      <c r="B396" s="25"/>
      <c r="C396" s="25"/>
      <c r="D396" s="25"/>
      <c r="E396" s="25"/>
      <c r="F396" s="25"/>
      <c r="G396" s="25"/>
      <c r="H396" s="25"/>
      <c r="I396" s="25"/>
      <c r="J396" s="26"/>
      <c r="K396" s="27"/>
    </row>
    <row r="397" spans="1:11" ht="15.75" customHeight="1" x14ac:dyDescent="0.3">
      <c r="A397" s="2"/>
      <c r="B397" s="3"/>
      <c r="C397" s="28" t="s">
        <v>1</v>
      </c>
      <c r="D397" s="26"/>
      <c r="E397" s="28" t="s">
        <v>2</v>
      </c>
      <c r="F397" s="26"/>
      <c r="G397" s="28" t="s">
        <v>3</v>
      </c>
      <c r="H397" s="26"/>
      <c r="I397" s="28" t="s">
        <v>4</v>
      </c>
      <c r="J397" s="26"/>
      <c r="K397" s="27"/>
    </row>
    <row r="398" spans="1:11" ht="15.75" customHeight="1" x14ac:dyDescent="0.3">
      <c r="A398" s="4" t="s">
        <v>5</v>
      </c>
      <c r="B398" s="5" t="s">
        <v>6</v>
      </c>
      <c r="C398" s="6" t="s">
        <v>7</v>
      </c>
      <c r="D398" s="6" t="s">
        <v>8</v>
      </c>
      <c r="E398" s="6" t="s">
        <v>7</v>
      </c>
      <c r="F398" s="6" t="s">
        <v>8</v>
      </c>
      <c r="G398" s="6" t="s">
        <v>7</v>
      </c>
      <c r="H398" s="6" t="s">
        <v>8</v>
      </c>
      <c r="I398" s="6" t="s">
        <v>7</v>
      </c>
      <c r="J398" s="6" t="s">
        <v>8</v>
      </c>
      <c r="K398" s="29"/>
    </row>
    <row r="399" spans="1:11" ht="15.75" customHeight="1" x14ac:dyDescent="0.3">
      <c r="A399" s="7" t="s">
        <v>157</v>
      </c>
      <c r="B399" s="8" t="s">
        <v>199</v>
      </c>
      <c r="C399" s="12">
        <v>2</v>
      </c>
      <c r="D399" s="13">
        <v>11</v>
      </c>
      <c r="E399" s="13">
        <v>0</v>
      </c>
      <c r="F399" s="13">
        <v>0</v>
      </c>
      <c r="G399" s="13">
        <v>1</v>
      </c>
      <c r="H399" s="13">
        <v>1</v>
      </c>
      <c r="I399" s="13">
        <v>3</v>
      </c>
      <c r="J399" s="13">
        <v>12</v>
      </c>
      <c r="K399" s="27"/>
    </row>
    <row r="400" spans="1:11" ht="15.75" customHeight="1" x14ac:dyDescent="0.3">
      <c r="A400" s="7" t="s">
        <v>159</v>
      </c>
      <c r="B400" s="8" t="s">
        <v>199</v>
      </c>
      <c r="C400" s="22">
        <v>6</v>
      </c>
      <c r="D400" s="14">
        <v>5</v>
      </c>
      <c r="E400" s="14">
        <v>5</v>
      </c>
      <c r="F400" s="14">
        <v>3</v>
      </c>
      <c r="G400" s="14">
        <v>2</v>
      </c>
      <c r="H400" s="14">
        <v>2</v>
      </c>
      <c r="I400" s="14">
        <v>8</v>
      </c>
      <c r="J400" s="14">
        <v>7</v>
      </c>
      <c r="K400" s="27"/>
    </row>
    <row r="401" spans="1:11" ht="15.75" customHeight="1" x14ac:dyDescent="0.3">
      <c r="A401" s="7" t="s">
        <v>160</v>
      </c>
      <c r="B401" s="8" t="s">
        <v>199</v>
      </c>
      <c r="C401" s="22">
        <v>11</v>
      </c>
      <c r="D401" s="14">
        <v>2</v>
      </c>
      <c r="E401" s="14">
        <v>8</v>
      </c>
      <c r="F401" s="14">
        <v>1</v>
      </c>
      <c r="G401" s="14">
        <v>4</v>
      </c>
      <c r="H401" s="14">
        <v>1</v>
      </c>
      <c r="I401" s="14">
        <v>15</v>
      </c>
      <c r="J401" s="14">
        <v>3</v>
      </c>
      <c r="K401" s="27"/>
    </row>
    <row r="402" spans="1:11" ht="15.75" customHeight="1" x14ac:dyDescent="0.3">
      <c r="A402" s="7" t="s">
        <v>147</v>
      </c>
      <c r="B402" s="8" t="s">
        <v>199</v>
      </c>
      <c r="C402" s="22">
        <v>11</v>
      </c>
      <c r="D402" s="14">
        <v>1</v>
      </c>
      <c r="E402" s="14">
        <v>8</v>
      </c>
      <c r="F402" s="14">
        <v>1</v>
      </c>
      <c r="G402" s="14">
        <v>6</v>
      </c>
      <c r="H402" s="14">
        <v>1</v>
      </c>
      <c r="I402" s="14">
        <v>17</v>
      </c>
      <c r="J402" s="14">
        <v>2</v>
      </c>
      <c r="K402" s="27"/>
    </row>
    <row r="403" spans="1:11" ht="15.75" customHeight="1" x14ac:dyDescent="0.3">
      <c r="A403" s="7" t="s">
        <v>150</v>
      </c>
      <c r="B403" s="8" t="s">
        <v>586</v>
      </c>
      <c r="C403" s="22"/>
      <c r="D403" s="14"/>
      <c r="E403" s="14"/>
      <c r="F403" s="14"/>
      <c r="G403" s="14"/>
      <c r="H403" s="14"/>
      <c r="I403" s="14"/>
      <c r="J403" s="14"/>
      <c r="K403" s="27"/>
    </row>
    <row r="404" spans="1:11" ht="15.75" customHeight="1" x14ac:dyDescent="0.3">
      <c r="A404" s="10" t="s">
        <v>12</v>
      </c>
      <c r="B404" s="11"/>
      <c r="C404" s="9">
        <v>30</v>
      </c>
      <c r="D404" s="9">
        <v>19</v>
      </c>
      <c r="E404" s="9">
        <v>21</v>
      </c>
      <c r="F404" s="9">
        <v>5</v>
      </c>
      <c r="G404" s="9">
        <v>13</v>
      </c>
      <c r="H404" s="9">
        <v>5</v>
      </c>
      <c r="I404" s="9">
        <v>43</v>
      </c>
      <c r="J404" s="9">
        <v>24</v>
      </c>
      <c r="K404" s="29"/>
    </row>
    <row r="405" spans="1:11" ht="15.75" customHeight="1" x14ac:dyDescent="0.3"/>
    <row r="406" spans="1:11" ht="15.75" customHeight="1" x14ac:dyDescent="0.3"/>
    <row r="407" spans="1:11" ht="15.75" customHeight="1" x14ac:dyDescent="0.3">
      <c r="A407" s="24" t="s">
        <v>1468</v>
      </c>
      <c r="B407" s="25"/>
      <c r="C407" s="25"/>
      <c r="D407" s="25"/>
      <c r="E407" s="25"/>
      <c r="F407" s="25"/>
      <c r="G407" s="25"/>
      <c r="H407" s="25"/>
      <c r="I407" s="25"/>
      <c r="J407" s="26"/>
      <c r="K407" s="27"/>
    </row>
    <row r="408" spans="1:11" ht="15.75" customHeight="1" x14ac:dyDescent="0.3">
      <c r="A408" s="2"/>
      <c r="B408" s="3"/>
      <c r="C408" s="28" t="s">
        <v>1</v>
      </c>
      <c r="D408" s="26"/>
      <c r="E408" s="28" t="s">
        <v>2</v>
      </c>
      <c r="F408" s="26"/>
      <c r="G408" s="28" t="s">
        <v>3</v>
      </c>
      <c r="H408" s="26"/>
      <c r="I408" s="28" t="s">
        <v>4</v>
      </c>
      <c r="J408" s="26"/>
      <c r="K408" s="27"/>
    </row>
    <row r="409" spans="1:11" ht="15.75" customHeight="1" x14ac:dyDescent="0.3">
      <c r="A409" s="4" t="s">
        <v>5</v>
      </c>
      <c r="B409" s="5" t="s">
        <v>6</v>
      </c>
      <c r="C409" s="6" t="s">
        <v>7</v>
      </c>
      <c r="D409" s="6" t="s">
        <v>8</v>
      </c>
      <c r="E409" s="6" t="s">
        <v>7</v>
      </c>
      <c r="F409" s="6" t="s">
        <v>8</v>
      </c>
      <c r="G409" s="6" t="s">
        <v>7</v>
      </c>
      <c r="H409" s="6" t="s">
        <v>8</v>
      </c>
      <c r="I409" s="6" t="s">
        <v>7</v>
      </c>
      <c r="J409" s="6" t="s">
        <v>8</v>
      </c>
      <c r="K409" s="29"/>
    </row>
    <row r="410" spans="1:11" ht="15.75" customHeight="1" x14ac:dyDescent="0.3">
      <c r="A410" s="7" t="s">
        <v>86</v>
      </c>
      <c r="B410" s="8" t="s">
        <v>239</v>
      </c>
      <c r="C410" s="12">
        <v>14</v>
      </c>
      <c r="D410" s="13">
        <v>6</v>
      </c>
      <c r="E410" s="13">
        <v>11</v>
      </c>
      <c r="F410" s="13">
        <v>3</v>
      </c>
      <c r="G410" s="13">
        <v>1</v>
      </c>
      <c r="H410" s="13">
        <v>1</v>
      </c>
      <c r="I410" s="13">
        <v>15</v>
      </c>
      <c r="J410" s="13">
        <v>7</v>
      </c>
      <c r="K410" s="27"/>
    </row>
    <row r="411" spans="1:11" ht="15.75" customHeight="1" x14ac:dyDescent="0.3">
      <c r="A411" s="7" t="s">
        <v>71</v>
      </c>
      <c r="B411" s="8" t="s">
        <v>239</v>
      </c>
      <c r="C411" s="12">
        <v>8</v>
      </c>
      <c r="D411" s="13">
        <v>12</v>
      </c>
      <c r="E411" s="13">
        <v>6</v>
      </c>
      <c r="F411" s="13">
        <v>8</v>
      </c>
      <c r="G411" s="13">
        <v>0</v>
      </c>
      <c r="H411" s="13">
        <v>1</v>
      </c>
      <c r="I411" s="13">
        <v>8</v>
      </c>
      <c r="J411" s="13">
        <v>13</v>
      </c>
      <c r="K411" s="27"/>
    </row>
    <row r="412" spans="1:11" ht="15.75" customHeight="1" x14ac:dyDescent="0.3">
      <c r="A412" s="7" t="s">
        <v>87</v>
      </c>
      <c r="B412" s="8" t="s">
        <v>239</v>
      </c>
      <c r="C412" s="12">
        <v>9</v>
      </c>
      <c r="D412" s="13">
        <v>11</v>
      </c>
      <c r="E412" s="13">
        <v>6</v>
      </c>
      <c r="F412" s="13">
        <v>8</v>
      </c>
      <c r="G412" s="13">
        <v>1</v>
      </c>
      <c r="H412" s="13">
        <v>1</v>
      </c>
      <c r="I412" s="13">
        <v>10</v>
      </c>
      <c r="J412" s="13">
        <v>12</v>
      </c>
      <c r="K412" s="27"/>
    </row>
    <row r="413" spans="1:11" ht="15.75" customHeight="1" x14ac:dyDescent="0.3">
      <c r="A413" s="7" t="s">
        <v>88</v>
      </c>
      <c r="B413" s="8" t="s">
        <v>239</v>
      </c>
      <c r="C413" s="12">
        <v>9</v>
      </c>
      <c r="D413" s="13">
        <v>11</v>
      </c>
      <c r="E413" s="13">
        <v>6</v>
      </c>
      <c r="F413" s="13">
        <v>8</v>
      </c>
      <c r="G413" s="13">
        <v>2</v>
      </c>
      <c r="H413" s="13">
        <v>1</v>
      </c>
      <c r="I413" s="13">
        <v>11</v>
      </c>
      <c r="J413" s="13">
        <v>12</v>
      </c>
      <c r="K413" s="27"/>
    </row>
    <row r="414" spans="1:11" ht="15.75" customHeight="1" x14ac:dyDescent="0.3">
      <c r="A414" s="7" t="s">
        <v>89</v>
      </c>
      <c r="B414" s="8" t="s">
        <v>239</v>
      </c>
      <c r="C414" s="12">
        <v>16</v>
      </c>
      <c r="D414" s="13">
        <v>4</v>
      </c>
      <c r="E414" s="13">
        <v>10</v>
      </c>
      <c r="F414" s="13">
        <v>4</v>
      </c>
      <c r="G414" s="13">
        <v>2</v>
      </c>
      <c r="H414" s="13">
        <v>1</v>
      </c>
      <c r="I414" s="13">
        <v>18</v>
      </c>
      <c r="J414" s="13">
        <v>5</v>
      </c>
      <c r="K414" s="27"/>
    </row>
    <row r="415" spans="1:11" ht="15.75" customHeight="1" x14ac:dyDescent="0.3">
      <c r="A415" s="7" t="s">
        <v>90</v>
      </c>
      <c r="B415" s="8" t="s">
        <v>239</v>
      </c>
      <c r="C415" s="12">
        <v>5</v>
      </c>
      <c r="D415" s="13">
        <v>15</v>
      </c>
      <c r="E415" s="13">
        <v>5</v>
      </c>
      <c r="F415" s="13">
        <v>9</v>
      </c>
      <c r="G415" s="13">
        <v>1</v>
      </c>
      <c r="H415" s="13">
        <v>1</v>
      </c>
      <c r="I415" s="13">
        <v>6</v>
      </c>
      <c r="J415" s="13">
        <v>16</v>
      </c>
      <c r="K415" s="27"/>
    </row>
    <row r="416" spans="1:11" ht="15.75" customHeight="1" x14ac:dyDescent="0.3">
      <c r="A416" s="7" t="s">
        <v>73</v>
      </c>
      <c r="B416" s="8" t="s">
        <v>239</v>
      </c>
      <c r="C416" s="12">
        <v>13</v>
      </c>
      <c r="D416" s="13">
        <v>7</v>
      </c>
      <c r="E416" s="13">
        <v>9</v>
      </c>
      <c r="F416" s="13">
        <v>5</v>
      </c>
      <c r="G416" s="13">
        <v>1</v>
      </c>
      <c r="H416" s="13">
        <v>1</v>
      </c>
      <c r="I416" s="13">
        <v>14</v>
      </c>
      <c r="J416" s="13">
        <v>8</v>
      </c>
      <c r="K416" s="27"/>
    </row>
    <row r="417" spans="1:11" ht="15.75" customHeight="1" x14ac:dyDescent="0.3">
      <c r="A417" s="7" t="s">
        <v>75</v>
      </c>
      <c r="B417" s="8" t="s">
        <v>239</v>
      </c>
      <c r="C417" s="12">
        <v>11</v>
      </c>
      <c r="D417" s="13">
        <v>9</v>
      </c>
      <c r="E417" s="13">
        <v>7</v>
      </c>
      <c r="F417" s="13">
        <v>7</v>
      </c>
      <c r="G417" s="13">
        <v>1</v>
      </c>
      <c r="H417" s="13">
        <v>1</v>
      </c>
      <c r="I417" s="13">
        <v>12</v>
      </c>
      <c r="J417" s="13">
        <v>10</v>
      </c>
      <c r="K417" s="27"/>
    </row>
    <row r="418" spans="1:11" ht="15.75" customHeight="1" x14ac:dyDescent="0.3">
      <c r="A418" s="7" t="s">
        <v>76</v>
      </c>
      <c r="B418" s="8" t="s">
        <v>239</v>
      </c>
      <c r="C418" s="12">
        <v>16</v>
      </c>
      <c r="D418" s="13">
        <v>4</v>
      </c>
      <c r="E418" s="13">
        <v>12</v>
      </c>
      <c r="F418" s="13">
        <v>2</v>
      </c>
      <c r="G418" s="13">
        <v>2</v>
      </c>
      <c r="H418" s="13">
        <v>1</v>
      </c>
      <c r="I418" s="13">
        <v>18</v>
      </c>
      <c r="J418" s="13">
        <v>5</v>
      </c>
      <c r="K418" s="27"/>
    </row>
    <row r="419" spans="1:11" ht="15.75" customHeight="1" x14ac:dyDescent="0.3">
      <c r="A419" s="7" t="s">
        <v>77</v>
      </c>
      <c r="B419" s="8" t="s">
        <v>239</v>
      </c>
      <c r="C419" s="12">
        <v>10</v>
      </c>
      <c r="D419" s="13">
        <v>10</v>
      </c>
      <c r="E419" s="13">
        <v>7</v>
      </c>
      <c r="F419" s="13">
        <v>7</v>
      </c>
      <c r="G419" s="13">
        <v>1</v>
      </c>
      <c r="H419" s="13">
        <v>1</v>
      </c>
      <c r="I419" s="13">
        <v>11</v>
      </c>
      <c r="J419" s="13">
        <v>11</v>
      </c>
      <c r="K419" s="27"/>
    </row>
    <row r="420" spans="1:11" ht="15.75" customHeight="1" x14ac:dyDescent="0.3">
      <c r="A420" s="7" t="s">
        <v>78</v>
      </c>
      <c r="B420" s="8" t="s">
        <v>239</v>
      </c>
      <c r="C420" s="22">
        <v>11</v>
      </c>
      <c r="D420" s="14">
        <v>9</v>
      </c>
      <c r="E420" s="14">
        <v>7</v>
      </c>
      <c r="F420" s="14">
        <v>7</v>
      </c>
      <c r="G420" s="14">
        <v>1</v>
      </c>
      <c r="H420" s="14">
        <v>1</v>
      </c>
      <c r="I420" s="14">
        <v>12</v>
      </c>
      <c r="J420" s="14">
        <v>10</v>
      </c>
      <c r="K420" s="27"/>
    </row>
    <row r="421" spans="1:11" ht="15.75" customHeight="1" x14ac:dyDescent="0.3">
      <c r="A421" s="7" t="s">
        <v>79</v>
      </c>
      <c r="B421" s="8" t="s">
        <v>239</v>
      </c>
      <c r="C421" s="22">
        <v>10</v>
      </c>
      <c r="D421" s="14">
        <v>10</v>
      </c>
      <c r="E421" s="14">
        <v>6</v>
      </c>
      <c r="F421" s="14">
        <v>8</v>
      </c>
      <c r="G421" s="14">
        <v>1</v>
      </c>
      <c r="H421" s="14">
        <v>1</v>
      </c>
      <c r="I421" s="14">
        <v>11</v>
      </c>
      <c r="J421" s="14">
        <v>11</v>
      </c>
      <c r="K421" s="27"/>
    </row>
    <row r="422" spans="1:11" ht="15.75" customHeight="1" x14ac:dyDescent="0.3">
      <c r="A422" s="7" t="s">
        <v>9</v>
      </c>
      <c r="B422" s="8" t="s">
        <v>239</v>
      </c>
      <c r="C422" s="22">
        <v>15</v>
      </c>
      <c r="D422" s="14">
        <v>5</v>
      </c>
      <c r="E422" s="14">
        <v>10</v>
      </c>
      <c r="F422" s="14">
        <v>4</v>
      </c>
      <c r="G422" s="14">
        <v>3</v>
      </c>
      <c r="H422" s="14">
        <v>1</v>
      </c>
      <c r="I422" s="14">
        <v>18</v>
      </c>
      <c r="J422" s="14">
        <v>6</v>
      </c>
      <c r="K422" s="27"/>
    </row>
    <row r="423" spans="1:11" ht="15.75" customHeight="1" x14ac:dyDescent="0.3">
      <c r="A423" s="7" t="s">
        <v>11</v>
      </c>
      <c r="B423" s="8" t="s">
        <v>239</v>
      </c>
      <c r="C423" s="22">
        <v>15</v>
      </c>
      <c r="D423" s="14">
        <v>5</v>
      </c>
      <c r="E423" s="14">
        <v>12</v>
      </c>
      <c r="F423" s="14">
        <v>2</v>
      </c>
      <c r="G423" s="14">
        <v>0</v>
      </c>
      <c r="H423" s="14">
        <v>1</v>
      </c>
      <c r="I423" s="14">
        <v>15</v>
      </c>
      <c r="J423" s="14">
        <v>6</v>
      </c>
      <c r="K423" s="27"/>
    </row>
    <row r="424" spans="1:11" ht="15.75" customHeight="1" x14ac:dyDescent="0.3">
      <c r="A424" s="7" t="s">
        <v>630</v>
      </c>
      <c r="B424" s="8" t="s">
        <v>239</v>
      </c>
      <c r="C424" s="22">
        <v>17</v>
      </c>
      <c r="D424" s="14">
        <v>3</v>
      </c>
      <c r="E424" s="14">
        <v>11</v>
      </c>
      <c r="F424" s="14">
        <v>3</v>
      </c>
      <c r="G424" s="14">
        <v>3</v>
      </c>
      <c r="H424" s="14">
        <v>1</v>
      </c>
      <c r="I424" s="14">
        <v>20</v>
      </c>
      <c r="J424" s="14">
        <v>4</v>
      </c>
      <c r="K424" s="27"/>
    </row>
    <row r="425" spans="1:11" ht="15.75" customHeight="1" x14ac:dyDescent="0.3">
      <c r="A425" s="7" t="s">
        <v>686</v>
      </c>
      <c r="B425" s="8" t="s">
        <v>239</v>
      </c>
      <c r="C425" s="22">
        <v>19</v>
      </c>
      <c r="D425" s="14">
        <v>1</v>
      </c>
      <c r="E425" s="14">
        <v>14</v>
      </c>
      <c r="F425" s="14">
        <v>0</v>
      </c>
      <c r="G425" s="14">
        <v>3</v>
      </c>
      <c r="H425" s="14">
        <v>1</v>
      </c>
      <c r="I425" s="14">
        <v>22</v>
      </c>
      <c r="J425" s="14">
        <v>2</v>
      </c>
      <c r="K425" s="27"/>
    </row>
    <row r="426" spans="1:11" ht="15.75" customHeight="1" x14ac:dyDescent="0.3">
      <c r="A426" s="7" t="s">
        <v>729</v>
      </c>
      <c r="B426" s="8" t="s">
        <v>239</v>
      </c>
      <c r="C426" s="22">
        <v>20</v>
      </c>
      <c r="D426" s="14">
        <v>0</v>
      </c>
      <c r="E426" s="14">
        <v>14</v>
      </c>
      <c r="F426" s="14">
        <v>0</v>
      </c>
      <c r="G426" s="14">
        <v>4</v>
      </c>
      <c r="H426" s="14">
        <v>1</v>
      </c>
      <c r="I426" s="14">
        <v>24</v>
      </c>
      <c r="J426" s="14">
        <v>1</v>
      </c>
      <c r="K426" s="27"/>
    </row>
    <row r="427" spans="1:11" ht="15.75" customHeight="1" x14ac:dyDescent="0.3">
      <c r="A427" s="10" t="s">
        <v>12</v>
      </c>
      <c r="B427" s="11"/>
      <c r="C427" s="9">
        <f>SUM(C410:C426)</f>
        <v>218</v>
      </c>
      <c r="D427" s="9">
        <f t="shared" ref="D427:J427" si="23">SUM(D410:D426)</f>
        <v>122</v>
      </c>
      <c r="E427" s="9">
        <f t="shared" si="23"/>
        <v>153</v>
      </c>
      <c r="F427" s="9">
        <f t="shared" si="23"/>
        <v>85</v>
      </c>
      <c r="G427" s="9">
        <f t="shared" si="23"/>
        <v>27</v>
      </c>
      <c r="H427" s="9">
        <f t="shared" si="23"/>
        <v>17</v>
      </c>
      <c r="I427" s="9">
        <f t="shared" si="23"/>
        <v>245</v>
      </c>
      <c r="J427" s="9">
        <f t="shared" si="23"/>
        <v>139</v>
      </c>
      <c r="K427" s="29"/>
    </row>
    <row r="428" spans="1:11" ht="15.75" customHeight="1" x14ac:dyDescent="0.3"/>
    <row r="429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K13"/>
  <sheetViews>
    <sheetView workbookViewId="0">
      <selection activeCell="B48" sqref="B48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1662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84</v>
      </c>
      <c r="B6" s="8" t="s">
        <v>95</v>
      </c>
      <c r="C6" s="12">
        <v>7</v>
      </c>
      <c r="D6" s="13">
        <v>13</v>
      </c>
      <c r="E6" s="13">
        <v>4</v>
      </c>
      <c r="F6" s="13">
        <v>8</v>
      </c>
      <c r="G6" s="13">
        <v>0</v>
      </c>
      <c r="H6" s="13">
        <v>1</v>
      </c>
      <c r="I6" s="13">
        <v>7</v>
      </c>
      <c r="J6" s="13">
        <v>14</v>
      </c>
      <c r="K6" s="27"/>
    </row>
    <row r="7" spans="1:11" ht="15.75" customHeight="1" x14ac:dyDescent="0.3">
      <c r="A7" s="7" t="s">
        <v>85</v>
      </c>
      <c r="B7" s="8" t="s">
        <v>95</v>
      </c>
      <c r="C7" s="22">
        <v>11</v>
      </c>
      <c r="D7" s="14">
        <v>9</v>
      </c>
      <c r="E7" s="14">
        <v>4</v>
      </c>
      <c r="F7" s="14">
        <v>8</v>
      </c>
      <c r="G7" s="14">
        <v>0</v>
      </c>
      <c r="H7" s="14">
        <v>1</v>
      </c>
      <c r="I7" s="14">
        <v>11</v>
      </c>
      <c r="J7" s="14">
        <v>10</v>
      </c>
      <c r="K7" s="27"/>
    </row>
    <row r="8" spans="1:11" ht="15.75" customHeight="1" x14ac:dyDescent="0.3">
      <c r="A8" s="7" t="s">
        <v>86</v>
      </c>
      <c r="B8" s="8" t="s">
        <v>95</v>
      </c>
      <c r="C8" s="22">
        <v>15</v>
      </c>
      <c r="D8" s="14">
        <v>5</v>
      </c>
      <c r="E8" s="14">
        <v>7</v>
      </c>
      <c r="F8" s="14">
        <v>5</v>
      </c>
      <c r="G8" s="14">
        <v>3</v>
      </c>
      <c r="H8" s="14">
        <v>1</v>
      </c>
      <c r="I8" s="14">
        <v>18</v>
      </c>
      <c r="J8" s="14">
        <v>6</v>
      </c>
      <c r="K8" s="27"/>
    </row>
    <row r="9" spans="1:11" ht="15.75" customHeight="1" x14ac:dyDescent="0.3">
      <c r="A9" s="7" t="s">
        <v>71</v>
      </c>
      <c r="B9" s="8" t="s">
        <v>95</v>
      </c>
      <c r="C9" s="22">
        <v>9</v>
      </c>
      <c r="D9" s="14">
        <v>11</v>
      </c>
      <c r="E9" s="14">
        <v>3</v>
      </c>
      <c r="F9" s="14">
        <v>9</v>
      </c>
      <c r="G9" s="14">
        <v>1</v>
      </c>
      <c r="H9" s="14">
        <v>1</v>
      </c>
      <c r="I9" s="14">
        <v>10</v>
      </c>
      <c r="J9" s="14">
        <v>12</v>
      </c>
      <c r="K9" s="27"/>
    </row>
    <row r="10" spans="1:11" ht="15.75" customHeight="1" x14ac:dyDescent="0.3">
      <c r="A10" s="7" t="s">
        <v>87</v>
      </c>
      <c r="B10" s="8" t="s">
        <v>95</v>
      </c>
      <c r="C10" s="22">
        <v>13</v>
      </c>
      <c r="D10" s="14">
        <v>7</v>
      </c>
      <c r="E10" s="14">
        <v>6</v>
      </c>
      <c r="F10" s="14">
        <v>6</v>
      </c>
      <c r="G10" s="14">
        <v>1</v>
      </c>
      <c r="H10" s="14">
        <v>1</v>
      </c>
      <c r="I10" s="14">
        <v>14</v>
      </c>
      <c r="J10" s="14">
        <v>8</v>
      </c>
      <c r="K10" s="27"/>
    </row>
    <row r="11" spans="1:11" ht="15.75" customHeight="1" x14ac:dyDescent="0.3">
      <c r="A11" s="10" t="s">
        <v>12</v>
      </c>
      <c r="B11" s="11"/>
      <c r="C11" s="9">
        <v>55</v>
      </c>
      <c r="D11" s="9">
        <v>45</v>
      </c>
      <c r="E11" s="9">
        <v>24</v>
      </c>
      <c r="F11" s="9">
        <v>36</v>
      </c>
      <c r="G11" s="9">
        <v>5</v>
      </c>
      <c r="H11" s="9">
        <v>5</v>
      </c>
      <c r="I11" s="9">
        <v>60</v>
      </c>
      <c r="J11" s="9">
        <v>50</v>
      </c>
      <c r="K11" s="29"/>
    </row>
    <row r="12" spans="1:11" ht="15.75" customHeight="1" x14ac:dyDescent="0.3">
      <c r="A12" s="1" t="s">
        <v>810</v>
      </c>
    </row>
    <row r="13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K173"/>
  <sheetViews>
    <sheetView topLeftCell="A139" workbookViewId="0">
      <selection activeCell="I166" sqref="I166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1924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1852</v>
      </c>
      <c r="B6" s="8" t="s">
        <v>60</v>
      </c>
      <c r="C6" s="12">
        <v>3</v>
      </c>
      <c r="D6" s="13">
        <v>19</v>
      </c>
      <c r="E6" s="13">
        <v>1</v>
      </c>
      <c r="F6" s="13">
        <v>11</v>
      </c>
      <c r="G6" s="13">
        <v>0</v>
      </c>
      <c r="H6" s="13">
        <v>1</v>
      </c>
      <c r="I6" s="13">
        <v>3</v>
      </c>
      <c r="J6" s="13">
        <v>20</v>
      </c>
      <c r="K6" s="27"/>
    </row>
    <row r="7" spans="1:11" ht="15.75" customHeight="1" x14ac:dyDescent="0.3">
      <c r="A7" s="7" t="s">
        <v>1883</v>
      </c>
      <c r="B7" s="8" t="s">
        <v>60</v>
      </c>
      <c r="C7" s="12">
        <v>8</v>
      </c>
      <c r="D7" s="13">
        <v>14</v>
      </c>
      <c r="E7" s="13">
        <v>5</v>
      </c>
      <c r="F7" s="13">
        <v>9</v>
      </c>
      <c r="G7" s="13">
        <v>0</v>
      </c>
      <c r="H7" s="13">
        <v>1</v>
      </c>
      <c r="I7" s="13">
        <v>8</v>
      </c>
      <c r="J7" s="13">
        <v>15</v>
      </c>
    </row>
    <row r="8" spans="1:11" ht="15.75" customHeight="1" x14ac:dyDescent="0.3">
      <c r="A8" s="7" t="s">
        <v>1947</v>
      </c>
      <c r="B8" s="8" t="s">
        <v>60</v>
      </c>
      <c r="C8" s="12">
        <v>8</v>
      </c>
      <c r="D8" s="13">
        <v>14</v>
      </c>
      <c r="E8" s="13">
        <v>3</v>
      </c>
      <c r="F8" s="13">
        <v>11</v>
      </c>
      <c r="G8" s="13">
        <v>0</v>
      </c>
      <c r="H8" s="13">
        <v>1</v>
      </c>
      <c r="I8" s="13">
        <v>8</v>
      </c>
      <c r="J8" s="13">
        <v>15</v>
      </c>
    </row>
    <row r="9" spans="1:11" ht="15.75" customHeight="1" x14ac:dyDescent="0.3">
      <c r="A9" s="10" t="s">
        <v>12</v>
      </c>
      <c r="B9" s="11"/>
      <c r="C9" s="9">
        <f>SUM(C6:C8)</f>
        <v>19</v>
      </c>
      <c r="D9" s="9">
        <f t="shared" ref="D9:J9" si="0">SUM(D6:D8)</f>
        <v>47</v>
      </c>
      <c r="E9" s="9">
        <f t="shared" si="0"/>
        <v>9</v>
      </c>
      <c r="F9" s="9">
        <f t="shared" si="0"/>
        <v>31</v>
      </c>
      <c r="G9" s="9">
        <f t="shared" si="0"/>
        <v>0</v>
      </c>
      <c r="H9" s="9">
        <f t="shared" si="0"/>
        <v>3</v>
      </c>
      <c r="I9" s="9">
        <f t="shared" si="0"/>
        <v>19</v>
      </c>
      <c r="J9" s="9">
        <f t="shared" si="0"/>
        <v>50</v>
      </c>
      <c r="K9" s="29"/>
    </row>
    <row r="10" spans="1:11" ht="15.75" customHeight="1" x14ac:dyDescent="0.3"/>
    <row r="11" spans="1:11" ht="15.75" customHeight="1" x14ac:dyDescent="0.3"/>
    <row r="12" spans="1:11" ht="15.75" customHeight="1" x14ac:dyDescent="0.3">
      <c r="A12" s="24" t="s">
        <v>587</v>
      </c>
      <c r="B12" s="25"/>
      <c r="C12" s="25"/>
      <c r="D12" s="25"/>
      <c r="E12" s="25"/>
      <c r="F12" s="25"/>
      <c r="G12" s="25"/>
      <c r="H12" s="25"/>
      <c r="I12" s="25"/>
      <c r="J12" s="26"/>
      <c r="K12" s="27"/>
    </row>
    <row r="13" spans="1:11" ht="15.75" customHeight="1" x14ac:dyDescent="0.3">
      <c r="A13" s="2"/>
      <c r="B13" s="3"/>
      <c r="C13" s="28" t="s">
        <v>1</v>
      </c>
      <c r="D13" s="26"/>
      <c r="E13" s="28" t="s">
        <v>2</v>
      </c>
      <c r="F13" s="26"/>
      <c r="G13" s="28" t="s">
        <v>3</v>
      </c>
      <c r="H13" s="26"/>
      <c r="I13" s="28" t="s">
        <v>4</v>
      </c>
      <c r="J13" s="26"/>
      <c r="K13" s="27"/>
    </row>
    <row r="14" spans="1:11" ht="15.75" customHeight="1" x14ac:dyDescent="0.3">
      <c r="A14" s="4" t="s">
        <v>5</v>
      </c>
      <c r="B14" s="5" t="s">
        <v>6</v>
      </c>
      <c r="C14" s="6" t="s">
        <v>7</v>
      </c>
      <c r="D14" s="6" t="s">
        <v>8</v>
      </c>
      <c r="E14" s="6" t="s">
        <v>7</v>
      </c>
      <c r="F14" s="6" t="s">
        <v>8</v>
      </c>
      <c r="G14" s="6" t="s">
        <v>7</v>
      </c>
      <c r="H14" s="6" t="s">
        <v>8</v>
      </c>
      <c r="I14" s="6" t="s">
        <v>7</v>
      </c>
      <c r="J14" s="6" t="s">
        <v>8</v>
      </c>
      <c r="K14" s="29"/>
    </row>
    <row r="15" spans="1:11" ht="15.75" customHeight="1" x14ac:dyDescent="0.3">
      <c r="A15" s="7" t="s">
        <v>42</v>
      </c>
      <c r="B15" s="8" t="s">
        <v>50</v>
      </c>
      <c r="C15" s="12">
        <v>0</v>
      </c>
      <c r="D15" s="13">
        <v>14</v>
      </c>
      <c r="E15" s="13">
        <v>0</v>
      </c>
      <c r="F15" s="13">
        <v>9</v>
      </c>
      <c r="G15" s="13">
        <v>1</v>
      </c>
      <c r="H15" s="13">
        <v>2</v>
      </c>
      <c r="I15" s="13">
        <v>1</v>
      </c>
      <c r="J15" s="13">
        <v>16</v>
      </c>
      <c r="K15" s="27"/>
    </row>
    <row r="16" spans="1:11" ht="15.75" customHeight="1" x14ac:dyDescent="0.3">
      <c r="A16" s="10" t="s">
        <v>12</v>
      </c>
      <c r="B16" s="11"/>
      <c r="C16" s="9">
        <v>0</v>
      </c>
      <c r="D16" s="9">
        <v>14</v>
      </c>
      <c r="E16" s="9">
        <v>0</v>
      </c>
      <c r="F16" s="9">
        <v>9</v>
      </c>
      <c r="G16" s="9">
        <v>1</v>
      </c>
      <c r="H16" s="9">
        <v>2</v>
      </c>
      <c r="I16" s="9">
        <v>1</v>
      </c>
      <c r="J16" s="9">
        <v>16</v>
      </c>
      <c r="K16" s="29"/>
    </row>
    <row r="17" spans="1:11" ht="15.75" customHeight="1" x14ac:dyDescent="0.3"/>
    <row r="18" spans="1:11" ht="15.75" customHeight="1" x14ac:dyDescent="0.3"/>
    <row r="19" spans="1:11" ht="15.75" customHeight="1" x14ac:dyDescent="0.3">
      <c r="A19" s="24" t="s">
        <v>872</v>
      </c>
      <c r="B19" s="25"/>
      <c r="C19" s="25"/>
      <c r="D19" s="25"/>
      <c r="E19" s="25"/>
      <c r="F19" s="25"/>
      <c r="G19" s="25"/>
      <c r="H19" s="25"/>
      <c r="I19" s="25"/>
      <c r="J19" s="26"/>
      <c r="K19" s="27"/>
    </row>
    <row r="20" spans="1:11" ht="15.75" customHeight="1" x14ac:dyDescent="0.3">
      <c r="A20" s="2"/>
      <c r="B20" s="3"/>
      <c r="C20" s="28" t="s">
        <v>1</v>
      </c>
      <c r="D20" s="26"/>
      <c r="E20" s="28" t="s">
        <v>2</v>
      </c>
      <c r="F20" s="26"/>
      <c r="G20" s="28" t="s">
        <v>3</v>
      </c>
      <c r="H20" s="26"/>
      <c r="I20" s="28" t="s">
        <v>4</v>
      </c>
      <c r="J20" s="26"/>
      <c r="K20" s="27"/>
    </row>
    <row r="21" spans="1:11" ht="15.75" customHeight="1" x14ac:dyDescent="0.3">
      <c r="A21" s="4" t="s">
        <v>5</v>
      </c>
      <c r="B21" s="5" t="s">
        <v>6</v>
      </c>
      <c r="C21" s="6" t="s">
        <v>7</v>
      </c>
      <c r="D21" s="6" t="s">
        <v>8</v>
      </c>
      <c r="E21" s="6" t="s">
        <v>7</v>
      </c>
      <c r="F21" s="6" t="s">
        <v>8</v>
      </c>
      <c r="G21" s="6" t="s">
        <v>7</v>
      </c>
      <c r="H21" s="6" t="s">
        <v>8</v>
      </c>
      <c r="I21" s="6" t="s">
        <v>7</v>
      </c>
      <c r="J21" s="6" t="s">
        <v>8</v>
      </c>
      <c r="K21" s="29"/>
    </row>
    <row r="22" spans="1:11" ht="15.75" customHeight="1" x14ac:dyDescent="0.3">
      <c r="A22" s="7" t="s">
        <v>57</v>
      </c>
      <c r="B22" s="8" t="s">
        <v>98</v>
      </c>
      <c r="C22" s="12">
        <v>4</v>
      </c>
      <c r="D22" s="13">
        <v>13</v>
      </c>
      <c r="E22" s="13">
        <v>3</v>
      </c>
      <c r="F22" s="13">
        <v>11</v>
      </c>
      <c r="G22" s="13">
        <v>0</v>
      </c>
      <c r="H22" s="13">
        <v>1</v>
      </c>
      <c r="I22" s="13">
        <v>4</v>
      </c>
      <c r="J22" s="13">
        <v>14</v>
      </c>
      <c r="K22" s="27"/>
    </row>
    <row r="23" spans="1:11" ht="15.75" customHeight="1" x14ac:dyDescent="0.3">
      <c r="A23" s="7" t="s">
        <v>63</v>
      </c>
      <c r="B23" s="8" t="s">
        <v>98</v>
      </c>
      <c r="C23" s="22">
        <v>12</v>
      </c>
      <c r="D23" s="14">
        <v>5</v>
      </c>
      <c r="E23" s="14">
        <v>5</v>
      </c>
      <c r="F23" s="14">
        <v>3</v>
      </c>
      <c r="G23" s="14">
        <v>0</v>
      </c>
      <c r="H23" s="14">
        <v>1</v>
      </c>
      <c r="I23" s="14">
        <v>12</v>
      </c>
      <c r="J23" s="14">
        <v>6</v>
      </c>
      <c r="K23" s="27"/>
    </row>
    <row r="24" spans="1:11" ht="15.75" customHeight="1" x14ac:dyDescent="0.3">
      <c r="A24" s="7" t="s">
        <v>64</v>
      </c>
      <c r="B24" s="8" t="s">
        <v>98</v>
      </c>
      <c r="C24" s="22">
        <v>15</v>
      </c>
      <c r="D24" s="14">
        <v>3</v>
      </c>
      <c r="E24" s="14">
        <v>5</v>
      </c>
      <c r="F24" s="14">
        <v>2</v>
      </c>
      <c r="G24" s="14">
        <v>6</v>
      </c>
      <c r="H24" s="14">
        <v>1</v>
      </c>
      <c r="I24" s="14">
        <v>21</v>
      </c>
      <c r="J24" s="14">
        <v>4</v>
      </c>
      <c r="K24" s="27"/>
    </row>
    <row r="25" spans="1:11" ht="15.75" customHeight="1" x14ac:dyDescent="0.3">
      <c r="A25" s="7" t="s">
        <v>66</v>
      </c>
      <c r="B25" s="8" t="s">
        <v>98</v>
      </c>
      <c r="C25" s="22">
        <v>6</v>
      </c>
      <c r="D25" s="14">
        <v>12</v>
      </c>
      <c r="E25" s="14">
        <v>0</v>
      </c>
      <c r="F25" s="14">
        <v>0</v>
      </c>
      <c r="G25" s="14">
        <v>0</v>
      </c>
      <c r="H25" s="14">
        <v>1</v>
      </c>
      <c r="I25" s="14">
        <v>6</v>
      </c>
      <c r="J25" s="14">
        <v>13</v>
      </c>
      <c r="K25" s="27"/>
    </row>
    <row r="26" spans="1:11" ht="15.75" customHeight="1" x14ac:dyDescent="0.3">
      <c r="A26" s="7" t="s">
        <v>67</v>
      </c>
      <c r="B26" s="8" t="s">
        <v>1032</v>
      </c>
      <c r="C26" s="22"/>
      <c r="D26" s="14"/>
      <c r="E26" s="14"/>
      <c r="F26" s="14"/>
      <c r="G26" s="14"/>
      <c r="H26" s="14"/>
      <c r="I26" s="14"/>
      <c r="J26" s="14"/>
      <c r="K26" s="27"/>
    </row>
    <row r="27" spans="1:11" ht="15.75" customHeight="1" x14ac:dyDescent="0.3">
      <c r="A27" s="7" t="s">
        <v>68</v>
      </c>
      <c r="B27" s="8" t="s">
        <v>588</v>
      </c>
      <c r="C27" s="22">
        <v>13</v>
      </c>
      <c r="D27" s="14">
        <v>4</v>
      </c>
      <c r="E27" s="14">
        <v>6</v>
      </c>
      <c r="F27" s="14">
        <v>1</v>
      </c>
      <c r="G27" s="14">
        <v>3</v>
      </c>
      <c r="H27" s="14">
        <v>1</v>
      </c>
      <c r="I27" s="14">
        <v>16</v>
      </c>
      <c r="J27" s="14">
        <v>5</v>
      </c>
      <c r="K27" s="27"/>
    </row>
    <row r="28" spans="1:11" ht="15.75" customHeight="1" x14ac:dyDescent="0.3">
      <c r="A28" s="7" t="s">
        <v>69</v>
      </c>
      <c r="B28" s="8" t="s">
        <v>588</v>
      </c>
      <c r="C28" s="22">
        <v>11</v>
      </c>
      <c r="D28" s="14">
        <v>7</v>
      </c>
      <c r="E28" s="14">
        <v>4</v>
      </c>
      <c r="F28" s="14">
        <v>3</v>
      </c>
      <c r="G28" s="14">
        <v>0</v>
      </c>
      <c r="H28" s="14">
        <v>1</v>
      </c>
      <c r="I28" s="14">
        <v>11</v>
      </c>
      <c r="J28" s="14">
        <v>8</v>
      </c>
      <c r="K28" s="27"/>
    </row>
    <row r="29" spans="1:11" ht="15.75" customHeight="1" x14ac:dyDescent="0.3">
      <c r="A29" s="7" t="s">
        <v>102</v>
      </c>
      <c r="B29" s="8" t="s">
        <v>588</v>
      </c>
      <c r="C29" s="22">
        <v>10</v>
      </c>
      <c r="D29" s="14">
        <v>8</v>
      </c>
      <c r="E29" s="14">
        <v>3</v>
      </c>
      <c r="F29" s="14">
        <v>3</v>
      </c>
      <c r="G29" s="14">
        <v>0</v>
      </c>
      <c r="H29" s="14">
        <v>1</v>
      </c>
      <c r="I29" s="14">
        <v>10</v>
      </c>
      <c r="J29" s="14">
        <v>9</v>
      </c>
      <c r="K29" s="27"/>
    </row>
    <row r="30" spans="1:11" ht="15.75" customHeight="1" x14ac:dyDescent="0.3">
      <c r="A30" s="7" t="s">
        <v>103</v>
      </c>
      <c r="B30" s="8" t="s">
        <v>588</v>
      </c>
      <c r="C30" s="22">
        <v>11</v>
      </c>
      <c r="D30" s="14">
        <v>7</v>
      </c>
      <c r="E30" s="14">
        <v>5</v>
      </c>
      <c r="F30" s="14">
        <v>2</v>
      </c>
      <c r="G30" s="14">
        <v>0</v>
      </c>
      <c r="H30" s="14">
        <v>1</v>
      </c>
      <c r="I30" s="14">
        <v>11</v>
      </c>
      <c r="J30" s="14">
        <v>8</v>
      </c>
      <c r="K30" s="27"/>
    </row>
    <row r="31" spans="1:11" ht="15.75" customHeight="1" x14ac:dyDescent="0.3">
      <c r="A31" s="7" t="s">
        <v>104</v>
      </c>
      <c r="B31" s="8" t="s">
        <v>588</v>
      </c>
      <c r="C31" s="22">
        <v>7</v>
      </c>
      <c r="D31" s="14">
        <v>11</v>
      </c>
      <c r="E31" s="14">
        <v>2</v>
      </c>
      <c r="F31" s="14">
        <v>6</v>
      </c>
      <c r="G31" s="14">
        <v>0</v>
      </c>
      <c r="H31" s="14">
        <v>1</v>
      </c>
      <c r="I31" s="14">
        <v>7</v>
      </c>
      <c r="J31" s="14">
        <v>12</v>
      </c>
      <c r="K31" s="27"/>
    </row>
    <row r="32" spans="1:11" ht="15.75" customHeight="1" x14ac:dyDescent="0.3">
      <c r="A32" s="7" t="s">
        <v>105</v>
      </c>
      <c r="B32" s="8" t="s">
        <v>588</v>
      </c>
      <c r="C32" s="22">
        <v>13</v>
      </c>
      <c r="D32" s="14">
        <v>5</v>
      </c>
      <c r="E32" s="14">
        <v>6</v>
      </c>
      <c r="F32" s="14">
        <v>2</v>
      </c>
      <c r="G32" s="14">
        <v>0</v>
      </c>
      <c r="H32" s="14">
        <v>1</v>
      </c>
      <c r="I32" s="14">
        <v>13</v>
      </c>
      <c r="J32" s="14">
        <v>6</v>
      </c>
      <c r="K32" s="27"/>
    </row>
    <row r="33" spans="1:11" ht="15.75" customHeight="1" x14ac:dyDescent="0.3">
      <c r="A33" s="7" t="s">
        <v>25</v>
      </c>
      <c r="B33" s="8" t="s">
        <v>588</v>
      </c>
      <c r="C33" s="22">
        <v>15</v>
      </c>
      <c r="D33" s="14">
        <v>3</v>
      </c>
      <c r="E33" s="14">
        <v>6</v>
      </c>
      <c r="F33" s="14">
        <v>2</v>
      </c>
      <c r="G33" s="14">
        <v>0</v>
      </c>
      <c r="H33" s="14">
        <v>1</v>
      </c>
      <c r="I33" s="14">
        <v>15</v>
      </c>
      <c r="J33" s="14">
        <v>4</v>
      </c>
      <c r="K33" s="27"/>
    </row>
    <row r="34" spans="1:11" ht="15.75" customHeight="1" x14ac:dyDescent="0.3">
      <c r="A34" s="7" t="s">
        <v>27</v>
      </c>
      <c r="B34" s="8" t="s">
        <v>588</v>
      </c>
      <c r="C34" s="22">
        <v>6</v>
      </c>
      <c r="D34" s="14">
        <v>12</v>
      </c>
      <c r="E34" s="14">
        <v>1</v>
      </c>
      <c r="F34" s="14">
        <v>7</v>
      </c>
      <c r="G34" s="14">
        <v>0</v>
      </c>
      <c r="H34" s="14">
        <v>1</v>
      </c>
      <c r="I34" s="14">
        <v>6</v>
      </c>
      <c r="J34" s="14">
        <v>13</v>
      </c>
      <c r="K34" s="27"/>
    </row>
    <row r="35" spans="1:11" ht="15.75" customHeight="1" x14ac:dyDescent="0.3">
      <c r="A35" s="10" t="s">
        <v>12</v>
      </c>
      <c r="B35" s="11"/>
      <c r="C35" s="9">
        <f t="shared" ref="C35:J35" si="1">SUM(C22:C34)</f>
        <v>123</v>
      </c>
      <c r="D35" s="9">
        <f t="shared" si="1"/>
        <v>90</v>
      </c>
      <c r="E35" s="9">
        <f t="shared" si="1"/>
        <v>46</v>
      </c>
      <c r="F35" s="9">
        <f t="shared" si="1"/>
        <v>42</v>
      </c>
      <c r="G35" s="9">
        <f t="shared" si="1"/>
        <v>9</v>
      </c>
      <c r="H35" s="9">
        <f t="shared" si="1"/>
        <v>12</v>
      </c>
      <c r="I35" s="9">
        <f t="shared" si="1"/>
        <v>132</v>
      </c>
      <c r="J35" s="9">
        <f t="shared" si="1"/>
        <v>102</v>
      </c>
      <c r="K35" s="29"/>
    </row>
    <row r="36" spans="1:11" ht="15.75" customHeight="1" x14ac:dyDescent="0.3"/>
    <row r="37" spans="1:11" ht="15.75" customHeight="1" x14ac:dyDescent="0.3"/>
    <row r="38" spans="1:11" ht="15.75" customHeight="1" x14ac:dyDescent="0.3">
      <c r="A38" s="24" t="s">
        <v>1631</v>
      </c>
      <c r="B38" s="25"/>
      <c r="C38" s="25"/>
      <c r="D38" s="25"/>
      <c r="E38" s="25"/>
      <c r="F38" s="25"/>
      <c r="G38" s="25"/>
      <c r="H38" s="25"/>
      <c r="I38" s="25"/>
      <c r="J38" s="26"/>
      <c r="K38" s="27"/>
    </row>
    <row r="39" spans="1:11" ht="15.75" customHeight="1" x14ac:dyDescent="0.3">
      <c r="A39" s="2"/>
      <c r="B39" s="3"/>
      <c r="C39" s="28" t="s">
        <v>1</v>
      </c>
      <c r="D39" s="26"/>
      <c r="E39" s="28" t="s">
        <v>2</v>
      </c>
      <c r="F39" s="26"/>
      <c r="G39" s="28" t="s">
        <v>3</v>
      </c>
      <c r="H39" s="26"/>
      <c r="I39" s="28" t="s">
        <v>4</v>
      </c>
      <c r="J39" s="26"/>
      <c r="K39" s="27"/>
    </row>
    <row r="40" spans="1:11" ht="15.75" customHeight="1" x14ac:dyDescent="0.3">
      <c r="A40" s="4" t="s">
        <v>5</v>
      </c>
      <c r="B40" s="5" t="s">
        <v>6</v>
      </c>
      <c r="C40" s="6" t="s">
        <v>7</v>
      </c>
      <c r="D40" s="6" t="s">
        <v>8</v>
      </c>
      <c r="E40" s="6" t="s">
        <v>7</v>
      </c>
      <c r="F40" s="6" t="s">
        <v>8</v>
      </c>
      <c r="G40" s="6" t="s">
        <v>7</v>
      </c>
      <c r="H40" s="6" t="s">
        <v>8</v>
      </c>
      <c r="I40" s="6" t="s">
        <v>7</v>
      </c>
      <c r="J40" s="6" t="s">
        <v>8</v>
      </c>
      <c r="K40" s="29"/>
    </row>
    <row r="41" spans="1:11" ht="15.75" customHeight="1" x14ac:dyDescent="0.3">
      <c r="A41" s="7" t="s">
        <v>157</v>
      </c>
      <c r="B41" s="8" t="s">
        <v>285</v>
      </c>
      <c r="C41" s="22">
        <v>10</v>
      </c>
      <c r="D41" s="14">
        <v>4</v>
      </c>
      <c r="E41" s="14">
        <v>0</v>
      </c>
      <c r="F41" s="14">
        <v>0</v>
      </c>
      <c r="G41" s="14">
        <v>2</v>
      </c>
      <c r="H41" s="14">
        <v>1</v>
      </c>
      <c r="I41" s="14">
        <v>12</v>
      </c>
      <c r="J41" s="14">
        <v>5</v>
      </c>
      <c r="K41" s="27"/>
    </row>
    <row r="42" spans="1:11" ht="15.75" customHeight="1" x14ac:dyDescent="0.3">
      <c r="A42" s="7" t="s">
        <v>159</v>
      </c>
      <c r="B42" s="8" t="s">
        <v>285</v>
      </c>
      <c r="C42" s="22">
        <v>8</v>
      </c>
      <c r="D42" s="14">
        <v>2</v>
      </c>
      <c r="E42" s="14">
        <v>6</v>
      </c>
      <c r="F42" s="14">
        <v>1</v>
      </c>
      <c r="G42" s="14">
        <v>3</v>
      </c>
      <c r="H42" s="14">
        <v>1</v>
      </c>
      <c r="I42" s="14">
        <v>11</v>
      </c>
      <c r="J42" s="14">
        <v>3</v>
      </c>
      <c r="K42" s="27"/>
    </row>
    <row r="43" spans="1:11" ht="15.75" customHeight="1" x14ac:dyDescent="0.3">
      <c r="A43" s="7" t="s">
        <v>160</v>
      </c>
      <c r="B43" s="8" t="s">
        <v>285</v>
      </c>
      <c r="C43" s="22">
        <v>7</v>
      </c>
      <c r="D43" s="14">
        <v>7</v>
      </c>
      <c r="E43" s="14">
        <v>6</v>
      </c>
      <c r="F43" s="14">
        <v>3</v>
      </c>
      <c r="G43" s="14">
        <v>3</v>
      </c>
      <c r="H43" s="14">
        <v>1</v>
      </c>
      <c r="I43" s="14">
        <v>10</v>
      </c>
      <c r="J43" s="14">
        <v>8</v>
      </c>
      <c r="K43" s="27"/>
    </row>
    <row r="44" spans="1:11" ht="15.75" customHeight="1" x14ac:dyDescent="0.3">
      <c r="A44" s="7" t="s">
        <v>147</v>
      </c>
      <c r="B44" s="8" t="s">
        <v>285</v>
      </c>
      <c r="C44" s="22">
        <v>8</v>
      </c>
      <c r="D44" s="14">
        <v>7</v>
      </c>
      <c r="E44" s="14">
        <v>5</v>
      </c>
      <c r="F44" s="14">
        <v>4</v>
      </c>
      <c r="G44" s="14">
        <v>3</v>
      </c>
      <c r="H44" s="14">
        <v>1</v>
      </c>
      <c r="I44" s="14">
        <v>11</v>
      </c>
      <c r="J44" s="14">
        <v>8</v>
      </c>
      <c r="K44" s="27"/>
    </row>
    <row r="45" spans="1:11" ht="15.75" customHeight="1" x14ac:dyDescent="0.3">
      <c r="A45" s="7" t="s">
        <v>150</v>
      </c>
      <c r="B45" s="8" t="s">
        <v>285</v>
      </c>
      <c r="C45" s="22">
        <v>5</v>
      </c>
      <c r="D45" s="14">
        <v>11</v>
      </c>
      <c r="E45" s="14">
        <v>3</v>
      </c>
      <c r="F45" s="14">
        <v>6</v>
      </c>
      <c r="G45" s="14">
        <v>0</v>
      </c>
      <c r="H45" s="14">
        <v>1</v>
      </c>
      <c r="I45" s="14">
        <v>5</v>
      </c>
      <c r="J45" s="14">
        <v>12</v>
      </c>
      <c r="K45" s="27"/>
    </row>
    <row r="46" spans="1:11" ht="15.75" customHeight="1" x14ac:dyDescent="0.3">
      <c r="A46" s="7" t="s">
        <v>151</v>
      </c>
      <c r="B46" s="8" t="s">
        <v>285</v>
      </c>
      <c r="C46" s="22">
        <v>5</v>
      </c>
      <c r="D46" s="14">
        <v>11</v>
      </c>
      <c r="E46" s="14">
        <v>1</v>
      </c>
      <c r="F46" s="14">
        <v>7</v>
      </c>
      <c r="G46" s="14">
        <v>0</v>
      </c>
      <c r="H46" s="14">
        <v>2</v>
      </c>
      <c r="I46" s="14">
        <v>5</v>
      </c>
      <c r="J46" s="14">
        <v>13</v>
      </c>
      <c r="K46" s="27"/>
    </row>
    <row r="47" spans="1:11" ht="15.75" customHeight="1" x14ac:dyDescent="0.3">
      <c r="A47" s="7" t="s">
        <v>152</v>
      </c>
      <c r="B47" s="8" t="s">
        <v>285</v>
      </c>
      <c r="C47" s="22">
        <v>8</v>
      </c>
      <c r="D47" s="14">
        <v>8</v>
      </c>
      <c r="E47" s="14">
        <v>3</v>
      </c>
      <c r="F47" s="14">
        <v>6</v>
      </c>
      <c r="G47" s="14">
        <v>1</v>
      </c>
      <c r="H47" s="14">
        <v>2</v>
      </c>
      <c r="I47" s="14">
        <v>9</v>
      </c>
      <c r="J47" s="14">
        <v>10</v>
      </c>
      <c r="K47" s="27"/>
    </row>
    <row r="48" spans="1:11" ht="15.75" customHeight="1" x14ac:dyDescent="0.3">
      <c r="A48" s="7" t="s">
        <v>153</v>
      </c>
      <c r="B48" s="8" t="s">
        <v>285</v>
      </c>
      <c r="C48" s="22">
        <v>11</v>
      </c>
      <c r="D48" s="14">
        <v>3</v>
      </c>
      <c r="E48" s="14">
        <v>7</v>
      </c>
      <c r="F48" s="14">
        <v>2</v>
      </c>
      <c r="G48" s="14">
        <v>8</v>
      </c>
      <c r="H48" s="14">
        <v>1</v>
      </c>
      <c r="I48" s="14">
        <v>19</v>
      </c>
      <c r="J48" s="14">
        <v>4</v>
      </c>
      <c r="K48" s="27"/>
    </row>
    <row r="49" spans="1:11" ht="15.75" customHeight="1" x14ac:dyDescent="0.3">
      <c r="A49" s="7" t="s">
        <v>176</v>
      </c>
      <c r="B49" s="8" t="s">
        <v>285</v>
      </c>
      <c r="C49" s="22">
        <v>10</v>
      </c>
      <c r="D49" s="14">
        <v>1</v>
      </c>
      <c r="E49" s="14">
        <v>6</v>
      </c>
      <c r="F49" s="14">
        <v>0</v>
      </c>
      <c r="G49" s="14">
        <v>1</v>
      </c>
      <c r="H49" s="14">
        <v>1</v>
      </c>
      <c r="I49" s="14">
        <v>11</v>
      </c>
      <c r="J49" s="14">
        <v>2</v>
      </c>
      <c r="K49" s="27"/>
    </row>
    <row r="50" spans="1:11" ht="15.75" customHeight="1" x14ac:dyDescent="0.3">
      <c r="A50" s="7" t="s">
        <v>243</v>
      </c>
      <c r="B50" s="8" t="s">
        <v>285</v>
      </c>
      <c r="C50" s="22">
        <v>8</v>
      </c>
      <c r="D50" s="14">
        <v>4</v>
      </c>
      <c r="E50" s="14">
        <v>6</v>
      </c>
      <c r="F50" s="14">
        <v>0</v>
      </c>
      <c r="G50" s="14">
        <v>0</v>
      </c>
      <c r="H50" s="14">
        <v>1</v>
      </c>
      <c r="I50" s="14">
        <v>8</v>
      </c>
      <c r="J50" s="14">
        <v>5</v>
      </c>
      <c r="K50" s="27"/>
    </row>
    <row r="51" spans="1:11" ht="15.75" customHeight="1" x14ac:dyDescent="0.3">
      <c r="A51" s="7" t="s">
        <v>236</v>
      </c>
      <c r="B51" s="8" t="s">
        <v>702</v>
      </c>
      <c r="C51" s="22"/>
      <c r="D51" s="14"/>
      <c r="E51" s="14"/>
      <c r="F51" s="14"/>
      <c r="G51" s="14"/>
      <c r="H51" s="14"/>
      <c r="I51" s="14"/>
      <c r="J51" s="14"/>
      <c r="K51" s="27"/>
    </row>
    <row r="52" spans="1:11" ht="15.75" customHeight="1" x14ac:dyDescent="0.3">
      <c r="A52" s="7" t="s">
        <v>155</v>
      </c>
      <c r="B52" s="8" t="s">
        <v>285</v>
      </c>
      <c r="C52" s="22">
        <v>5</v>
      </c>
      <c r="D52" s="14">
        <v>7</v>
      </c>
      <c r="E52" s="14">
        <v>5</v>
      </c>
      <c r="F52" s="14">
        <v>4</v>
      </c>
      <c r="G52" s="14">
        <v>0</v>
      </c>
      <c r="H52" s="14">
        <v>2</v>
      </c>
      <c r="I52" s="14">
        <v>5</v>
      </c>
      <c r="J52" s="14">
        <v>9</v>
      </c>
      <c r="K52" s="27"/>
    </row>
    <row r="53" spans="1:11" ht="15.75" customHeight="1" x14ac:dyDescent="0.3">
      <c r="A53" s="10" t="s">
        <v>12</v>
      </c>
      <c r="B53" s="11"/>
      <c r="C53" s="9">
        <f>SUM(C41:C52)</f>
        <v>85</v>
      </c>
      <c r="D53" s="9">
        <f t="shared" ref="D53:J53" si="2">SUM(D41:D52)</f>
        <v>65</v>
      </c>
      <c r="E53" s="9">
        <f t="shared" si="2"/>
        <v>48</v>
      </c>
      <c r="F53" s="9">
        <f t="shared" si="2"/>
        <v>33</v>
      </c>
      <c r="G53" s="9">
        <f t="shared" si="2"/>
        <v>21</v>
      </c>
      <c r="H53" s="9">
        <f t="shared" si="2"/>
        <v>14</v>
      </c>
      <c r="I53" s="9">
        <f t="shared" si="2"/>
        <v>106</v>
      </c>
      <c r="J53" s="9">
        <f t="shared" si="2"/>
        <v>79</v>
      </c>
      <c r="K53" s="29"/>
    </row>
    <row r="54" spans="1:11" ht="15.75" customHeight="1" x14ac:dyDescent="0.3"/>
    <row r="55" spans="1:11" ht="15.75" customHeight="1" x14ac:dyDescent="0.3"/>
    <row r="56" spans="1:11" ht="15.75" customHeight="1" x14ac:dyDescent="0.3">
      <c r="A56" s="24" t="s">
        <v>695</v>
      </c>
      <c r="B56" s="25"/>
      <c r="C56" s="25"/>
      <c r="D56" s="25"/>
      <c r="E56" s="25"/>
      <c r="F56" s="25"/>
      <c r="G56" s="25"/>
      <c r="H56" s="25"/>
      <c r="I56" s="25"/>
      <c r="J56" s="26"/>
      <c r="K56" s="27"/>
    </row>
    <row r="57" spans="1:11" ht="15.75" customHeight="1" x14ac:dyDescent="0.3">
      <c r="A57" s="2"/>
      <c r="B57" s="3"/>
      <c r="C57" s="28" t="s">
        <v>1</v>
      </c>
      <c r="D57" s="26"/>
      <c r="E57" s="28" t="s">
        <v>2</v>
      </c>
      <c r="F57" s="26"/>
      <c r="G57" s="28" t="s">
        <v>3</v>
      </c>
      <c r="H57" s="26"/>
      <c r="I57" s="28" t="s">
        <v>4</v>
      </c>
      <c r="J57" s="26"/>
      <c r="K57" s="27"/>
    </row>
    <row r="58" spans="1:11" ht="15.75" customHeight="1" x14ac:dyDescent="0.3">
      <c r="A58" s="4" t="s">
        <v>5</v>
      </c>
      <c r="B58" s="5" t="s">
        <v>6</v>
      </c>
      <c r="C58" s="6" t="s">
        <v>7</v>
      </c>
      <c r="D58" s="6" t="s">
        <v>8</v>
      </c>
      <c r="E58" s="6" t="s">
        <v>7</v>
      </c>
      <c r="F58" s="6" t="s">
        <v>8</v>
      </c>
      <c r="G58" s="6" t="s">
        <v>7</v>
      </c>
      <c r="H58" s="6" t="s">
        <v>8</v>
      </c>
      <c r="I58" s="6" t="s">
        <v>7</v>
      </c>
      <c r="J58" s="6" t="s">
        <v>8</v>
      </c>
      <c r="K58" s="29"/>
    </row>
    <row r="59" spans="1:11" ht="15.75" customHeight="1" x14ac:dyDescent="0.3">
      <c r="A59" s="7" t="s">
        <v>55</v>
      </c>
      <c r="B59" s="8" t="s">
        <v>696</v>
      </c>
      <c r="C59" s="12"/>
      <c r="D59" s="13"/>
      <c r="E59" s="13"/>
      <c r="F59" s="13"/>
      <c r="G59" s="13"/>
      <c r="H59" s="13"/>
      <c r="I59" s="13">
        <v>20</v>
      </c>
      <c r="J59" s="13">
        <v>4</v>
      </c>
      <c r="K59" s="27"/>
    </row>
    <row r="60" spans="1:11" ht="15.75" customHeight="1" x14ac:dyDescent="0.3">
      <c r="A60" s="7" t="s">
        <v>56</v>
      </c>
      <c r="B60" s="8" t="s">
        <v>697</v>
      </c>
      <c r="C60" s="22"/>
      <c r="D60" s="14"/>
      <c r="E60" s="14"/>
      <c r="F60" s="14"/>
      <c r="G60" s="14"/>
      <c r="H60" s="14"/>
      <c r="I60" s="14">
        <v>18</v>
      </c>
      <c r="J60" s="14">
        <v>2</v>
      </c>
      <c r="K60" s="27"/>
    </row>
    <row r="61" spans="1:11" ht="15.75" customHeight="1" x14ac:dyDescent="0.3">
      <c r="A61" s="7" t="s">
        <v>57</v>
      </c>
      <c r="B61" s="8" t="s">
        <v>698</v>
      </c>
      <c r="C61" s="22"/>
      <c r="D61" s="14"/>
      <c r="E61" s="14"/>
      <c r="F61" s="14"/>
      <c r="G61" s="14"/>
      <c r="H61" s="14"/>
      <c r="I61" s="14">
        <v>10</v>
      </c>
      <c r="J61" s="14">
        <v>9</v>
      </c>
      <c r="K61" s="27"/>
    </row>
    <row r="62" spans="1:11" ht="15.75" customHeight="1" x14ac:dyDescent="0.3">
      <c r="A62" s="7" t="s">
        <v>63</v>
      </c>
      <c r="B62" s="8" t="s">
        <v>698</v>
      </c>
      <c r="C62" s="22"/>
      <c r="D62" s="14"/>
      <c r="E62" s="14"/>
      <c r="F62" s="14"/>
      <c r="G62" s="14"/>
      <c r="H62" s="14"/>
      <c r="I62" s="14">
        <v>10</v>
      </c>
      <c r="J62" s="14">
        <v>9</v>
      </c>
      <c r="K62" s="27"/>
    </row>
    <row r="63" spans="1:11" ht="15.75" customHeight="1" x14ac:dyDescent="0.3">
      <c r="A63" s="7" t="s">
        <v>64</v>
      </c>
      <c r="B63" s="8" t="s">
        <v>698</v>
      </c>
      <c r="C63" s="22"/>
      <c r="D63" s="14"/>
      <c r="E63" s="14"/>
      <c r="F63" s="14"/>
      <c r="G63" s="14"/>
      <c r="H63" s="14"/>
      <c r="I63" s="14">
        <v>16</v>
      </c>
      <c r="J63" s="14">
        <v>7</v>
      </c>
      <c r="K63" s="27"/>
    </row>
    <row r="64" spans="1:11" ht="15.75" customHeight="1" x14ac:dyDescent="0.3">
      <c r="A64" s="7" t="s">
        <v>66</v>
      </c>
      <c r="B64" s="8" t="s">
        <v>698</v>
      </c>
      <c r="C64" s="22"/>
      <c r="D64" s="14"/>
      <c r="E64" s="14"/>
      <c r="F64" s="14"/>
      <c r="G64" s="14"/>
      <c r="H64" s="14"/>
      <c r="I64" s="14">
        <v>26</v>
      </c>
      <c r="J64" s="14">
        <v>2</v>
      </c>
      <c r="K64" s="27"/>
    </row>
    <row r="65" spans="1:11" ht="15.75" customHeight="1" x14ac:dyDescent="0.3">
      <c r="A65" s="7" t="s">
        <v>67</v>
      </c>
      <c r="B65" s="8" t="s">
        <v>80</v>
      </c>
      <c r="C65" s="22">
        <v>7</v>
      </c>
      <c r="D65" s="14">
        <v>11</v>
      </c>
      <c r="E65" s="14">
        <v>4</v>
      </c>
      <c r="F65" s="14">
        <v>5</v>
      </c>
      <c r="G65" s="14">
        <v>0</v>
      </c>
      <c r="H65" s="14">
        <v>1</v>
      </c>
      <c r="I65" s="14">
        <v>7</v>
      </c>
      <c r="J65" s="14">
        <v>12</v>
      </c>
      <c r="K65" s="27" t="s">
        <v>1235</v>
      </c>
    </row>
    <row r="66" spans="1:11" ht="15.75" customHeight="1" x14ac:dyDescent="0.3">
      <c r="A66" s="7" t="s">
        <v>68</v>
      </c>
      <c r="B66" s="8" t="s">
        <v>80</v>
      </c>
      <c r="C66" s="22">
        <v>4</v>
      </c>
      <c r="D66" s="14">
        <v>14</v>
      </c>
      <c r="E66" s="14">
        <v>3</v>
      </c>
      <c r="F66" s="14">
        <v>6</v>
      </c>
      <c r="G66" s="14">
        <v>0</v>
      </c>
      <c r="H66" s="14">
        <v>1</v>
      </c>
      <c r="I66" s="14">
        <v>4</v>
      </c>
      <c r="J66" s="14">
        <v>15</v>
      </c>
      <c r="K66" s="27" t="s">
        <v>1236</v>
      </c>
    </row>
    <row r="67" spans="1:11" ht="15.75" customHeight="1" x14ac:dyDescent="0.3">
      <c r="A67" s="7" t="s">
        <v>69</v>
      </c>
      <c r="B67" s="8" t="s">
        <v>699</v>
      </c>
      <c r="C67" s="22"/>
      <c r="D67" s="14"/>
      <c r="E67" s="14"/>
      <c r="F67" s="14"/>
      <c r="G67" s="14"/>
      <c r="H67" s="14"/>
      <c r="I67" s="14">
        <v>13</v>
      </c>
      <c r="J67" s="14">
        <v>9</v>
      </c>
      <c r="K67" s="27"/>
    </row>
    <row r="68" spans="1:11" ht="15.75" customHeight="1" x14ac:dyDescent="0.3">
      <c r="A68" s="7" t="s">
        <v>102</v>
      </c>
      <c r="B68" s="8" t="s">
        <v>699</v>
      </c>
      <c r="C68" s="22"/>
      <c r="D68" s="14"/>
      <c r="E68" s="14"/>
      <c r="F68" s="14"/>
      <c r="G68" s="14"/>
      <c r="H68" s="14"/>
      <c r="I68" s="14">
        <v>9</v>
      </c>
      <c r="J68" s="14">
        <v>11</v>
      </c>
      <c r="K68" s="27"/>
    </row>
    <row r="69" spans="1:11" ht="15.75" customHeight="1" x14ac:dyDescent="0.3">
      <c r="A69" s="7" t="s">
        <v>103</v>
      </c>
      <c r="B69" s="8" t="s">
        <v>699</v>
      </c>
      <c r="C69" s="22">
        <v>13</v>
      </c>
      <c r="D69" s="14">
        <v>5</v>
      </c>
      <c r="E69" s="14">
        <v>0</v>
      </c>
      <c r="F69" s="14">
        <v>0</v>
      </c>
      <c r="G69" s="14">
        <v>0</v>
      </c>
      <c r="H69" s="14">
        <v>1</v>
      </c>
      <c r="I69" s="14">
        <v>13</v>
      </c>
      <c r="J69" s="14">
        <v>6</v>
      </c>
      <c r="K69" s="27"/>
    </row>
    <row r="70" spans="1:11" ht="15.75" customHeight="1" x14ac:dyDescent="0.3">
      <c r="A70" s="7" t="s">
        <v>104</v>
      </c>
      <c r="B70" s="8" t="s">
        <v>699</v>
      </c>
      <c r="C70" s="22">
        <v>13</v>
      </c>
      <c r="D70" s="14">
        <v>5</v>
      </c>
      <c r="E70" s="14"/>
      <c r="F70" s="14"/>
      <c r="G70" s="14">
        <v>0</v>
      </c>
      <c r="H70" s="14">
        <v>1</v>
      </c>
      <c r="I70" s="14">
        <v>13</v>
      </c>
      <c r="J70" s="14">
        <v>6</v>
      </c>
      <c r="K70" s="27"/>
    </row>
    <row r="71" spans="1:11" ht="15.75" customHeight="1" x14ac:dyDescent="0.3">
      <c r="A71" s="7" t="s">
        <v>105</v>
      </c>
      <c r="B71" s="8" t="s">
        <v>700</v>
      </c>
      <c r="C71" s="22"/>
      <c r="D71" s="14"/>
      <c r="E71" s="14"/>
      <c r="F71" s="14"/>
      <c r="G71" s="14"/>
      <c r="H71" s="14"/>
      <c r="I71" s="14">
        <v>7</v>
      </c>
      <c r="J71" s="14">
        <v>12</v>
      </c>
      <c r="K71" s="27"/>
    </row>
    <row r="72" spans="1:11" ht="15.75" customHeight="1" x14ac:dyDescent="0.3">
      <c r="A72" s="7" t="s">
        <v>25</v>
      </c>
      <c r="B72" s="8" t="s">
        <v>538</v>
      </c>
      <c r="C72" s="22"/>
      <c r="D72" s="14"/>
      <c r="E72" s="14"/>
      <c r="F72" s="14"/>
      <c r="G72" s="14"/>
      <c r="H72" s="14"/>
      <c r="I72" s="14">
        <v>16</v>
      </c>
      <c r="J72" s="14">
        <v>4</v>
      </c>
      <c r="K72" s="27"/>
    </row>
    <row r="73" spans="1:11" ht="15.75" customHeight="1" x14ac:dyDescent="0.3">
      <c r="A73" s="7" t="s">
        <v>27</v>
      </c>
      <c r="B73" s="8" t="s">
        <v>538</v>
      </c>
      <c r="C73" s="22"/>
      <c r="D73" s="14"/>
      <c r="E73" s="14"/>
      <c r="F73" s="14"/>
      <c r="G73" s="14"/>
      <c r="H73" s="14"/>
      <c r="I73" s="14">
        <v>19</v>
      </c>
      <c r="J73" s="14">
        <v>3</v>
      </c>
      <c r="K73" s="27"/>
    </row>
    <row r="74" spans="1:11" ht="15.75" customHeight="1" x14ac:dyDescent="0.3">
      <c r="A74" s="7" t="s">
        <v>28</v>
      </c>
      <c r="B74" s="8" t="s">
        <v>538</v>
      </c>
      <c r="C74" s="22"/>
      <c r="D74" s="14"/>
      <c r="E74" s="14"/>
      <c r="F74" s="14"/>
      <c r="G74" s="14"/>
      <c r="H74" s="14"/>
      <c r="I74" s="14">
        <v>17</v>
      </c>
      <c r="J74" s="14">
        <v>4</v>
      </c>
      <c r="K74" s="27"/>
    </row>
    <row r="75" spans="1:11" ht="15.75" customHeight="1" x14ac:dyDescent="0.3">
      <c r="A75" s="7" t="s">
        <v>106</v>
      </c>
      <c r="B75" s="8" t="s">
        <v>538</v>
      </c>
      <c r="C75" s="22"/>
      <c r="D75" s="14"/>
      <c r="E75" s="14"/>
      <c r="F75" s="14"/>
      <c r="G75" s="14"/>
      <c r="H75" s="14"/>
      <c r="I75" s="14">
        <v>21</v>
      </c>
      <c r="J75" s="14">
        <v>2</v>
      </c>
      <c r="K75" s="27"/>
    </row>
    <row r="76" spans="1:11" ht="15.75" customHeight="1" x14ac:dyDescent="0.3">
      <c r="A76" s="7" t="s">
        <v>30</v>
      </c>
      <c r="B76" s="8" t="s">
        <v>127</v>
      </c>
      <c r="C76" s="22"/>
      <c r="D76" s="14"/>
      <c r="E76" s="14"/>
      <c r="F76" s="14"/>
      <c r="G76" s="14"/>
      <c r="H76" s="14"/>
      <c r="I76" s="14">
        <v>10</v>
      </c>
      <c r="J76" s="14">
        <v>9</v>
      </c>
      <c r="K76" s="27"/>
    </row>
    <row r="77" spans="1:11" ht="15.75" customHeight="1" x14ac:dyDescent="0.3">
      <c r="A77" s="7" t="s">
        <v>107</v>
      </c>
      <c r="B77" s="8" t="s">
        <v>127</v>
      </c>
      <c r="C77" s="22"/>
      <c r="D77" s="14"/>
      <c r="E77" s="14"/>
      <c r="F77" s="14"/>
      <c r="G77" s="14"/>
      <c r="H77" s="14"/>
      <c r="I77" s="14">
        <v>15</v>
      </c>
      <c r="J77" s="14">
        <v>4</v>
      </c>
      <c r="K77" s="27"/>
    </row>
    <row r="78" spans="1:11" ht="15.75" customHeight="1" x14ac:dyDescent="0.3">
      <c r="A78" s="7" t="s">
        <v>109</v>
      </c>
      <c r="B78" s="8" t="s">
        <v>538</v>
      </c>
      <c r="C78" s="22"/>
      <c r="D78" s="14"/>
      <c r="E78" s="14"/>
      <c r="F78" s="14"/>
      <c r="G78" s="14"/>
      <c r="H78" s="14"/>
      <c r="I78" s="14">
        <v>14</v>
      </c>
      <c r="J78" s="14">
        <v>6</v>
      </c>
      <c r="K78" s="27"/>
    </row>
    <row r="79" spans="1:11" ht="15.75" customHeight="1" x14ac:dyDescent="0.3">
      <c r="A79" s="7" t="s">
        <v>110</v>
      </c>
      <c r="B79" s="8" t="s">
        <v>538</v>
      </c>
      <c r="C79" s="22"/>
      <c r="D79" s="14"/>
      <c r="E79" s="14"/>
      <c r="F79" s="14"/>
      <c r="G79" s="14"/>
      <c r="H79" s="14"/>
      <c r="I79" s="14">
        <v>20</v>
      </c>
      <c r="J79" s="14">
        <v>3</v>
      </c>
      <c r="K79" s="27"/>
    </row>
    <row r="80" spans="1:11" ht="15.75" customHeight="1" x14ac:dyDescent="0.3">
      <c r="A80" s="7" t="s">
        <v>112</v>
      </c>
      <c r="B80" s="8" t="s">
        <v>538</v>
      </c>
      <c r="C80" s="22"/>
      <c r="D80" s="14"/>
      <c r="E80" s="14"/>
      <c r="F80" s="14"/>
      <c r="G80" s="14"/>
      <c r="H80" s="14"/>
      <c r="I80" s="14">
        <v>18</v>
      </c>
      <c r="J80" s="14">
        <v>2</v>
      </c>
      <c r="K80" s="27"/>
    </row>
    <row r="81" spans="1:11" ht="15.75" customHeight="1" x14ac:dyDescent="0.3">
      <c r="A81" s="7" t="s">
        <v>113</v>
      </c>
      <c r="B81" s="8" t="s">
        <v>538</v>
      </c>
      <c r="C81" s="22"/>
      <c r="D81" s="14"/>
      <c r="E81" s="14"/>
      <c r="F81" s="14"/>
      <c r="G81" s="14"/>
      <c r="H81" s="14"/>
      <c r="I81" s="14">
        <v>20</v>
      </c>
      <c r="J81" s="14">
        <v>4</v>
      </c>
      <c r="K81" s="27"/>
    </row>
    <row r="82" spans="1:11" ht="15.75" customHeight="1" x14ac:dyDescent="0.3">
      <c r="A82" s="7" t="s">
        <v>171</v>
      </c>
      <c r="B82" s="8" t="s">
        <v>538</v>
      </c>
      <c r="C82" s="22"/>
      <c r="D82" s="14"/>
      <c r="E82" s="14"/>
      <c r="F82" s="14"/>
      <c r="G82" s="14"/>
      <c r="H82" s="14"/>
      <c r="I82" s="14">
        <v>18</v>
      </c>
      <c r="J82" s="14">
        <v>3</v>
      </c>
      <c r="K82" s="27"/>
    </row>
    <row r="83" spans="1:11" ht="15.75" customHeight="1" x14ac:dyDescent="0.3">
      <c r="A83" s="7" t="s">
        <v>32</v>
      </c>
      <c r="B83" s="8" t="s">
        <v>538</v>
      </c>
      <c r="C83" s="22"/>
      <c r="D83" s="14"/>
      <c r="E83" s="14"/>
      <c r="F83" s="14"/>
      <c r="G83" s="14"/>
      <c r="H83" s="14"/>
      <c r="I83" s="14">
        <v>12</v>
      </c>
      <c r="J83" s="14">
        <v>10</v>
      </c>
      <c r="K83" s="27"/>
    </row>
    <row r="84" spans="1:11" ht="15.75" customHeight="1" x14ac:dyDescent="0.3">
      <c r="A84" s="7" t="s">
        <v>33</v>
      </c>
      <c r="B84" s="8" t="s">
        <v>538</v>
      </c>
      <c r="C84" s="22"/>
      <c r="D84" s="14"/>
      <c r="E84" s="14"/>
      <c r="F84" s="14"/>
      <c r="G84" s="14"/>
      <c r="H84" s="14"/>
      <c r="I84" s="14">
        <v>18</v>
      </c>
      <c r="J84" s="14">
        <v>5</v>
      </c>
      <c r="K84" s="27"/>
    </row>
    <row r="85" spans="1:11" ht="15.75" customHeight="1" x14ac:dyDescent="0.3">
      <c r="A85" s="7" t="s">
        <v>34</v>
      </c>
      <c r="B85" s="8" t="s">
        <v>701</v>
      </c>
      <c r="C85" s="22"/>
      <c r="D85" s="14"/>
      <c r="E85" s="14"/>
      <c r="F85" s="14"/>
      <c r="G85" s="14"/>
      <c r="H85" s="14"/>
      <c r="I85" s="14">
        <v>28</v>
      </c>
      <c r="J85" s="14">
        <v>0</v>
      </c>
      <c r="K85" s="27"/>
    </row>
    <row r="86" spans="1:11" ht="15.75" customHeight="1" x14ac:dyDescent="0.3">
      <c r="A86" s="7" t="s">
        <v>35</v>
      </c>
      <c r="B86" s="8" t="s">
        <v>701</v>
      </c>
      <c r="C86" s="22"/>
      <c r="D86" s="14"/>
      <c r="E86" s="14"/>
      <c r="F86" s="14"/>
      <c r="G86" s="14"/>
      <c r="H86" s="14"/>
      <c r="I86" s="14">
        <v>28</v>
      </c>
      <c r="J86" s="14">
        <v>0</v>
      </c>
      <c r="K86" s="27"/>
    </row>
    <row r="87" spans="1:11" ht="15.75" customHeight="1" x14ac:dyDescent="0.3">
      <c r="A87" s="7" t="s">
        <v>36</v>
      </c>
      <c r="B87" s="8" t="s">
        <v>701</v>
      </c>
      <c r="C87" s="22"/>
      <c r="D87" s="14"/>
      <c r="E87" s="14"/>
      <c r="F87" s="14"/>
      <c r="G87" s="14"/>
      <c r="H87" s="14"/>
      <c r="I87" s="14">
        <v>28</v>
      </c>
      <c r="J87" s="14">
        <v>0</v>
      </c>
      <c r="K87" s="27"/>
    </row>
    <row r="88" spans="1:11" ht="15.75" customHeight="1" x14ac:dyDescent="0.3">
      <c r="A88" s="7" t="s">
        <v>37</v>
      </c>
      <c r="B88" s="8" t="s">
        <v>701</v>
      </c>
      <c r="C88" s="22"/>
      <c r="D88" s="14"/>
      <c r="E88" s="14"/>
      <c r="F88" s="14"/>
      <c r="G88" s="14"/>
      <c r="H88" s="14"/>
      <c r="I88" s="14">
        <v>24</v>
      </c>
      <c r="J88" s="14">
        <v>1</v>
      </c>
      <c r="K88" s="27"/>
    </row>
    <row r="89" spans="1:11" ht="15.75" customHeight="1" x14ac:dyDescent="0.3">
      <c r="A89" s="7" t="s">
        <v>38</v>
      </c>
      <c r="B89" s="8" t="s">
        <v>701</v>
      </c>
      <c r="C89" s="22"/>
      <c r="D89" s="14"/>
      <c r="E89" s="14"/>
      <c r="F89" s="14"/>
      <c r="G89" s="14"/>
      <c r="H89" s="14"/>
      <c r="I89" s="14">
        <v>19</v>
      </c>
      <c r="J89" s="14">
        <v>4</v>
      </c>
      <c r="K89" s="27"/>
    </row>
    <row r="90" spans="1:11" ht="15.75" customHeight="1" x14ac:dyDescent="0.3">
      <c r="A90" s="7" t="s">
        <v>81</v>
      </c>
      <c r="B90" s="8" t="s">
        <v>701</v>
      </c>
      <c r="C90" s="22"/>
      <c r="D90" s="14"/>
      <c r="E90" s="14"/>
      <c r="F90" s="14"/>
      <c r="G90" s="14"/>
      <c r="H90" s="14"/>
      <c r="I90" s="14">
        <v>21</v>
      </c>
      <c r="J90" s="14">
        <v>2</v>
      </c>
      <c r="K90" s="27"/>
    </row>
    <row r="91" spans="1:11" ht="15.75" customHeight="1" x14ac:dyDescent="0.3">
      <c r="A91" s="7" t="s">
        <v>82</v>
      </c>
      <c r="B91" s="8" t="s">
        <v>701</v>
      </c>
      <c r="C91" s="22"/>
      <c r="D91" s="14"/>
      <c r="E91" s="14"/>
      <c r="F91" s="14"/>
      <c r="G91" s="14"/>
      <c r="H91" s="14"/>
      <c r="I91" s="14">
        <v>22</v>
      </c>
      <c r="J91" s="14">
        <v>1</v>
      </c>
      <c r="K91" s="27"/>
    </row>
    <row r="92" spans="1:11" ht="15.75" customHeight="1" x14ac:dyDescent="0.3">
      <c r="A92" s="7" t="s">
        <v>83</v>
      </c>
      <c r="B92" s="8" t="s">
        <v>701</v>
      </c>
      <c r="C92" s="22"/>
      <c r="D92" s="14"/>
      <c r="E92" s="14"/>
      <c r="F92" s="14"/>
      <c r="G92" s="14"/>
      <c r="H92" s="14"/>
      <c r="I92" s="14">
        <v>21</v>
      </c>
      <c r="J92" s="14">
        <v>1</v>
      </c>
      <c r="K92" s="27"/>
    </row>
    <row r="93" spans="1:11" ht="15.75" customHeight="1" x14ac:dyDescent="0.3">
      <c r="A93" s="7" t="s">
        <v>84</v>
      </c>
      <c r="B93" s="8" t="s">
        <v>701</v>
      </c>
      <c r="C93" s="22"/>
      <c r="D93" s="14"/>
      <c r="E93" s="14"/>
      <c r="F93" s="14"/>
      <c r="G93" s="14"/>
      <c r="H93" s="14"/>
      <c r="I93" s="14">
        <v>15</v>
      </c>
      <c r="J93" s="14">
        <v>6</v>
      </c>
      <c r="K93" s="27"/>
    </row>
    <row r="94" spans="1:11" ht="15.75" customHeight="1" x14ac:dyDescent="0.3">
      <c r="A94" s="7" t="s">
        <v>85</v>
      </c>
      <c r="B94" s="8" t="s">
        <v>701</v>
      </c>
      <c r="C94" s="22"/>
      <c r="D94" s="14"/>
      <c r="E94" s="14"/>
      <c r="F94" s="14"/>
      <c r="G94" s="14"/>
      <c r="H94" s="14"/>
      <c r="I94" s="14">
        <v>24</v>
      </c>
      <c r="J94" s="14">
        <v>3</v>
      </c>
      <c r="K94" s="27"/>
    </row>
    <row r="95" spans="1:11" ht="15.75" customHeight="1" x14ac:dyDescent="0.3">
      <c r="A95" s="7" t="s">
        <v>86</v>
      </c>
      <c r="B95" s="8" t="s">
        <v>701</v>
      </c>
      <c r="C95" s="22"/>
      <c r="D95" s="14"/>
      <c r="E95" s="14"/>
      <c r="F95" s="14"/>
      <c r="G95" s="14"/>
      <c r="H95" s="14"/>
      <c r="I95" s="14">
        <v>22</v>
      </c>
      <c r="J95" s="14">
        <v>2</v>
      </c>
      <c r="K95" s="27"/>
    </row>
    <row r="96" spans="1:11" ht="15.75" customHeight="1" x14ac:dyDescent="0.3">
      <c r="A96" s="7" t="s">
        <v>71</v>
      </c>
      <c r="B96" s="8" t="s">
        <v>701</v>
      </c>
      <c r="C96" s="22"/>
      <c r="D96" s="14"/>
      <c r="E96" s="14"/>
      <c r="F96" s="14"/>
      <c r="G96" s="14"/>
      <c r="H96" s="14"/>
      <c r="I96" s="14">
        <v>24</v>
      </c>
      <c r="J96" s="14">
        <v>2</v>
      </c>
      <c r="K96" s="27"/>
    </row>
    <row r="97" spans="1:11" ht="15.75" customHeight="1" x14ac:dyDescent="0.3">
      <c r="A97" s="7" t="s">
        <v>87</v>
      </c>
      <c r="B97" s="8" t="s">
        <v>701</v>
      </c>
      <c r="C97" s="22"/>
      <c r="D97" s="14"/>
      <c r="E97" s="14"/>
      <c r="F97" s="14"/>
      <c r="G97" s="14"/>
      <c r="H97" s="14"/>
      <c r="I97" s="14">
        <v>20</v>
      </c>
      <c r="J97" s="14">
        <v>5</v>
      </c>
      <c r="K97" s="27"/>
    </row>
    <row r="98" spans="1:11" ht="15.75" customHeight="1" x14ac:dyDescent="0.3">
      <c r="A98" s="7" t="s">
        <v>88</v>
      </c>
      <c r="B98" s="8" t="s">
        <v>701</v>
      </c>
      <c r="C98" s="22"/>
      <c r="D98" s="14"/>
      <c r="E98" s="14"/>
      <c r="F98" s="14"/>
      <c r="G98" s="14"/>
      <c r="H98" s="14"/>
      <c r="I98" s="14">
        <v>22</v>
      </c>
      <c r="J98" s="14">
        <v>4</v>
      </c>
      <c r="K98" s="27"/>
    </row>
    <row r="99" spans="1:11" ht="15.75" customHeight="1" x14ac:dyDescent="0.3">
      <c r="A99" s="7" t="s">
        <v>89</v>
      </c>
      <c r="B99" s="8" t="s">
        <v>701</v>
      </c>
      <c r="C99" s="22"/>
      <c r="D99" s="14"/>
      <c r="E99" s="14"/>
      <c r="F99" s="14"/>
      <c r="G99" s="14"/>
      <c r="H99" s="14"/>
      <c r="I99" s="14">
        <v>4</v>
      </c>
      <c r="J99" s="14">
        <v>17</v>
      </c>
      <c r="K99" s="27"/>
    </row>
    <row r="100" spans="1:11" ht="15.75" customHeight="1" x14ac:dyDescent="0.3">
      <c r="A100" s="7" t="s">
        <v>90</v>
      </c>
      <c r="B100" s="8" t="s">
        <v>702</v>
      </c>
      <c r="C100" s="22"/>
      <c r="D100" s="14"/>
      <c r="E100" s="14"/>
      <c r="F100" s="14"/>
      <c r="G100" s="14"/>
      <c r="H100" s="14"/>
      <c r="I100" s="14"/>
      <c r="J100" s="14"/>
      <c r="K100" s="27"/>
    </row>
    <row r="101" spans="1:11" ht="15.75" customHeight="1" x14ac:dyDescent="0.3">
      <c r="A101" s="7" t="s">
        <v>73</v>
      </c>
      <c r="B101" s="8" t="s">
        <v>702</v>
      </c>
      <c r="C101" s="22"/>
      <c r="D101" s="14"/>
      <c r="E101" s="14"/>
      <c r="F101" s="14"/>
      <c r="G101" s="14"/>
      <c r="H101" s="14"/>
      <c r="I101" s="14"/>
      <c r="J101" s="14"/>
      <c r="K101" s="27"/>
    </row>
    <row r="102" spans="1:11" ht="15.75" customHeight="1" x14ac:dyDescent="0.3">
      <c r="A102" s="7" t="s">
        <v>75</v>
      </c>
      <c r="B102" s="8" t="s">
        <v>702</v>
      </c>
      <c r="C102" s="22"/>
      <c r="D102" s="14"/>
      <c r="E102" s="14"/>
      <c r="F102" s="14"/>
      <c r="G102" s="14"/>
      <c r="H102" s="14"/>
      <c r="I102" s="14"/>
      <c r="J102" s="14"/>
      <c r="K102" s="27"/>
    </row>
    <row r="103" spans="1:11" ht="15.75" customHeight="1" x14ac:dyDescent="0.3">
      <c r="A103" s="7" t="s">
        <v>76</v>
      </c>
      <c r="B103" s="8" t="s">
        <v>703</v>
      </c>
      <c r="C103" s="22"/>
      <c r="D103" s="14"/>
      <c r="E103" s="14"/>
      <c r="F103" s="14"/>
      <c r="G103" s="14"/>
      <c r="H103" s="14"/>
      <c r="I103" s="14">
        <v>14</v>
      </c>
      <c r="J103" s="14">
        <v>7</v>
      </c>
      <c r="K103" s="27"/>
    </row>
    <row r="104" spans="1:11" ht="15.75" customHeight="1" x14ac:dyDescent="0.3">
      <c r="A104" s="7" t="s">
        <v>77</v>
      </c>
      <c r="B104" s="8" t="s">
        <v>703</v>
      </c>
      <c r="C104" s="22"/>
      <c r="D104" s="14"/>
      <c r="E104" s="14"/>
      <c r="F104" s="14"/>
      <c r="G104" s="14"/>
      <c r="H104" s="14"/>
      <c r="I104" s="14">
        <v>15</v>
      </c>
      <c r="J104" s="14">
        <v>7</v>
      </c>
      <c r="K104" s="27"/>
    </row>
    <row r="105" spans="1:11" ht="15.75" customHeight="1" x14ac:dyDescent="0.3">
      <c r="A105" s="7" t="s">
        <v>78</v>
      </c>
      <c r="B105" s="8" t="s">
        <v>703</v>
      </c>
      <c r="C105" s="22"/>
      <c r="D105" s="14"/>
      <c r="E105" s="14"/>
      <c r="F105" s="14"/>
      <c r="G105" s="14"/>
      <c r="H105" s="14"/>
      <c r="I105" s="14">
        <v>20</v>
      </c>
      <c r="J105" s="14">
        <v>5</v>
      </c>
      <c r="K105" s="27"/>
    </row>
    <row r="106" spans="1:11" ht="15.75" customHeight="1" x14ac:dyDescent="0.3">
      <c r="A106" s="7" t="s">
        <v>79</v>
      </c>
      <c r="B106" s="8" t="s">
        <v>703</v>
      </c>
      <c r="C106" s="22"/>
      <c r="D106" s="14"/>
      <c r="E106" s="14"/>
      <c r="F106" s="14"/>
      <c r="G106" s="14"/>
      <c r="H106" s="14"/>
      <c r="I106" s="14">
        <v>22</v>
      </c>
      <c r="J106" s="14">
        <v>4</v>
      </c>
      <c r="K106" s="27"/>
    </row>
    <row r="107" spans="1:11" ht="15.75" customHeight="1" x14ac:dyDescent="0.3">
      <c r="A107" s="7" t="s">
        <v>9</v>
      </c>
      <c r="B107" s="8" t="s">
        <v>703</v>
      </c>
      <c r="C107" s="22"/>
      <c r="D107" s="14"/>
      <c r="E107" s="14"/>
      <c r="F107" s="14"/>
      <c r="G107" s="14"/>
      <c r="H107" s="14"/>
      <c r="I107" s="14">
        <v>16</v>
      </c>
      <c r="J107" s="14">
        <v>5</v>
      </c>
      <c r="K107" s="27"/>
    </row>
    <row r="108" spans="1:11" ht="15.75" customHeight="1" x14ac:dyDescent="0.3">
      <c r="A108" s="10" t="s">
        <v>12</v>
      </c>
      <c r="B108" s="11"/>
      <c r="C108" s="9">
        <f t="shared" ref="C108:J108" si="3">SUM(C59:C107)</f>
        <v>37</v>
      </c>
      <c r="D108" s="9">
        <f t="shared" si="3"/>
        <v>35</v>
      </c>
      <c r="E108" s="9">
        <f t="shared" si="3"/>
        <v>7</v>
      </c>
      <c r="F108" s="9">
        <f t="shared" si="3"/>
        <v>11</v>
      </c>
      <c r="G108" s="9">
        <f t="shared" si="3"/>
        <v>0</v>
      </c>
      <c r="H108" s="9">
        <f t="shared" si="3"/>
        <v>4</v>
      </c>
      <c r="I108" s="9">
        <f t="shared" si="3"/>
        <v>793</v>
      </c>
      <c r="J108" s="9">
        <f t="shared" si="3"/>
        <v>239</v>
      </c>
      <c r="K108" s="29"/>
    </row>
    <row r="109" spans="1:11" ht="15.75" customHeight="1" x14ac:dyDescent="0.3"/>
    <row r="110" spans="1:11" ht="15.75" customHeight="1" x14ac:dyDescent="0.3"/>
    <row r="111" spans="1:11" ht="15.75" customHeight="1" x14ac:dyDescent="0.3">
      <c r="A111" s="24" t="s">
        <v>1851</v>
      </c>
      <c r="B111" s="25"/>
      <c r="C111" s="25"/>
      <c r="D111" s="25"/>
      <c r="E111" s="25"/>
      <c r="F111" s="25"/>
      <c r="G111" s="25"/>
      <c r="H111" s="25"/>
      <c r="I111" s="25"/>
      <c r="J111" s="26"/>
      <c r="K111" s="27"/>
    </row>
    <row r="112" spans="1:11" ht="15.75" customHeight="1" x14ac:dyDescent="0.3">
      <c r="A112" s="2"/>
      <c r="B112" s="3"/>
      <c r="C112" s="28" t="s">
        <v>1</v>
      </c>
      <c r="D112" s="26"/>
      <c r="E112" s="28" t="s">
        <v>2</v>
      </c>
      <c r="F112" s="26"/>
      <c r="G112" s="28" t="s">
        <v>3</v>
      </c>
      <c r="H112" s="26"/>
      <c r="I112" s="28" t="s">
        <v>4</v>
      </c>
      <c r="J112" s="26"/>
      <c r="K112" s="27"/>
    </row>
    <row r="113" spans="1:11" ht="15.75" customHeight="1" x14ac:dyDescent="0.3">
      <c r="A113" s="4" t="s">
        <v>5</v>
      </c>
      <c r="B113" s="5" t="s">
        <v>6</v>
      </c>
      <c r="C113" s="6" t="s">
        <v>7</v>
      </c>
      <c r="D113" s="6" t="s">
        <v>8</v>
      </c>
      <c r="E113" s="6" t="s">
        <v>7</v>
      </c>
      <c r="F113" s="6" t="s">
        <v>8</v>
      </c>
      <c r="G113" s="6" t="s">
        <v>7</v>
      </c>
      <c r="H113" s="6" t="s">
        <v>8</v>
      </c>
      <c r="I113" s="6" t="s">
        <v>7</v>
      </c>
      <c r="J113" s="6" t="s">
        <v>8</v>
      </c>
      <c r="K113" s="29"/>
    </row>
    <row r="114" spans="1:11" ht="15.75" customHeight="1" x14ac:dyDescent="0.3">
      <c r="A114" s="7" t="s">
        <v>38</v>
      </c>
      <c r="B114" s="8" t="s">
        <v>309</v>
      </c>
      <c r="C114" s="22">
        <v>15</v>
      </c>
      <c r="D114" s="14">
        <v>5</v>
      </c>
      <c r="E114" s="14">
        <v>12</v>
      </c>
      <c r="F114" s="14">
        <v>4</v>
      </c>
      <c r="G114" s="14">
        <v>0</v>
      </c>
      <c r="H114" s="14">
        <v>1</v>
      </c>
      <c r="I114" s="14">
        <v>15</v>
      </c>
      <c r="J114" s="14">
        <v>6</v>
      </c>
      <c r="K114" s="27"/>
    </row>
    <row r="115" spans="1:11" ht="15.75" customHeight="1" x14ac:dyDescent="0.3">
      <c r="A115" s="7" t="s">
        <v>81</v>
      </c>
      <c r="B115" s="8" t="s">
        <v>309</v>
      </c>
      <c r="C115" s="22">
        <v>6</v>
      </c>
      <c r="D115" s="14">
        <v>14</v>
      </c>
      <c r="E115" s="14">
        <v>5</v>
      </c>
      <c r="F115" s="14">
        <v>11</v>
      </c>
      <c r="G115" s="14">
        <v>0</v>
      </c>
      <c r="H115" s="14">
        <v>1</v>
      </c>
      <c r="I115" s="14">
        <v>6</v>
      </c>
      <c r="J115" s="14">
        <v>15</v>
      </c>
      <c r="K115" s="27"/>
    </row>
    <row r="116" spans="1:11" ht="15.75" customHeight="1" x14ac:dyDescent="0.3">
      <c r="A116" s="7" t="s">
        <v>82</v>
      </c>
      <c r="B116" s="8" t="s">
        <v>309</v>
      </c>
      <c r="C116" s="22">
        <v>8</v>
      </c>
      <c r="D116" s="14">
        <v>12</v>
      </c>
      <c r="E116" s="14">
        <v>7</v>
      </c>
      <c r="F116" s="14">
        <v>9</v>
      </c>
      <c r="G116" s="14">
        <v>0</v>
      </c>
      <c r="H116" s="14">
        <v>1</v>
      </c>
      <c r="I116" s="14">
        <v>8</v>
      </c>
      <c r="J116" s="14">
        <v>13</v>
      </c>
      <c r="K116" s="27"/>
    </row>
    <row r="117" spans="1:11" ht="15.75" customHeight="1" x14ac:dyDescent="0.3">
      <c r="A117" s="7" t="s">
        <v>83</v>
      </c>
      <c r="B117" s="8" t="s">
        <v>241</v>
      </c>
      <c r="C117" s="22"/>
      <c r="D117" s="14"/>
      <c r="E117" s="14"/>
      <c r="F117" s="14"/>
      <c r="G117" s="14"/>
      <c r="H117" s="14"/>
      <c r="I117" s="14"/>
      <c r="J117" s="14"/>
      <c r="K117" s="27"/>
    </row>
    <row r="118" spans="1:11" ht="15.75" customHeight="1" x14ac:dyDescent="0.3">
      <c r="A118" s="10" t="s">
        <v>12</v>
      </c>
      <c r="B118" s="11"/>
      <c r="C118" s="9">
        <f>SUM(C114:C117)</f>
        <v>29</v>
      </c>
      <c r="D118" s="9">
        <f t="shared" ref="D118:J118" si="4">SUM(D114:D117)</f>
        <v>31</v>
      </c>
      <c r="E118" s="9">
        <f t="shared" si="4"/>
        <v>24</v>
      </c>
      <c r="F118" s="9">
        <f t="shared" si="4"/>
        <v>24</v>
      </c>
      <c r="G118" s="9">
        <f t="shared" si="4"/>
        <v>0</v>
      </c>
      <c r="H118" s="9">
        <f t="shared" si="4"/>
        <v>3</v>
      </c>
      <c r="I118" s="9">
        <f t="shared" si="4"/>
        <v>29</v>
      </c>
      <c r="J118" s="9">
        <f t="shared" si="4"/>
        <v>34</v>
      </c>
      <c r="K118" s="29"/>
    </row>
    <row r="119" spans="1:11" ht="15.75" customHeight="1" x14ac:dyDescent="0.3">
      <c r="A119" s="1" t="s">
        <v>1325</v>
      </c>
    </row>
    <row r="120" spans="1:11" ht="15.75" customHeight="1" x14ac:dyDescent="0.3"/>
    <row r="121" spans="1:11" ht="15.75" customHeight="1" x14ac:dyDescent="0.3">
      <c r="A121" s="24" t="s">
        <v>589</v>
      </c>
      <c r="B121" s="25"/>
      <c r="C121" s="25"/>
      <c r="D121" s="25"/>
      <c r="E121" s="25"/>
      <c r="F121" s="25"/>
      <c r="G121" s="25"/>
      <c r="H121" s="25"/>
      <c r="I121" s="25"/>
      <c r="J121" s="26"/>
      <c r="K121" s="27"/>
    </row>
    <row r="122" spans="1:11" ht="15.75" customHeight="1" x14ac:dyDescent="0.3">
      <c r="A122" s="2"/>
      <c r="B122" s="3"/>
      <c r="C122" s="28" t="s">
        <v>1</v>
      </c>
      <c r="D122" s="26"/>
      <c r="E122" s="28" t="s">
        <v>2</v>
      </c>
      <c r="F122" s="26"/>
      <c r="G122" s="28" t="s">
        <v>3</v>
      </c>
      <c r="H122" s="26"/>
      <c r="I122" s="28" t="s">
        <v>4</v>
      </c>
      <c r="J122" s="26"/>
      <c r="K122" s="27"/>
    </row>
    <row r="123" spans="1:11" ht="15.75" customHeight="1" x14ac:dyDescent="0.3">
      <c r="A123" s="4" t="s">
        <v>5</v>
      </c>
      <c r="B123" s="5" t="s">
        <v>6</v>
      </c>
      <c r="C123" s="6" t="s">
        <v>7</v>
      </c>
      <c r="D123" s="6" t="s">
        <v>8</v>
      </c>
      <c r="E123" s="6" t="s">
        <v>7</v>
      </c>
      <c r="F123" s="6" t="s">
        <v>8</v>
      </c>
      <c r="G123" s="6" t="s">
        <v>7</v>
      </c>
      <c r="H123" s="6" t="s">
        <v>8</v>
      </c>
      <c r="I123" s="6" t="s">
        <v>7</v>
      </c>
      <c r="J123" s="6" t="s">
        <v>8</v>
      </c>
      <c r="K123" s="29"/>
    </row>
    <row r="124" spans="1:11" ht="15.75" customHeight="1" x14ac:dyDescent="0.3">
      <c r="A124" s="7" t="s">
        <v>103</v>
      </c>
      <c r="B124" s="8" t="s">
        <v>230</v>
      </c>
      <c r="C124" s="12">
        <v>13</v>
      </c>
      <c r="D124" s="13">
        <v>5</v>
      </c>
      <c r="E124" s="13">
        <v>4</v>
      </c>
      <c r="F124" s="13">
        <v>3</v>
      </c>
      <c r="G124" s="13">
        <v>2</v>
      </c>
      <c r="H124" s="13">
        <v>1</v>
      </c>
      <c r="I124" s="13">
        <v>15</v>
      </c>
      <c r="J124" s="13">
        <v>6</v>
      </c>
      <c r="K124" s="27"/>
    </row>
    <row r="125" spans="1:11" ht="15.75" customHeight="1" x14ac:dyDescent="0.3">
      <c r="A125" s="7" t="s">
        <v>104</v>
      </c>
      <c r="B125" s="8" t="s">
        <v>230</v>
      </c>
      <c r="C125" s="22">
        <v>4</v>
      </c>
      <c r="D125" s="14">
        <v>14</v>
      </c>
      <c r="E125" s="14">
        <v>3</v>
      </c>
      <c r="F125" s="14">
        <v>4</v>
      </c>
      <c r="G125" s="14">
        <v>0</v>
      </c>
      <c r="H125" s="14">
        <v>1</v>
      </c>
      <c r="I125" s="14">
        <v>4</v>
      </c>
      <c r="J125" s="14">
        <v>15</v>
      </c>
      <c r="K125" s="27"/>
    </row>
    <row r="126" spans="1:11" ht="15.75" customHeight="1" x14ac:dyDescent="0.3">
      <c r="A126" s="7" t="s">
        <v>105</v>
      </c>
      <c r="B126" s="8"/>
      <c r="C126" s="22"/>
      <c r="D126" s="14"/>
      <c r="E126" s="14"/>
      <c r="F126" s="14"/>
      <c r="G126" s="14"/>
      <c r="H126" s="14"/>
      <c r="I126" s="14"/>
      <c r="J126" s="14"/>
      <c r="K126" s="27"/>
    </row>
    <row r="127" spans="1:11" ht="15.75" customHeight="1" x14ac:dyDescent="0.3">
      <c r="A127" s="7" t="s">
        <v>25</v>
      </c>
      <c r="B127" s="8" t="s">
        <v>271</v>
      </c>
      <c r="C127" s="22">
        <v>9</v>
      </c>
      <c r="D127" s="14">
        <v>9</v>
      </c>
      <c r="E127" s="14">
        <v>3</v>
      </c>
      <c r="F127" s="14">
        <v>5</v>
      </c>
      <c r="G127" s="14">
        <v>1</v>
      </c>
      <c r="H127" s="14">
        <v>1</v>
      </c>
      <c r="I127" s="14">
        <v>10</v>
      </c>
      <c r="J127" s="14">
        <v>10</v>
      </c>
      <c r="K127" s="27"/>
    </row>
    <row r="128" spans="1:11" ht="15.75" customHeight="1" x14ac:dyDescent="0.3">
      <c r="A128" s="7" t="s">
        <v>27</v>
      </c>
      <c r="B128" s="8" t="s">
        <v>271</v>
      </c>
      <c r="C128" s="22">
        <v>12</v>
      </c>
      <c r="D128" s="14">
        <v>5</v>
      </c>
      <c r="E128" s="14">
        <v>5</v>
      </c>
      <c r="F128" s="14">
        <v>3</v>
      </c>
      <c r="G128" s="14">
        <v>0</v>
      </c>
      <c r="H128" s="14">
        <v>1</v>
      </c>
      <c r="I128" s="14">
        <v>12</v>
      </c>
      <c r="J128" s="14">
        <v>6</v>
      </c>
      <c r="K128" s="27"/>
    </row>
    <row r="129" spans="1:11" ht="15.75" customHeight="1" x14ac:dyDescent="0.3">
      <c r="A129" s="7" t="s">
        <v>28</v>
      </c>
      <c r="B129" s="8" t="s">
        <v>271</v>
      </c>
      <c r="C129" s="22">
        <v>15</v>
      </c>
      <c r="D129" s="14">
        <v>2</v>
      </c>
      <c r="E129" s="14">
        <v>0</v>
      </c>
      <c r="F129" s="14">
        <v>0</v>
      </c>
      <c r="G129" s="14">
        <v>2</v>
      </c>
      <c r="H129" s="14">
        <v>1</v>
      </c>
      <c r="I129" s="14">
        <v>17</v>
      </c>
      <c r="J129" s="14">
        <v>3</v>
      </c>
      <c r="K129" s="27"/>
    </row>
    <row r="130" spans="1:11" ht="15.75" customHeight="1" x14ac:dyDescent="0.3">
      <c r="A130" s="7" t="s">
        <v>106</v>
      </c>
      <c r="B130" s="8" t="s">
        <v>271</v>
      </c>
      <c r="C130" s="22">
        <v>16</v>
      </c>
      <c r="D130" s="14">
        <v>2</v>
      </c>
      <c r="E130" s="14">
        <v>0</v>
      </c>
      <c r="F130" s="14">
        <v>0</v>
      </c>
      <c r="G130" s="14">
        <v>2</v>
      </c>
      <c r="H130" s="14">
        <v>1</v>
      </c>
      <c r="I130" s="14">
        <v>18</v>
      </c>
      <c r="J130" s="14">
        <v>3</v>
      </c>
      <c r="K130" s="27"/>
    </row>
    <row r="131" spans="1:11" ht="15.75" customHeight="1" x14ac:dyDescent="0.3">
      <c r="A131" s="10" t="s">
        <v>12</v>
      </c>
      <c r="B131" s="11"/>
      <c r="C131" s="9">
        <f>SUM(C124:C130)</f>
        <v>69</v>
      </c>
      <c r="D131" s="9">
        <f t="shared" ref="D131:J131" si="5">SUM(D124:D130)</f>
        <v>37</v>
      </c>
      <c r="E131" s="9">
        <f t="shared" si="5"/>
        <v>15</v>
      </c>
      <c r="F131" s="9">
        <f t="shared" si="5"/>
        <v>15</v>
      </c>
      <c r="G131" s="9">
        <f t="shared" si="5"/>
        <v>7</v>
      </c>
      <c r="H131" s="9">
        <f t="shared" si="5"/>
        <v>6</v>
      </c>
      <c r="I131" s="9">
        <f t="shared" si="5"/>
        <v>76</v>
      </c>
      <c r="J131" s="9">
        <f t="shared" si="5"/>
        <v>43</v>
      </c>
      <c r="K131" s="29"/>
    </row>
    <row r="132" spans="1:11" ht="15.75" customHeight="1" x14ac:dyDescent="0.3">
      <c r="A132" s="1" t="s">
        <v>904</v>
      </c>
    </row>
    <row r="133" spans="1:11" ht="15.75" customHeight="1" x14ac:dyDescent="0.3"/>
    <row r="134" spans="1:11" ht="15.75" customHeight="1" x14ac:dyDescent="0.3">
      <c r="A134" s="24" t="s">
        <v>1825</v>
      </c>
      <c r="B134" s="25"/>
      <c r="C134" s="25"/>
      <c r="D134" s="25"/>
      <c r="E134" s="25"/>
      <c r="F134" s="25"/>
      <c r="G134" s="25"/>
      <c r="H134" s="25"/>
      <c r="I134" s="25"/>
      <c r="J134" s="26"/>
      <c r="K134" s="27"/>
    </row>
    <row r="135" spans="1:11" ht="15.75" customHeight="1" x14ac:dyDescent="0.3">
      <c r="A135" s="2"/>
      <c r="B135" s="3"/>
      <c r="C135" s="28" t="s">
        <v>1</v>
      </c>
      <c r="D135" s="26"/>
      <c r="E135" s="28" t="s">
        <v>2</v>
      </c>
      <c r="F135" s="26"/>
      <c r="G135" s="28" t="s">
        <v>3</v>
      </c>
      <c r="H135" s="26"/>
      <c r="I135" s="28" t="s">
        <v>4</v>
      </c>
      <c r="J135" s="26"/>
      <c r="K135" s="27"/>
    </row>
    <row r="136" spans="1:11" ht="15.75" customHeight="1" x14ac:dyDescent="0.3">
      <c r="A136" s="4" t="s">
        <v>5</v>
      </c>
      <c r="B136" s="5" t="s">
        <v>6</v>
      </c>
      <c r="C136" s="6" t="s">
        <v>7</v>
      </c>
      <c r="D136" s="6" t="s">
        <v>8</v>
      </c>
      <c r="E136" s="6" t="s">
        <v>7</v>
      </c>
      <c r="F136" s="6" t="s">
        <v>8</v>
      </c>
      <c r="G136" s="6" t="s">
        <v>7</v>
      </c>
      <c r="H136" s="6" t="s">
        <v>8</v>
      </c>
      <c r="I136" s="6" t="s">
        <v>7</v>
      </c>
      <c r="J136" s="6" t="s">
        <v>8</v>
      </c>
      <c r="K136" s="29"/>
    </row>
    <row r="137" spans="1:11" ht="15.75" customHeight="1" x14ac:dyDescent="0.3">
      <c r="A137" s="7" t="s">
        <v>56</v>
      </c>
      <c r="B137" s="8" t="s">
        <v>271</v>
      </c>
      <c r="C137" s="12" t="s">
        <v>640</v>
      </c>
      <c r="D137" s="13" t="s">
        <v>640</v>
      </c>
      <c r="E137" s="13" t="s">
        <v>640</v>
      </c>
      <c r="F137" s="13" t="s">
        <v>640</v>
      </c>
      <c r="G137" s="13" t="s">
        <v>640</v>
      </c>
      <c r="H137" s="13" t="s">
        <v>640</v>
      </c>
      <c r="I137" s="13">
        <v>13</v>
      </c>
      <c r="J137" s="13">
        <v>7</v>
      </c>
      <c r="K137" s="27"/>
    </row>
    <row r="138" spans="1:11" ht="15.75" customHeight="1" x14ac:dyDescent="0.3">
      <c r="A138" s="7" t="s">
        <v>57</v>
      </c>
      <c r="B138" s="8" t="s">
        <v>271</v>
      </c>
      <c r="C138" s="22">
        <v>17</v>
      </c>
      <c r="D138" s="14">
        <v>1</v>
      </c>
      <c r="E138" s="14">
        <v>5</v>
      </c>
      <c r="F138" s="14">
        <v>0</v>
      </c>
      <c r="G138" s="14">
        <v>4</v>
      </c>
      <c r="H138" s="14">
        <v>1</v>
      </c>
      <c r="I138" s="14">
        <v>21</v>
      </c>
      <c r="J138" s="14">
        <v>2</v>
      </c>
      <c r="K138" s="27"/>
    </row>
    <row r="139" spans="1:11" ht="15.75" customHeight="1" x14ac:dyDescent="0.3">
      <c r="A139" s="7" t="s">
        <v>63</v>
      </c>
      <c r="B139" s="8" t="s">
        <v>271</v>
      </c>
      <c r="C139" s="22">
        <v>14</v>
      </c>
      <c r="D139" s="14">
        <v>4</v>
      </c>
      <c r="E139" s="14">
        <v>7</v>
      </c>
      <c r="F139" s="14">
        <v>3</v>
      </c>
      <c r="G139" s="14">
        <v>1</v>
      </c>
      <c r="H139" s="14">
        <v>1</v>
      </c>
      <c r="I139" s="14">
        <v>15</v>
      </c>
      <c r="J139" s="14">
        <v>5</v>
      </c>
      <c r="K139" s="27"/>
    </row>
    <row r="140" spans="1:11" ht="15.75" customHeight="1" x14ac:dyDescent="0.3">
      <c r="A140" s="7" t="s">
        <v>64</v>
      </c>
      <c r="B140" s="8" t="s">
        <v>271</v>
      </c>
      <c r="C140" s="22">
        <v>16</v>
      </c>
      <c r="D140" s="14">
        <v>2</v>
      </c>
      <c r="E140" s="14">
        <v>10</v>
      </c>
      <c r="F140" s="14">
        <v>0</v>
      </c>
      <c r="G140" s="14">
        <v>4</v>
      </c>
      <c r="H140" s="14">
        <v>1</v>
      </c>
      <c r="I140" s="14">
        <v>20</v>
      </c>
      <c r="J140" s="14">
        <v>3</v>
      </c>
      <c r="K140" s="27"/>
    </row>
    <row r="141" spans="1:11" ht="15.75" customHeight="1" x14ac:dyDescent="0.3">
      <c r="A141" s="10" t="s">
        <v>12</v>
      </c>
      <c r="B141" s="11"/>
      <c r="C141" s="9">
        <f t="shared" ref="C141:J141" si="6">SUM(C137:C140)</f>
        <v>47</v>
      </c>
      <c r="D141" s="9">
        <f t="shared" si="6"/>
        <v>7</v>
      </c>
      <c r="E141" s="9">
        <f t="shared" si="6"/>
        <v>22</v>
      </c>
      <c r="F141" s="9">
        <f t="shared" si="6"/>
        <v>3</v>
      </c>
      <c r="G141" s="9">
        <f t="shared" si="6"/>
        <v>9</v>
      </c>
      <c r="H141" s="9">
        <f t="shared" si="6"/>
        <v>3</v>
      </c>
      <c r="I141" s="9">
        <f t="shared" si="6"/>
        <v>69</v>
      </c>
      <c r="J141" s="9">
        <f t="shared" si="6"/>
        <v>17</v>
      </c>
      <c r="K141" s="29"/>
    </row>
    <row r="142" spans="1:11" ht="15.75" customHeight="1" x14ac:dyDescent="0.3"/>
    <row r="143" spans="1:11" ht="15.75" customHeight="1" x14ac:dyDescent="0.3"/>
    <row r="144" spans="1:11" ht="15.75" customHeight="1" x14ac:dyDescent="0.3">
      <c r="A144" s="24" t="s">
        <v>2029</v>
      </c>
      <c r="B144" s="25"/>
      <c r="C144" s="25"/>
      <c r="D144" s="25"/>
      <c r="E144" s="25"/>
      <c r="F144" s="25"/>
      <c r="G144" s="25"/>
      <c r="H144" s="25"/>
      <c r="I144" s="25"/>
      <c r="J144" s="26"/>
      <c r="K144" s="27"/>
    </row>
    <row r="145" spans="1:11" ht="15.75" customHeight="1" x14ac:dyDescent="0.3">
      <c r="A145" s="2"/>
      <c r="B145" s="3"/>
      <c r="C145" s="28" t="s">
        <v>1</v>
      </c>
      <c r="D145" s="26"/>
      <c r="E145" s="28" t="s">
        <v>2</v>
      </c>
      <c r="F145" s="26"/>
      <c r="G145" s="28" t="s">
        <v>3</v>
      </c>
      <c r="H145" s="26"/>
      <c r="I145" s="28" t="s">
        <v>4</v>
      </c>
      <c r="J145" s="26"/>
      <c r="K145" s="27"/>
    </row>
    <row r="146" spans="1:11" ht="15.75" customHeight="1" x14ac:dyDescent="0.3">
      <c r="A146" s="4" t="s">
        <v>5</v>
      </c>
      <c r="B146" s="5" t="s">
        <v>6</v>
      </c>
      <c r="C146" s="6" t="s">
        <v>7</v>
      </c>
      <c r="D146" s="6" t="s">
        <v>8</v>
      </c>
      <c r="E146" s="6" t="s">
        <v>7</v>
      </c>
      <c r="F146" s="6" t="s">
        <v>8</v>
      </c>
      <c r="G146" s="6" t="s">
        <v>7</v>
      </c>
      <c r="H146" s="6" t="s">
        <v>8</v>
      </c>
      <c r="I146" s="6" t="s">
        <v>7</v>
      </c>
      <c r="J146" s="6" t="s">
        <v>8</v>
      </c>
      <c r="K146" s="29"/>
    </row>
    <row r="147" spans="1:11" ht="15.75" customHeight="1" x14ac:dyDescent="0.3">
      <c r="A147" s="7" t="s">
        <v>56</v>
      </c>
      <c r="B147" s="8" t="s">
        <v>1497</v>
      </c>
      <c r="C147" s="12">
        <v>7</v>
      </c>
      <c r="D147" s="13">
        <v>10</v>
      </c>
      <c r="E147" s="13">
        <v>2</v>
      </c>
      <c r="F147" s="13">
        <v>6</v>
      </c>
      <c r="G147" s="13">
        <v>0</v>
      </c>
      <c r="H147" s="13">
        <v>1</v>
      </c>
      <c r="I147" s="13">
        <v>7</v>
      </c>
      <c r="J147" s="13">
        <v>11</v>
      </c>
    </row>
    <row r="148" spans="1:11" ht="15.75" customHeight="1" x14ac:dyDescent="0.3">
      <c r="A148" s="10" t="s">
        <v>12</v>
      </c>
      <c r="B148" s="11"/>
      <c r="C148" s="9">
        <f t="shared" ref="C148:J148" si="7">SUM(C147:C147)</f>
        <v>7</v>
      </c>
      <c r="D148" s="9">
        <f t="shared" si="7"/>
        <v>10</v>
      </c>
      <c r="E148" s="9">
        <f t="shared" si="7"/>
        <v>2</v>
      </c>
      <c r="F148" s="9">
        <f t="shared" si="7"/>
        <v>6</v>
      </c>
      <c r="G148" s="9">
        <f t="shared" si="7"/>
        <v>0</v>
      </c>
      <c r="H148" s="9">
        <f t="shared" si="7"/>
        <v>1</v>
      </c>
      <c r="I148" s="9">
        <f t="shared" si="7"/>
        <v>7</v>
      </c>
      <c r="J148" s="9">
        <f t="shared" si="7"/>
        <v>11</v>
      </c>
      <c r="K148" s="29"/>
    </row>
    <row r="149" spans="1:11" ht="15.75" customHeight="1" x14ac:dyDescent="0.3"/>
    <row r="150" spans="1:11" ht="15.75" customHeight="1" x14ac:dyDescent="0.3"/>
    <row r="151" spans="1:11" ht="15.75" customHeight="1" x14ac:dyDescent="0.3">
      <c r="A151" s="24" t="s">
        <v>590</v>
      </c>
      <c r="B151" s="25"/>
      <c r="C151" s="25"/>
      <c r="D151" s="25"/>
      <c r="E151" s="25"/>
      <c r="F151" s="25"/>
      <c r="G151" s="25"/>
      <c r="H151" s="25"/>
      <c r="I151" s="25"/>
      <c r="J151" s="26"/>
      <c r="K151" s="27"/>
    </row>
    <row r="152" spans="1:11" ht="15.75" customHeight="1" x14ac:dyDescent="0.3">
      <c r="A152" s="2"/>
      <c r="B152" s="3"/>
      <c r="C152" s="28" t="s">
        <v>1</v>
      </c>
      <c r="D152" s="26"/>
      <c r="E152" s="28" t="s">
        <v>2</v>
      </c>
      <c r="F152" s="26"/>
      <c r="G152" s="28" t="s">
        <v>3</v>
      </c>
      <c r="H152" s="26"/>
      <c r="I152" s="28" t="s">
        <v>4</v>
      </c>
      <c r="J152" s="26"/>
      <c r="K152" s="27"/>
    </row>
    <row r="153" spans="1:11" ht="15.75" customHeight="1" x14ac:dyDescent="0.3">
      <c r="A153" s="4" t="s">
        <v>5</v>
      </c>
      <c r="B153" s="5" t="s">
        <v>6</v>
      </c>
      <c r="C153" s="6" t="s">
        <v>7</v>
      </c>
      <c r="D153" s="6" t="s">
        <v>8</v>
      </c>
      <c r="E153" s="6" t="s">
        <v>7</v>
      </c>
      <c r="F153" s="6" t="s">
        <v>8</v>
      </c>
      <c r="G153" s="6" t="s">
        <v>7</v>
      </c>
      <c r="H153" s="6" t="s">
        <v>8</v>
      </c>
      <c r="I153" s="6" t="s">
        <v>7</v>
      </c>
      <c r="J153" s="6" t="s">
        <v>8</v>
      </c>
      <c r="K153" s="29"/>
    </row>
    <row r="154" spans="1:11" ht="15.75" customHeight="1" x14ac:dyDescent="0.3">
      <c r="A154" s="7" t="s">
        <v>11</v>
      </c>
      <c r="B154" s="8" t="s">
        <v>309</v>
      </c>
      <c r="C154" s="12">
        <v>11</v>
      </c>
      <c r="D154" s="13">
        <v>9</v>
      </c>
      <c r="E154" s="13">
        <v>6</v>
      </c>
      <c r="F154" s="13">
        <v>8</v>
      </c>
      <c r="G154" s="13">
        <v>0</v>
      </c>
      <c r="H154" s="13">
        <v>1</v>
      </c>
      <c r="I154" s="13">
        <v>11</v>
      </c>
      <c r="J154" s="13">
        <v>10</v>
      </c>
    </row>
    <row r="155" spans="1:11" ht="15.75" customHeight="1" x14ac:dyDescent="0.3">
      <c r="A155" s="7" t="s">
        <v>630</v>
      </c>
      <c r="B155" s="8" t="s">
        <v>309</v>
      </c>
      <c r="C155" s="12">
        <v>3</v>
      </c>
      <c r="D155" s="13">
        <v>17</v>
      </c>
      <c r="E155" s="13">
        <v>2</v>
      </c>
      <c r="F155" s="13">
        <v>12</v>
      </c>
      <c r="G155" s="13">
        <v>0</v>
      </c>
      <c r="H155" s="13">
        <v>1</v>
      </c>
      <c r="I155" s="13">
        <v>3</v>
      </c>
      <c r="J155" s="13">
        <v>18</v>
      </c>
      <c r="K155" s="27"/>
    </row>
    <row r="156" spans="1:11" ht="15.75" customHeight="1" x14ac:dyDescent="0.3">
      <c r="A156" s="10" t="s">
        <v>12</v>
      </c>
      <c r="B156" s="11"/>
      <c r="C156" s="9">
        <f>SUM(C154:C155)</f>
        <v>14</v>
      </c>
      <c r="D156" s="9">
        <f t="shared" ref="D156:J156" si="8">SUM(D154:D155)</f>
        <v>26</v>
      </c>
      <c r="E156" s="9">
        <f t="shared" si="8"/>
        <v>8</v>
      </c>
      <c r="F156" s="9">
        <f t="shared" si="8"/>
        <v>20</v>
      </c>
      <c r="G156" s="9">
        <f t="shared" si="8"/>
        <v>0</v>
      </c>
      <c r="H156" s="9">
        <f t="shared" si="8"/>
        <v>2</v>
      </c>
      <c r="I156" s="9">
        <f t="shared" si="8"/>
        <v>14</v>
      </c>
      <c r="J156" s="9">
        <f t="shared" si="8"/>
        <v>28</v>
      </c>
      <c r="K156" s="29"/>
    </row>
    <row r="157" spans="1:11" ht="15.75" customHeight="1" x14ac:dyDescent="0.3"/>
    <row r="158" spans="1:11" ht="15.75" customHeight="1" x14ac:dyDescent="0.3"/>
    <row r="159" spans="1:11" ht="15.75" customHeight="1" x14ac:dyDescent="0.3">
      <c r="A159" s="24" t="s">
        <v>591</v>
      </c>
      <c r="B159" s="25"/>
      <c r="C159" s="25"/>
      <c r="D159" s="25"/>
      <c r="E159" s="25"/>
      <c r="F159" s="25"/>
      <c r="G159" s="25"/>
      <c r="H159" s="25"/>
      <c r="I159" s="25"/>
      <c r="J159" s="26"/>
      <c r="K159" s="27"/>
    </row>
    <row r="160" spans="1:11" ht="15.75" customHeight="1" x14ac:dyDescent="0.3">
      <c r="A160" s="2"/>
      <c r="B160" s="3"/>
      <c r="C160" s="28" t="s">
        <v>1</v>
      </c>
      <c r="D160" s="26"/>
      <c r="E160" s="28" t="s">
        <v>2</v>
      </c>
      <c r="F160" s="26"/>
      <c r="G160" s="28" t="s">
        <v>3</v>
      </c>
      <c r="H160" s="26"/>
      <c r="I160" s="28" t="s">
        <v>4</v>
      </c>
      <c r="J160" s="26"/>
      <c r="K160" s="27"/>
    </row>
    <row r="161" spans="1:11" ht="15.75" customHeight="1" x14ac:dyDescent="0.3">
      <c r="A161" s="4" t="s">
        <v>5</v>
      </c>
      <c r="B161" s="5" t="s">
        <v>6</v>
      </c>
      <c r="C161" s="6" t="s">
        <v>7</v>
      </c>
      <c r="D161" s="6" t="s">
        <v>8</v>
      </c>
      <c r="E161" s="6" t="s">
        <v>7</v>
      </c>
      <c r="F161" s="6" t="s">
        <v>8</v>
      </c>
      <c r="G161" s="6" t="s">
        <v>7</v>
      </c>
      <c r="H161" s="6" t="s">
        <v>8</v>
      </c>
      <c r="I161" s="6" t="s">
        <v>7</v>
      </c>
      <c r="J161" s="6" t="s">
        <v>8</v>
      </c>
      <c r="K161" s="29"/>
    </row>
    <row r="162" spans="1:11" ht="15.75" customHeight="1" x14ac:dyDescent="0.3">
      <c r="A162" s="7" t="s">
        <v>176</v>
      </c>
      <c r="B162" s="8" t="s">
        <v>304</v>
      </c>
      <c r="C162" s="12">
        <v>4</v>
      </c>
      <c r="D162" s="13">
        <v>2</v>
      </c>
      <c r="E162" s="13">
        <v>4</v>
      </c>
      <c r="F162" s="13">
        <v>2</v>
      </c>
      <c r="G162" s="13">
        <v>5</v>
      </c>
      <c r="H162" s="13">
        <v>2</v>
      </c>
      <c r="I162" s="13">
        <v>9</v>
      </c>
      <c r="J162" s="13">
        <v>4</v>
      </c>
      <c r="K162" s="27"/>
    </row>
    <row r="163" spans="1:11" ht="15.75" customHeight="1" x14ac:dyDescent="0.3">
      <c r="A163" s="7" t="s">
        <v>243</v>
      </c>
      <c r="B163" s="8" t="s">
        <v>304</v>
      </c>
      <c r="C163" s="22">
        <v>3</v>
      </c>
      <c r="D163" s="14">
        <v>5</v>
      </c>
      <c r="E163" s="14">
        <v>1</v>
      </c>
      <c r="F163" s="14">
        <v>5</v>
      </c>
      <c r="G163" s="14">
        <v>0</v>
      </c>
      <c r="H163" s="14">
        <v>1</v>
      </c>
      <c r="I163" s="14">
        <v>3</v>
      </c>
      <c r="J163" s="14">
        <v>6</v>
      </c>
      <c r="K163" s="27"/>
    </row>
    <row r="164" spans="1:11" ht="15.75" customHeight="1" x14ac:dyDescent="0.3">
      <c r="A164" s="10" t="s">
        <v>12</v>
      </c>
      <c r="B164" s="11"/>
      <c r="C164" s="9">
        <v>7</v>
      </c>
      <c r="D164" s="9">
        <v>7</v>
      </c>
      <c r="E164" s="9">
        <v>5</v>
      </c>
      <c r="F164" s="9">
        <v>7</v>
      </c>
      <c r="G164" s="9">
        <v>5</v>
      </c>
      <c r="H164" s="9">
        <v>3</v>
      </c>
      <c r="I164" s="9">
        <v>12</v>
      </c>
      <c r="J164" s="9">
        <v>10</v>
      </c>
      <c r="K164" s="29"/>
    </row>
    <row r="165" spans="1:11" ht="15.75" customHeight="1" x14ac:dyDescent="0.3"/>
    <row r="166" spans="1:11" ht="15.75" customHeight="1" x14ac:dyDescent="0.3"/>
    <row r="167" spans="1:11" ht="15.75" customHeight="1" x14ac:dyDescent="0.3">
      <c r="A167" s="24" t="s">
        <v>592</v>
      </c>
      <c r="B167" s="25"/>
      <c r="C167" s="25"/>
      <c r="D167" s="25"/>
      <c r="E167" s="25"/>
      <c r="F167" s="25"/>
      <c r="G167" s="25"/>
      <c r="H167" s="25"/>
      <c r="I167" s="25"/>
      <c r="J167" s="26"/>
      <c r="K167" s="27"/>
    </row>
    <row r="168" spans="1:11" ht="15.75" customHeight="1" x14ac:dyDescent="0.3">
      <c r="A168" s="2"/>
      <c r="B168" s="3"/>
      <c r="C168" s="28" t="s">
        <v>1</v>
      </c>
      <c r="D168" s="26"/>
      <c r="E168" s="28" t="s">
        <v>2</v>
      </c>
      <c r="F168" s="26"/>
      <c r="G168" s="28" t="s">
        <v>3</v>
      </c>
      <c r="H168" s="26"/>
      <c r="I168" s="28" t="s">
        <v>4</v>
      </c>
      <c r="J168" s="26"/>
      <c r="K168" s="27"/>
    </row>
    <row r="169" spans="1:11" ht="15.75" customHeight="1" x14ac:dyDescent="0.3">
      <c r="A169" s="4" t="s">
        <v>5</v>
      </c>
      <c r="B169" s="5" t="s">
        <v>6</v>
      </c>
      <c r="C169" s="6" t="s">
        <v>7</v>
      </c>
      <c r="D169" s="6" t="s">
        <v>8</v>
      </c>
      <c r="E169" s="6" t="s">
        <v>7</v>
      </c>
      <c r="F169" s="6" t="s">
        <v>8</v>
      </c>
      <c r="G169" s="6" t="s">
        <v>7</v>
      </c>
      <c r="H169" s="6" t="s">
        <v>8</v>
      </c>
      <c r="I169" s="6" t="s">
        <v>7</v>
      </c>
      <c r="J169" s="6" t="s">
        <v>8</v>
      </c>
      <c r="K169" s="29"/>
    </row>
    <row r="170" spans="1:11" ht="15.75" customHeight="1" x14ac:dyDescent="0.3">
      <c r="A170" s="7" t="s">
        <v>153</v>
      </c>
      <c r="B170" s="8" t="s">
        <v>98</v>
      </c>
      <c r="C170" s="12">
        <v>4</v>
      </c>
      <c r="D170" s="13">
        <v>8</v>
      </c>
      <c r="E170" s="13">
        <v>3</v>
      </c>
      <c r="F170" s="13">
        <v>6</v>
      </c>
      <c r="G170" s="13">
        <v>0</v>
      </c>
      <c r="H170" s="13">
        <v>2</v>
      </c>
      <c r="I170" s="13">
        <v>4</v>
      </c>
      <c r="J170" s="13">
        <v>10</v>
      </c>
      <c r="K170" s="27"/>
    </row>
    <row r="171" spans="1:11" ht="15.75" customHeight="1" x14ac:dyDescent="0.3">
      <c r="A171" s="10" t="s">
        <v>12</v>
      </c>
      <c r="B171" s="11"/>
      <c r="C171" s="9">
        <v>4</v>
      </c>
      <c r="D171" s="9">
        <v>8</v>
      </c>
      <c r="E171" s="9">
        <v>3</v>
      </c>
      <c r="F171" s="9">
        <v>6</v>
      </c>
      <c r="G171" s="9">
        <v>0</v>
      </c>
      <c r="H171" s="9">
        <v>2</v>
      </c>
      <c r="I171" s="9">
        <v>4</v>
      </c>
      <c r="J171" s="9">
        <v>10</v>
      </c>
      <c r="K171" s="29"/>
    </row>
    <row r="172" spans="1:11" ht="15.75" customHeight="1" x14ac:dyDescent="0.3"/>
    <row r="173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K895"/>
  <sheetViews>
    <sheetView topLeftCell="A673" workbookViewId="0">
      <selection activeCell="J688" sqref="J678:J688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1157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57</v>
      </c>
      <c r="B6" s="8" t="s">
        <v>59</v>
      </c>
      <c r="C6" s="12">
        <v>0</v>
      </c>
      <c r="D6" s="13">
        <v>17</v>
      </c>
      <c r="E6" s="13">
        <v>0</v>
      </c>
      <c r="F6" s="13">
        <v>10</v>
      </c>
      <c r="G6" s="13">
        <v>0</v>
      </c>
      <c r="H6" s="13">
        <v>2</v>
      </c>
      <c r="I6" s="13">
        <v>0</v>
      </c>
      <c r="J6" s="13">
        <v>19</v>
      </c>
      <c r="K6" s="27"/>
    </row>
    <row r="7" spans="1:11" ht="15.75" customHeight="1" x14ac:dyDescent="0.3">
      <c r="A7" s="7" t="s">
        <v>63</v>
      </c>
      <c r="B7" s="8" t="s">
        <v>59</v>
      </c>
      <c r="C7" s="22">
        <v>3</v>
      </c>
      <c r="D7" s="14">
        <v>11</v>
      </c>
      <c r="E7" s="14">
        <v>1</v>
      </c>
      <c r="F7" s="14">
        <v>5</v>
      </c>
      <c r="G7" s="14">
        <v>0</v>
      </c>
      <c r="H7" s="14">
        <v>2</v>
      </c>
      <c r="I7" s="14">
        <v>3</v>
      </c>
      <c r="J7" s="14">
        <v>13</v>
      </c>
      <c r="K7" s="27"/>
    </row>
    <row r="8" spans="1:11" ht="15.75" customHeight="1" x14ac:dyDescent="0.3">
      <c r="A8" s="7" t="s">
        <v>64</v>
      </c>
      <c r="B8" s="8" t="s">
        <v>16</v>
      </c>
      <c r="C8" s="22">
        <v>0</v>
      </c>
      <c r="D8" s="14">
        <v>16</v>
      </c>
      <c r="E8" s="14">
        <v>0</v>
      </c>
      <c r="F8" s="14">
        <v>7</v>
      </c>
      <c r="G8" s="14">
        <v>0</v>
      </c>
      <c r="H8" s="14">
        <v>2</v>
      </c>
      <c r="I8" s="14">
        <v>0</v>
      </c>
      <c r="J8" s="14">
        <v>18</v>
      </c>
      <c r="K8" s="27"/>
    </row>
    <row r="9" spans="1:11" ht="15.75" customHeight="1" x14ac:dyDescent="0.3">
      <c r="A9" s="10" t="s">
        <v>12</v>
      </c>
      <c r="B9" s="11"/>
      <c r="C9" s="9">
        <f>SUM(C6:C8)</f>
        <v>3</v>
      </c>
      <c r="D9" s="9">
        <f t="shared" ref="D9:J9" si="0">SUM(D6:D8)</f>
        <v>44</v>
      </c>
      <c r="E9" s="9">
        <f t="shared" si="0"/>
        <v>1</v>
      </c>
      <c r="F9" s="9">
        <f t="shared" si="0"/>
        <v>22</v>
      </c>
      <c r="G9" s="9">
        <f t="shared" si="0"/>
        <v>0</v>
      </c>
      <c r="H9" s="9">
        <f t="shared" si="0"/>
        <v>6</v>
      </c>
      <c r="I9" s="9">
        <f t="shared" si="0"/>
        <v>3</v>
      </c>
      <c r="J9" s="9">
        <f t="shared" si="0"/>
        <v>50</v>
      </c>
      <c r="K9" s="29"/>
    </row>
    <row r="10" spans="1:11" ht="15.75" customHeight="1" x14ac:dyDescent="0.3"/>
    <row r="11" spans="1:11" ht="15.75" customHeight="1" x14ac:dyDescent="0.3"/>
    <row r="12" spans="1:11" ht="15.75" customHeight="1" x14ac:dyDescent="0.3">
      <c r="A12" s="24" t="s">
        <v>593</v>
      </c>
      <c r="B12" s="25"/>
      <c r="C12" s="25"/>
      <c r="D12" s="25"/>
      <c r="E12" s="25"/>
      <c r="F12" s="25"/>
      <c r="G12" s="25"/>
      <c r="H12" s="25"/>
      <c r="I12" s="25"/>
      <c r="J12" s="26"/>
      <c r="K12" s="27"/>
    </row>
    <row r="13" spans="1:11" ht="15.75" customHeight="1" x14ac:dyDescent="0.3">
      <c r="A13" s="2"/>
      <c r="B13" s="3"/>
      <c r="C13" s="28" t="s">
        <v>1</v>
      </c>
      <c r="D13" s="26"/>
      <c r="E13" s="28" t="s">
        <v>2</v>
      </c>
      <c r="F13" s="26"/>
      <c r="G13" s="28" t="s">
        <v>3</v>
      </c>
      <c r="H13" s="26"/>
      <c r="I13" s="28" t="s">
        <v>4</v>
      </c>
      <c r="J13" s="26"/>
      <c r="K13" s="27"/>
    </row>
    <row r="14" spans="1:11" ht="15.75" customHeight="1" x14ac:dyDescent="0.3">
      <c r="A14" s="4" t="s">
        <v>5</v>
      </c>
      <c r="B14" s="5" t="s">
        <v>6</v>
      </c>
      <c r="C14" s="6" t="s">
        <v>7</v>
      </c>
      <c r="D14" s="6" t="s">
        <v>8</v>
      </c>
      <c r="E14" s="6" t="s">
        <v>7</v>
      </c>
      <c r="F14" s="6" t="s">
        <v>8</v>
      </c>
      <c r="G14" s="6" t="s">
        <v>7</v>
      </c>
      <c r="H14" s="6" t="s">
        <v>8</v>
      </c>
      <c r="I14" s="6" t="s">
        <v>7</v>
      </c>
      <c r="J14" s="6" t="s">
        <v>8</v>
      </c>
      <c r="K14" s="29"/>
    </row>
    <row r="15" spans="1:11" ht="15.75" customHeight="1" x14ac:dyDescent="0.3">
      <c r="A15" s="7" t="s">
        <v>243</v>
      </c>
      <c r="B15" s="8" t="s">
        <v>133</v>
      </c>
      <c r="C15" s="12">
        <v>0</v>
      </c>
      <c r="D15" s="13">
        <v>2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</v>
      </c>
      <c r="K15" s="27"/>
    </row>
    <row r="16" spans="1:11" ht="15.75" customHeight="1" x14ac:dyDescent="0.3">
      <c r="A16" s="10" t="s">
        <v>12</v>
      </c>
      <c r="B16" s="11"/>
      <c r="C16" s="9">
        <v>0</v>
      </c>
      <c r="D16" s="9">
        <v>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2</v>
      </c>
      <c r="K16" s="29"/>
    </row>
    <row r="17" spans="1:11" ht="15.75" customHeight="1" x14ac:dyDescent="0.3"/>
    <row r="18" spans="1:11" ht="15.75" customHeight="1" x14ac:dyDescent="0.3"/>
    <row r="19" spans="1:11" ht="15.75" customHeight="1" x14ac:dyDescent="0.3">
      <c r="A19" s="24" t="s">
        <v>756</v>
      </c>
      <c r="B19" s="25"/>
      <c r="C19" s="25"/>
      <c r="D19" s="25"/>
      <c r="E19" s="25"/>
      <c r="F19" s="25"/>
      <c r="G19" s="25"/>
      <c r="H19" s="25"/>
      <c r="I19" s="25"/>
      <c r="J19" s="26"/>
      <c r="K19" s="27"/>
    </row>
    <row r="20" spans="1:11" ht="15.75" customHeight="1" x14ac:dyDescent="0.3">
      <c r="A20" s="2"/>
      <c r="B20" s="3"/>
      <c r="C20" s="28" t="s">
        <v>1</v>
      </c>
      <c r="D20" s="26"/>
      <c r="E20" s="28" t="s">
        <v>2</v>
      </c>
      <c r="F20" s="26"/>
      <c r="G20" s="28" t="s">
        <v>3</v>
      </c>
      <c r="H20" s="26"/>
      <c r="I20" s="28" t="s">
        <v>4</v>
      </c>
      <c r="J20" s="26"/>
      <c r="K20" s="27"/>
    </row>
    <row r="21" spans="1:11" ht="15.75" customHeight="1" x14ac:dyDescent="0.3">
      <c r="A21" s="4" t="s">
        <v>5</v>
      </c>
      <c r="B21" s="5" t="s">
        <v>6</v>
      </c>
      <c r="C21" s="6" t="s">
        <v>7</v>
      </c>
      <c r="D21" s="6" t="s">
        <v>8</v>
      </c>
      <c r="E21" s="6" t="s">
        <v>7</v>
      </c>
      <c r="F21" s="6" t="s">
        <v>8</v>
      </c>
      <c r="G21" s="6" t="s">
        <v>7</v>
      </c>
      <c r="H21" s="6" t="s">
        <v>8</v>
      </c>
      <c r="I21" s="6" t="s">
        <v>7</v>
      </c>
      <c r="J21" s="6" t="s">
        <v>8</v>
      </c>
      <c r="K21" s="29"/>
    </row>
    <row r="22" spans="1:11" ht="15.75" customHeight="1" x14ac:dyDescent="0.3">
      <c r="A22" s="7" t="s">
        <v>236</v>
      </c>
      <c r="B22" s="8" t="s">
        <v>318</v>
      </c>
      <c r="C22" s="12">
        <v>8</v>
      </c>
      <c r="D22" s="13">
        <v>7</v>
      </c>
      <c r="E22" s="13">
        <v>2</v>
      </c>
      <c r="F22" s="13">
        <v>1</v>
      </c>
      <c r="G22" s="13">
        <v>2</v>
      </c>
      <c r="H22" s="13">
        <v>1</v>
      </c>
      <c r="I22" s="13">
        <v>10</v>
      </c>
      <c r="J22" s="13">
        <v>8</v>
      </c>
      <c r="K22" s="27"/>
    </row>
    <row r="23" spans="1:11" ht="15.75" customHeight="1" x14ac:dyDescent="0.3">
      <c r="A23" s="7" t="s">
        <v>155</v>
      </c>
      <c r="B23" s="8" t="s">
        <v>318</v>
      </c>
      <c r="C23" s="22">
        <v>17</v>
      </c>
      <c r="D23" s="14">
        <v>0</v>
      </c>
      <c r="E23" s="14">
        <v>7</v>
      </c>
      <c r="F23" s="14">
        <v>0</v>
      </c>
      <c r="G23" s="14">
        <v>1</v>
      </c>
      <c r="H23" s="14">
        <v>1</v>
      </c>
      <c r="I23" s="14">
        <v>18</v>
      </c>
      <c r="J23" s="14">
        <v>1</v>
      </c>
      <c r="K23" s="27"/>
    </row>
    <row r="24" spans="1:11" ht="15.75" customHeight="1" x14ac:dyDescent="0.3">
      <c r="A24" s="7" t="s">
        <v>15</v>
      </c>
      <c r="B24" s="8" t="s">
        <v>318</v>
      </c>
      <c r="C24" s="22">
        <v>14</v>
      </c>
      <c r="D24" s="14">
        <v>3</v>
      </c>
      <c r="E24" s="14">
        <v>5</v>
      </c>
      <c r="F24" s="14">
        <v>2</v>
      </c>
      <c r="G24" s="14">
        <v>1</v>
      </c>
      <c r="H24" s="14">
        <v>1</v>
      </c>
      <c r="I24" s="14">
        <v>15</v>
      </c>
      <c r="J24" s="14">
        <v>4</v>
      </c>
      <c r="K24" s="27"/>
    </row>
    <row r="25" spans="1:11" ht="15.75" customHeight="1" x14ac:dyDescent="0.3">
      <c r="A25" s="7" t="s">
        <v>17</v>
      </c>
      <c r="B25" s="8" t="s">
        <v>318</v>
      </c>
      <c r="C25" s="22">
        <v>9</v>
      </c>
      <c r="D25" s="14">
        <v>8</v>
      </c>
      <c r="E25" s="14">
        <v>4</v>
      </c>
      <c r="F25" s="14">
        <v>3</v>
      </c>
      <c r="G25" s="14">
        <v>0</v>
      </c>
      <c r="H25" s="14">
        <v>1</v>
      </c>
      <c r="I25" s="14">
        <v>9</v>
      </c>
      <c r="J25" s="14">
        <v>9</v>
      </c>
      <c r="K25" s="27"/>
    </row>
    <row r="26" spans="1:11" ht="15.75" customHeight="1" x14ac:dyDescent="0.3">
      <c r="A26" s="7" t="s">
        <v>18</v>
      </c>
      <c r="B26" s="8" t="s">
        <v>318</v>
      </c>
      <c r="C26" s="22">
        <v>6</v>
      </c>
      <c r="D26" s="14">
        <v>13</v>
      </c>
      <c r="E26" s="14">
        <v>4</v>
      </c>
      <c r="F26" s="14">
        <v>3</v>
      </c>
      <c r="G26" s="14">
        <v>0</v>
      </c>
      <c r="H26" s="14">
        <v>1</v>
      </c>
      <c r="I26" s="14">
        <v>6</v>
      </c>
      <c r="J26" s="14">
        <v>14</v>
      </c>
      <c r="K26" s="27"/>
    </row>
    <row r="27" spans="1:11" ht="15.75" customHeight="1" x14ac:dyDescent="0.3">
      <c r="A27" s="7" t="s">
        <v>19</v>
      </c>
      <c r="B27" s="8" t="s">
        <v>318</v>
      </c>
      <c r="C27" s="22">
        <v>7</v>
      </c>
      <c r="D27" s="14">
        <v>11</v>
      </c>
      <c r="E27" s="14">
        <v>2</v>
      </c>
      <c r="F27" s="14">
        <v>5</v>
      </c>
      <c r="G27" s="14">
        <v>0</v>
      </c>
      <c r="H27" s="14">
        <v>1</v>
      </c>
      <c r="I27" s="14">
        <v>7</v>
      </c>
      <c r="J27" s="14">
        <v>12</v>
      </c>
      <c r="K27" s="27"/>
    </row>
    <row r="28" spans="1:11" ht="15.75" customHeight="1" x14ac:dyDescent="0.3">
      <c r="A28" s="7" t="s">
        <v>20</v>
      </c>
      <c r="B28" s="8" t="s">
        <v>318</v>
      </c>
      <c r="C28" s="22">
        <v>4</v>
      </c>
      <c r="D28" s="14">
        <v>13</v>
      </c>
      <c r="E28" s="14">
        <v>3</v>
      </c>
      <c r="F28" s="14">
        <v>4</v>
      </c>
      <c r="G28" s="14">
        <v>0</v>
      </c>
      <c r="H28" s="14">
        <v>1</v>
      </c>
      <c r="I28" s="14">
        <v>4</v>
      </c>
      <c r="J28" s="14">
        <v>14</v>
      </c>
      <c r="K28" s="27"/>
    </row>
    <row r="29" spans="1:11" ht="15.75" customHeight="1" x14ac:dyDescent="0.3">
      <c r="A29" s="7" t="s">
        <v>21</v>
      </c>
      <c r="B29" s="8" t="s">
        <v>318</v>
      </c>
      <c r="C29" s="22">
        <v>9</v>
      </c>
      <c r="D29" s="14">
        <v>7</v>
      </c>
      <c r="E29" s="14">
        <v>5</v>
      </c>
      <c r="F29" s="14">
        <v>2</v>
      </c>
      <c r="G29" s="14">
        <v>1</v>
      </c>
      <c r="H29" s="14">
        <v>1</v>
      </c>
      <c r="I29" s="14">
        <v>10</v>
      </c>
      <c r="J29" s="14">
        <v>8</v>
      </c>
      <c r="K29" s="27"/>
    </row>
    <row r="30" spans="1:11" ht="15.75" customHeight="1" x14ac:dyDescent="0.3">
      <c r="A30" s="7" t="s">
        <v>22</v>
      </c>
      <c r="B30" s="8" t="s">
        <v>318</v>
      </c>
      <c r="C30" s="22">
        <v>8</v>
      </c>
      <c r="D30" s="14">
        <v>9</v>
      </c>
      <c r="E30" s="14">
        <v>2</v>
      </c>
      <c r="F30" s="14">
        <v>5</v>
      </c>
      <c r="G30" s="14">
        <v>0</v>
      </c>
      <c r="H30" s="14">
        <v>1</v>
      </c>
      <c r="I30" s="14">
        <v>8</v>
      </c>
      <c r="J30" s="14">
        <v>10</v>
      </c>
      <c r="K30" s="27"/>
    </row>
    <row r="31" spans="1:11" ht="15.75" customHeight="1" x14ac:dyDescent="0.3">
      <c r="A31" s="7" t="s">
        <v>23</v>
      </c>
      <c r="B31" s="8" t="s">
        <v>318</v>
      </c>
      <c r="C31" s="22">
        <v>7</v>
      </c>
      <c r="D31" s="14">
        <v>11</v>
      </c>
      <c r="E31" s="14">
        <v>4</v>
      </c>
      <c r="F31" s="14">
        <v>3</v>
      </c>
      <c r="G31" s="14">
        <v>0</v>
      </c>
      <c r="H31" s="14">
        <v>1</v>
      </c>
      <c r="I31" s="14">
        <v>7</v>
      </c>
      <c r="J31" s="14">
        <v>12</v>
      </c>
      <c r="K31" s="27"/>
    </row>
    <row r="32" spans="1:11" ht="15.75" customHeight="1" x14ac:dyDescent="0.3">
      <c r="A32" s="7" t="s">
        <v>42</v>
      </c>
      <c r="B32" s="8" t="s">
        <v>318</v>
      </c>
      <c r="C32" s="22">
        <v>9</v>
      </c>
      <c r="D32" s="14">
        <v>7</v>
      </c>
      <c r="E32" s="14">
        <v>5</v>
      </c>
      <c r="F32" s="14">
        <v>2</v>
      </c>
      <c r="G32" s="14">
        <v>2</v>
      </c>
      <c r="H32" s="14">
        <v>1</v>
      </c>
      <c r="I32" s="14">
        <v>11</v>
      </c>
      <c r="J32" s="14">
        <v>8</v>
      </c>
      <c r="K32" s="27"/>
    </row>
    <row r="33" spans="1:11" ht="15.75" customHeight="1" x14ac:dyDescent="0.3">
      <c r="A33" s="7" t="s">
        <v>24</v>
      </c>
      <c r="B33" s="8" t="s">
        <v>318</v>
      </c>
      <c r="C33" s="22">
        <v>8</v>
      </c>
      <c r="D33" s="14">
        <v>9</v>
      </c>
      <c r="E33" s="14">
        <v>4</v>
      </c>
      <c r="F33" s="14">
        <v>3</v>
      </c>
      <c r="G33" s="14">
        <v>1</v>
      </c>
      <c r="H33" s="14">
        <v>1</v>
      </c>
      <c r="I33" s="14">
        <v>9</v>
      </c>
      <c r="J33" s="14">
        <v>10</v>
      </c>
      <c r="K33" s="27"/>
    </row>
    <row r="34" spans="1:11" ht="15.75" customHeight="1" x14ac:dyDescent="0.3">
      <c r="A34" s="7" t="s">
        <v>46</v>
      </c>
      <c r="B34" s="8" t="s">
        <v>318</v>
      </c>
      <c r="C34" s="22">
        <v>5</v>
      </c>
      <c r="D34" s="14">
        <v>12</v>
      </c>
      <c r="E34" s="14">
        <v>3</v>
      </c>
      <c r="F34" s="14">
        <v>4</v>
      </c>
      <c r="G34" s="14">
        <v>1</v>
      </c>
      <c r="H34" s="14">
        <v>1</v>
      </c>
      <c r="I34" s="14">
        <v>6</v>
      </c>
      <c r="J34" s="14">
        <v>13</v>
      </c>
      <c r="K34" s="27"/>
    </row>
    <row r="35" spans="1:11" ht="15.75" customHeight="1" x14ac:dyDescent="0.3">
      <c r="A35" s="7" t="s">
        <v>55</v>
      </c>
      <c r="B35" s="8" t="s">
        <v>318</v>
      </c>
      <c r="C35" s="22">
        <v>7</v>
      </c>
      <c r="D35" s="14">
        <v>9</v>
      </c>
      <c r="E35" s="14">
        <v>4</v>
      </c>
      <c r="F35" s="14">
        <v>3</v>
      </c>
      <c r="G35" s="14">
        <v>0</v>
      </c>
      <c r="H35" s="14">
        <v>1</v>
      </c>
      <c r="I35" s="14">
        <v>7</v>
      </c>
      <c r="J35" s="14">
        <v>10</v>
      </c>
      <c r="K35" s="27"/>
    </row>
    <row r="36" spans="1:11" ht="15.75" customHeight="1" x14ac:dyDescent="0.3">
      <c r="A36" s="7" t="s">
        <v>56</v>
      </c>
      <c r="B36" s="8" t="s">
        <v>318</v>
      </c>
      <c r="C36" s="22">
        <v>6</v>
      </c>
      <c r="D36" s="14">
        <v>10</v>
      </c>
      <c r="E36" s="14">
        <v>1</v>
      </c>
      <c r="F36" s="14">
        <v>6</v>
      </c>
      <c r="G36" s="14">
        <v>0</v>
      </c>
      <c r="H36" s="14">
        <v>1</v>
      </c>
      <c r="I36" s="14">
        <v>6</v>
      </c>
      <c r="J36" s="14">
        <v>11</v>
      </c>
      <c r="K36" s="27"/>
    </row>
    <row r="37" spans="1:11" ht="15.75" customHeight="1" x14ac:dyDescent="0.3">
      <c r="A37" s="7" t="s">
        <v>57</v>
      </c>
      <c r="B37" s="8" t="s">
        <v>318</v>
      </c>
      <c r="C37" s="22">
        <v>14</v>
      </c>
      <c r="D37" s="14">
        <v>3</v>
      </c>
      <c r="E37" s="14">
        <v>6</v>
      </c>
      <c r="F37" s="14">
        <v>1</v>
      </c>
      <c r="G37" s="14">
        <v>4</v>
      </c>
      <c r="H37" s="14">
        <v>1</v>
      </c>
      <c r="I37" s="14">
        <v>18</v>
      </c>
      <c r="J37" s="14">
        <v>4</v>
      </c>
      <c r="K37" s="27"/>
    </row>
    <row r="38" spans="1:11" ht="15.75" customHeight="1" x14ac:dyDescent="0.3">
      <c r="A38" s="7" t="s">
        <v>63</v>
      </c>
      <c r="B38" s="8" t="s">
        <v>318</v>
      </c>
      <c r="C38" s="22">
        <v>12</v>
      </c>
      <c r="D38" s="14">
        <v>4</v>
      </c>
      <c r="E38" s="14">
        <v>5</v>
      </c>
      <c r="F38" s="14">
        <v>2</v>
      </c>
      <c r="G38" s="14">
        <v>3</v>
      </c>
      <c r="H38" s="14">
        <v>1</v>
      </c>
      <c r="I38" s="14">
        <v>15</v>
      </c>
      <c r="J38" s="14">
        <v>5</v>
      </c>
      <c r="K38" s="27"/>
    </row>
    <row r="39" spans="1:11" ht="15.75" customHeight="1" x14ac:dyDescent="0.3">
      <c r="A39" s="7" t="s">
        <v>64</v>
      </c>
      <c r="B39" s="8" t="s">
        <v>318</v>
      </c>
      <c r="C39" s="22">
        <v>15</v>
      </c>
      <c r="D39" s="14">
        <v>2</v>
      </c>
      <c r="E39" s="14">
        <v>7</v>
      </c>
      <c r="F39" s="14">
        <v>0</v>
      </c>
      <c r="G39" s="14">
        <v>3</v>
      </c>
      <c r="H39" s="14">
        <v>1</v>
      </c>
      <c r="I39" s="14">
        <v>18</v>
      </c>
      <c r="J39" s="14">
        <v>3</v>
      </c>
      <c r="K39" s="27"/>
    </row>
    <row r="40" spans="1:11" ht="15.75" customHeight="1" x14ac:dyDescent="0.3">
      <c r="A40" s="7" t="s">
        <v>66</v>
      </c>
      <c r="B40" s="8" t="s">
        <v>318</v>
      </c>
      <c r="C40" s="22">
        <v>15</v>
      </c>
      <c r="D40" s="14">
        <v>1</v>
      </c>
      <c r="E40" s="14">
        <v>6</v>
      </c>
      <c r="F40" s="14">
        <v>1</v>
      </c>
      <c r="G40" s="14">
        <v>1</v>
      </c>
      <c r="H40" s="14">
        <v>1</v>
      </c>
      <c r="I40" s="14">
        <v>16</v>
      </c>
      <c r="J40" s="14">
        <v>2</v>
      </c>
      <c r="K40" s="27"/>
    </row>
    <row r="41" spans="1:11" ht="15.75" customHeight="1" x14ac:dyDescent="0.3">
      <c r="A41" s="7" t="s">
        <v>67</v>
      </c>
      <c r="B41" s="8" t="s">
        <v>318</v>
      </c>
      <c r="C41" s="22">
        <v>10</v>
      </c>
      <c r="D41" s="14">
        <v>7</v>
      </c>
      <c r="E41" s="14">
        <v>4</v>
      </c>
      <c r="F41" s="14">
        <v>3</v>
      </c>
      <c r="G41" s="14">
        <v>0</v>
      </c>
      <c r="H41" s="14">
        <v>1</v>
      </c>
      <c r="I41" s="14">
        <v>10</v>
      </c>
      <c r="J41" s="14">
        <v>8</v>
      </c>
      <c r="K41" s="27"/>
    </row>
    <row r="42" spans="1:11" ht="15.75" customHeight="1" x14ac:dyDescent="0.3">
      <c r="A42" s="7" t="s">
        <v>68</v>
      </c>
      <c r="B42" s="8" t="s">
        <v>318</v>
      </c>
      <c r="C42" s="22">
        <v>8</v>
      </c>
      <c r="D42" s="14">
        <v>8</v>
      </c>
      <c r="E42" s="14">
        <v>2</v>
      </c>
      <c r="F42" s="14">
        <v>5</v>
      </c>
      <c r="G42" s="14">
        <v>2</v>
      </c>
      <c r="H42" s="14">
        <v>1</v>
      </c>
      <c r="I42" s="14">
        <v>10</v>
      </c>
      <c r="J42" s="14">
        <v>9</v>
      </c>
      <c r="K42" s="27"/>
    </row>
    <row r="43" spans="1:11" ht="15.75" customHeight="1" x14ac:dyDescent="0.3">
      <c r="A43" s="10" t="s">
        <v>12</v>
      </c>
      <c r="B43" s="11"/>
      <c r="C43" s="9">
        <f>SUM(C22:C42)</f>
        <v>198</v>
      </c>
      <c r="D43" s="9">
        <f t="shared" ref="D43:J43" si="1">SUM(D22:D42)</f>
        <v>154</v>
      </c>
      <c r="E43" s="9">
        <f t="shared" si="1"/>
        <v>85</v>
      </c>
      <c r="F43" s="9">
        <f t="shared" si="1"/>
        <v>58</v>
      </c>
      <c r="G43" s="9">
        <f t="shared" si="1"/>
        <v>22</v>
      </c>
      <c r="H43" s="9">
        <f t="shared" si="1"/>
        <v>21</v>
      </c>
      <c r="I43" s="9">
        <f t="shared" si="1"/>
        <v>220</v>
      </c>
      <c r="J43" s="9">
        <f t="shared" si="1"/>
        <v>175</v>
      </c>
      <c r="K43" s="29"/>
    </row>
    <row r="44" spans="1:11" ht="15.75" customHeight="1" x14ac:dyDescent="0.3"/>
    <row r="45" spans="1:11" ht="15.75" customHeight="1" x14ac:dyDescent="0.3"/>
    <row r="46" spans="1:11" ht="15.75" customHeight="1" x14ac:dyDescent="0.3">
      <c r="A46" s="24" t="s">
        <v>594</v>
      </c>
      <c r="B46" s="25"/>
      <c r="C46" s="25"/>
      <c r="D46" s="25"/>
      <c r="E46" s="25"/>
      <c r="F46" s="25"/>
      <c r="G46" s="25"/>
      <c r="H46" s="25"/>
      <c r="I46" s="25"/>
      <c r="J46" s="26"/>
      <c r="K46" s="27"/>
    </row>
    <row r="47" spans="1:11" ht="15.75" customHeight="1" x14ac:dyDescent="0.3">
      <c r="A47" s="2"/>
      <c r="B47" s="3"/>
      <c r="C47" s="28" t="s">
        <v>1</v>
      </c>
      <c r="D47" s="26"/>
      <c r="E47" s="28" t="s">
        <v>2</v>
      </c>
      <c r="F47" s="26"/>
      <c r="G47" s="28" t="s">
        <v>3</v>
      </c>
      <c r="H47" s="26"/>
      <c r="I47" s="28" t="s">
        <v>4</v>
      </c>
      <c r="J47" s="26"/>
      <c r="K47" s="27"/>
    </row>
    <row r="48" spans="1:11" ht="15.75" customHeight="1" x14ac:dyDescent="0.3">
      <c r="A48" s="4" t="s">
        <v>5</v>
      </c>
      <c r="B48" s="5" t="s">
        <v>6</v>
      </c>
      <c r="C48" s="6" t="s">
        <v>7</v>
      </c>
      <c r="D48" s="6" t="s">
        <v>8</v>
      </c>
      <c r="E48" s="6" t="s">
        <v>7</v>
      </c>
      <c r="F48" s="6" t="s">
        <v>8</v>
      </c>
      <c r="G48" s="6" t="s">
        <v>7</v>
      </c>
      <c r="H48" s="6" t="s">
        <v>8</v>
      </c>
      <c r="I48" s="6" t="s">
        <v>7</v>
      </c>
      <c r="J48" s="6" t="s">
        <v>8</v>
      </c>
      <c r="K48" s="29"/>
    </row>
    <row r="49" spans="1:11" ht="15.75" customHeight="1" x14ac:dyDescent="0.3">
      <c r="A49" s="7" t="s">
        <v>15</v>
      </c>
      <c r="B49" s="8" t="s">
        <v>39</v>
      </c>
      <c r="C49" s="12">
        <v>17</v>
      </c>
      <c r="D49" s="13">
        <v>2</v>
      </c>
      <c r="E49" s="13">
        <v>10</v>
      </c>
      <c r="F49" s="13">
        <v>2</v>
      </c>
      <c r="G49" s="13">
        <v>3</v>
      </c>
      <c r="H49" s="13">
        <v>1</v>
      </c>
      <c r="I49" s="13">
        <v>20</v>
      </c>
      <c r="J49" s="13">
        <v>3</v>
      </c>
      <c r="K49" s="27"/>
    </row>
    <row r="50" spans="1:11" ht="15.75" customHeight="1" x14ac:dyDescent="0.3">
      <c r="A50" s="7" t="s">
        <v>17</v>
      </c>
      <c r="B50" s="8" t="s">
        <v>39</v>
      </c>
      <c r="C50" s="12">
        <v>11</v>
      </c>
      <c r="D50" s="13">
        <v>9</v>
      </c>
      <c r="E50" s="13">
        <v>5</v>
      </c>
      <c r="F50" s="13">
        <v>7</v>
      </c>
      <c r="G50" s="13">
        <v>5</v>
      </c>
      <c r="H50" s="13">
        <v>1</v>
      </c>
      <c r="I50" s="13">
        <v>16</v>
      </c>
      <c r="J50" s="13">
        <v>10</v>
      </c>
      <c r="K50" s="27"/>
    </row>
    <row r="51" spans="1:11" ht="15.75" customHeight="1" x14ac:dyDescent="0.3">
      <c r="A51" s="7" t="s">
        <v>18</v>
      </c>
      <c r="B51" s="8" t="s">
        <v>39</v>
      </c>
      <c r="C51" s="12">
        <v>13</v>
      </c>
      <c r="D51" s="13">
        <v>5</v>
      </c>
      <c r="E51" s="13">
        <v>9</v>
      </c>
      <c r="F51" s="13">
        <v>3</v>
      </c>
      <c r="G51" s="13">
        <v>4</v>
      </c>
      <c r="H51" s="13">
        <v>2</v>
      </c>
      <c r="I51" s="13">
        <v>17</v>
      </c>
      <c r="J51" s="13">
        <v>7</v>
      </c>
      <c r="K51" s="27"/>
    </row>
    <row r="52" spans="1:11" ht="15.75" customHeight="1" x14ac:dyDescent="0.3">
      <c r="A52" s="7" t="s">
        <v>19</v>
      </c>
      <c r="B52" s="8" t="s">
        <v>39</v>
      </c>
      <c r="C52" s="12">
        <v>4</v>
      </c>
      <c r="D52" s="13">
        <v>13</v>
      </c>
      <c r="E52" s="13">
        <v>3</v>
      </c>
      <c r="F52" s="13">
        <v>9</v>
      </c>
      <c r="G52" s="13">
        <v>2</v>
      </c>
      <c r="H52" s="13">
        <v>2</v>
      </c>
      <c r="I52" s="13">
        <v>6</v>
      </c>
      <c r="J52" s="13">
        <v>15</v>
      </c>
      <c r="K52" s="27"/>
    </row>
    <row r="53" spans="1:11" ht="15.75" customHeight="1" x14ac:dyDescent="0.3">
      <c r="A53" s="7" t="s">
        <v>20</v>
      </c>
      <c r="B53" s="8" t="s">
        <v>174</v>
      </c>
      <c r="C53" s="12">
        <v>8</v>
      </c>
      <c r="D53" s="13">
        <v>8</v>
      </c>
      <c r="E53" s="13">
        <v>7</v>
      </c>
      <c r="F53" s="13">
        <v>3</v>
      </c>
      <c r="G53" s="13">
        <v>5</v>
      </c>
      <c r="H53" s="13">
        <v>2</v>
      </c>
      <c r="I53" s="13">
        <v>13</v>
      </c>
      <c r="J53" s="13">
        <v>10</v>
      </c>
      <c r="K53" s="27"/>
    </row>
    <row r="54" spans="1:11" ht="15.75" customHeight="1" x14ac:dyDescent="0.3">
      <c r="A54" s="7" t="s">
        <v>21</v>
      </c>
      <c r="B54" s="8" t="s">
        <v>174</v>
      </c>
      <c r="C54" s="22">
        <v>9</v>
      </c>
      <c r="D54" s="14">
        <v>9</v>
      </c>
      <c r="E54" s="14">
        <v>5</v>
      </c>
      <c r="F54" s="14">
        <v>5</v>
      </c>
      <c r="G54" s="14">
        <v>1</v>
      </c>
      <c r="H54" s="14">
        <v>2</v>
      </c>
      <c r="I54" s="14">
        <v>10</v>
      </c>
      <c r="J54" s="14">
        <v>11</v>
      </c>
      <c r="K54" s="27"/>
    </row>
    <row r="55" spans="1:11" ht="15.75" customHeight="1" x14ac:dyDescent="0.3">
      <c r="A55" s="7" t="s">
        <v>22</v>
      </c>
      <c r="B55" s="8" t="s">
        <v>174</v>
      </c>
      <c r="C55" s="22">
        <v>11</v>
      </c>
      <c r="D55" s="14">
        <v>7</v>
      </c>
      <c r="E55" s="14">
        <v>7</v>
      </c>
      <c r="F55" s="14">
        <v>3</v>
      </c>
      <c r="G55" s="14">
        <v>4</v>
      </c>
      <c r="H55" s="14">
        <v>2</v>
      </c>
      <c r="I55" s="14">
        <v>15</v>
      </c>
      <c r="J55" s="14">
        <v>9</v>
      </c>
      <c r="K55" s="27"/>
    </row>
    <row r="56" spans="1:11" ht="15.75" customHeight="1" x14ac:dyDescent="0.3">
      <c r="A56" s="7" t="s">
        <v>23</v>
      </c>
      <c r="B56" s="8" t="s">
        <v>174</v>
      </c>
      <c r="C56" s="22">
        <v>5</v>
      </c>
      <c r="D56" s="14">
        <v>13</v>
      </c>
      <c r="E56" s="14">
        <v>3</v>
      </c>
      <c r="F56" s="14">
        <v>7</v>
      </c>
      <c r="G56" s="14">
        <v>2</v>
      </c>
      <c r="H56" s="14">
        <v>2</v>
      </c>
      <c r="I56" s="14">
        <v>7</v>
      </c>
      <c r="J56" s="14">
        <v>15</v>
      </c>
      <c r="K56" s="27"/>
    </row>
    <row r="57" spans="1:11" ht="15.75" customHeight="1" x14ac:dyDescent="0.3">
      <c r="A57" s="7" t="s">
        <v>42</v>
      </c>
      <c r="B57" s="8" t="s">
        <v>174</v>
      </c>
      <c r="C57" s="22">
        <v>13</v>
      </c>
      <c r="D57" s="14">
        <v>3</v>
      </c>
      <c r="E57" s="14">
        <v>9</v>
      </c>
      <c r="F57" s="14">
        <v>1</v>
      </c>
      <c r="G57" s="14">
        <v>3</v>
      </c>
      <c r="H57" s="14">
        <v>2</v>
      </c>
      <c r="I57" s="14">
        <v>16</v>
      </c>
      <c r="J57" s="14">
        <v>5</v>
      </c>
      <c r="K57" s="27"/>
    </row>
    <row r="58" spans="1:11" ht="15.75" customHeight="1" x14ac:dyDescent="0.3">
      <c r="A58" s="7" t="s">
        <v>24</v>
      </c>
      <c r="B58" s="8" t="s">
        <v>195</v>
      </c>
      <c r="C58" s="22">
        <v>11</v>
      </c>
      <c r="D58" s="14">
        <v>7</v>
      </c>
      <c r="E58" s="14">
        <v>5</v>
      </c>
      <c r="F58" s="14">
        <v>1</v>
      </c>
      <c r="G58" s="14">
        <v>1</v>
      </c>
      <c r="H58" s="14">
        <v>1</v>
      </c>
      <c r="I58" s="14">
        <v>12</v>
      </c>
      <c r="J58" s="14">
        <v>8</v>
      </c>
      <c r="K58" s="27"/>
    </row>
    <row r="59" spans="1:11" ht="15.75" customHeight="1" x14ac:dyDescent="0.3">
      <c r="A59" s="7" t="s">
        <v>46</v>
      </c>
      <c r="B59" s="8" t="s">
        <v>195</v>
      </c>
      <c r="C59" s="22">
        <v>5</v>
      </c>
      <c r="D59" s="14">
        <v>13</v>
      </c>
      <c r="E59" s="14">
        <v>2</v>
      </c>
      <c r="F59" s="14">
        <v>5</v>
      </c>
      <c r="G59" s="14">
        <v>0</v>
      </c>
      <c r="H59" s="14">
        <v>1</v>
      </c>
      <c r="I59" s="14">
        <v>5</v>
      </c>
      <c r="J59" s="14">
        <v>14</v>
      </c>
      <c r="K59" s="27"/>
    </row>
    <row r="60" spans="1:11" ht="15.75" customHeight="1" x14ac:dyDescent="0.3">
      <c r="A60" s="7" t="s">
        <v>55</v>
      </c>
      <c r="B60" s="8" t="s">
        <v>195</v>
      </c>
      <c r="C60" s="22">
        <v>7</v>
      </c>
      <c r="D60" s="14">
        <v>10</v>
      </c>
      <c r="E60" s="14">
        <v>3</v>
      </c>
      <c r="F60" s="14">
        <v>4</v>
      </c>
      <c r="G60" s="14">
        <v>0</v>
      </c>
      <c r="H60" s="14">
        <v>1</v>
      </c>
      <c r="I60" s="14">
        <v>7</v>
      </c>
      <c r="J60" s="14">
        <v>11</v>
      </c>
      <c r="K60" s="27"/>
    </row>
    <row r="61" spans="1:11" ht="15.75" customHeight="1" x14ac:dyDescent="0.3">
      <c r="A61" s="7" t="s">
        <v>56</v>
      </c>
      <c r="B61" s="8" t="s">
        <v>195</v>
      </c>
      <c r="C61" s="22">
        <v>14</v>
      </c>
      <c r="D61" s="14">
        <v>4</v>
      </c>
      <c r="E61" s="14">
        <v>5</v>
      </c>
      <c r="F61" s="14">
        <v>2</v>
      </c>
      <c r="G61" s="14">
        <v>1</v>
      </c>
      <c r="H61" s="14">
        <v>1</v>
      </c>
      <c r="I61" s="14">
        <v>15</v>
      </c>
      <c r="J61" s="14">
        <v>5</v>
      </c>
      <c r="K61" s="27"/>
    </row>
    <row r="62" spans="1:11" ht="15.75" customHeight="1" x14ac:dyDescent="0.3">
      <c r="A62" s="10" t="s">
        <v>12</v>
      </c>
      <c r="B62" s="11"/>
      <c r="C62" s="9">
        <f t="shared" ref="C62:J62" si="2">SUM(C49:C61)</f>
        <v>128</v>
      </c>
      <c r="D62" s="9">
        <f t="shared" si="2"/>
        <v>103</v>
      </c>
      <c r="E62" s="9">
        <f t="shared" si="2"/>
        <v>73</v>
      </c>
      <c r="F62" s="9">
        <f t="shared" si="2"/>
        <v>52</v>
      </c>
      <c r="G62" s="9">
        <f t="shared" si="2"/>
        <v>31</v>
      </c>
      <c r="H62" s="9">
        <f t="shared" si="2"/>
        <v>20</v>
      </c>
      <c r="I62" s="9">
        <f t="shared" si="2"/>
        <v>159</v>
      </c>
      <c r="J62" s="9">
        <f t="shared" si="2"/>
        <v>123</v>
      </c>
      <c r="K62" s="29"/>
    </row>
    <row r="63" spans="1:11" ht="15.75" customHeight="1" x14ac:dyDescent="0.3"/>
    <row r="64" spans="1:11" ht="15.75" customHeight="1" x14ac:dyDescent="0.3"/>
    <row r="65" spans="1:11" ht="15.75" customHeight="1" x14ac:dyDescent="0.3">
      <c r="A65" s="24" t="s">
        <v>1282</v>
      </c>
      <c r="B65" s="25"/>
      <c r="C65" s="25"/>
      <c r="D65" s="25"/>
      <c r="E65" s="25"/>
      <c r="F65" s="25"/>
      <c r="G65" s="25"/>
      <c r="H65" s="25"/>
      <c r="I65" s="25"/>
      <c r="J65" s="26"/>
      <c r="K65" s="27"/>
    </row>
    <row r="66" spans="1:11" ht="15.75" customHeight="1" x14ac:dyDescent="0.3">
      <c r="A66" s="2"/>
      <c r="B66" s="3"/>
      <c r="C66" s="28" t="s">
        <v>1</v>
      </c>
      <c r="D66" s="26"/>
      <c r="E66" s="28" t="s">
        <v>2</v>
      </c>
      <c r="F66" s="26"/>
      <c r="G66" s="28" t="s">
        <v>3</v>
      </c>
      <c r="H66" s="26"/>
      <c r="I66" s="28" t="s">
        <v>4</v>
      </c>
      <c r="J66" s="26"/>
      <c r="K66" s="27"/>
    </row>
    <row r="67" spans="1:11" ht="15.75" customHeight="1" x14ac:dyDescent="0.3">
      <c r="A67" s="4" t="s">
        <v>5</v>
      </c>
      <c r="B67" s="5" t="s">
        <v>6</v>
      </c>
      <c r="C67" s="6" t="s">
        <v>7</v>
      </c>
      <c r="D67" s="6" t="s">
        <v>8</v>
      </c>
      <c r="E67" s="6" t="s">
        <v>7</v>
      </c>
      <c r="F67" s="6" t="s">
        <v>8</v>
      </c>
      <c r="G67" s="6" t="s">
        <v>7</v>
      </c>
      <c r="H67" s="6" t="s">
        <v>8</v>
      </c>
      <c r="I67" s="6" t="s">
        <v>7</v>
      </c>
      <c r="J67" s="6" t="s">
        <v>8</v>
      </c>
      <c r="K67" s="29"/>
    </row>
    <row r="68" spans="1:11" ht="15.75" customHeight="1" x14ac:dyDescent="0.3">
      <c r="A68" s="7" t="s">
        <v>71</v>
      </c>
      <c r="B68" s="8" t="s">
        <v>879</v>
      </c>
      <c r="C68" s="12"/>
      <c r="D68" s="13"/>
      <c r="E68" s="13"/>
      <c r="F68" s="13"/>
      <c r="G68" s="13"/>
      <c r="H68" s="13"/>
      <c r="I68" s="13"/>
      <c r="J68" s="13"/>
      <c r="K68" s="27"/>
    </row>
    <row r="69" spans="1:11" ht="15.75" customHeight="1" x14ac:dyDescent="0.3">
      <c r="A69" s="7" t="s">
        <v>87</v>
      </c>
      <c r="B69" s="8" t="s">
        <v>879</v>
      </c>
      <c r="C69" s="22"/>
      <c r="D69" s="14"/>
      <c r="E69" s="14"/>
      <c r="F69" s="14"/>
      <c r="G69" s="14"/>
      <c r="H69" s="14"/>
      <c r="I69" s="14"/>
      <c r="J69" s="14"/>
      <c r="K69" s="27"/>
    </row>
    <row r="70" spans="1:11" ht="15.75" customHeight="1" x14ac:dyDescent="0.3">
      <c r="A70" s="7" t="s">
        <v>88</v>
      </c>
      <c r="B70" s="8" t="s">
        <v>879</v>
      </c>
      <c r="C70" s="22"/>
      <c r="D70" s="14"/>
      <c r="E70" s="14"/>
      <c r="F70" s="14"/>
      <c r="G70" s="14"/>
      <c r="H70" s="14"/>
      <c r="I70" s="14"/>
      <c r="J70" s="14"/>
      <c r="K70" s="27"/>
    </row>
    <row r="71" spans="1:11" ht="15.75" customHeight="1" x14ac:dyDescent="0.3">
      <c r="A71" s="7" t="s">
        <v>89</v>
      </c>
      <c r="B71" s="8" t="s">
        <v>879</v>
      </c>
      <c r="C71" s="22"/>
      <c r="D71" s="14"/>
      <c r="E71" s="14"/>
      <c r="F71" s="14"/>
      <c r="G71" s="14"/>
      <c r="H71" s="14"/>
      <c r="I71" s="14"/>
      <c r="J71" s="14"/>
      <c r="K71" s="27"/>
    </row>
    <row r="72" spans="1:11" ht="15.75" customHeight="1" x14ac:dyDescent="0.3">
      <c r="A72" s="7" t="s">
        <v>90</v>
      </c>
      <c r="B72" s="8" t="s">
        <v>879</v>
      </c>
      <c r="C72" s="22"/>
      <c r="D72" s="14"/>
      <c r="E72" s="14"/>
      <c r="F72" s="14"/>
      <c r="G72" s="14"/>
      <c r="H72" s="14"/>
      <c r="I72" s="14"/>
      <c r="J72" s="14"/>
      <c r="K72" s="27"/>
    </row>
    <row r="73" spans="1:11" ht="15.75" customHeight="1" x14ac:dyDescent="0.3">
      <c r="A73" s="7" t="s">
        <v>73</v>
      </c>
      <c r="B73" s="8" t="s">
        <v>879</v>
      </c>
      <c r="C73" s="22"/>
      <c r="D73" s="14"/>
      <c r="E73" s="14"/>
      <c r="F73" s="14"/>
      <c r="G73" s="14"/>
      <c r="H73" s="14"/>
      <c r="I73" s="14"/>
      <c r="J73" s="14"/>
      <c r="K73" s="27"/>
    </row>
    <row r="74" spans="1:11" ht="15.75" customHeight="1" x14ac:dyDescent="0.3">
      <c r="A74" s="7" t="s">
        <v>75</v>
      </c>
      <c r="B74" s="8" t="s">
        <v>240</v>
      </c>
      <c r="C74" s="22">
        <v>5</v>
      </c>
      <c r="D74" s="14">
        <v>15</v>
      </c>
      <c r="E74" s="14">
        <v>3</v>
      </c>
      <c r="F74" s="14">
        <v>11</v>
      </c>
      <c r="G74" s="14">
        <v>0</v>
      </c>
      <c r="H74" s="14">
        <v>1</v>
      </c>
      <c r="I74" s="14">
        <v>5</v>
      </c>
      <c r="J74" s="14">
        <v>16</v>
      </c>
      <c r="K74" s="27"/>
    </row>
    <row r="75" spans="1:11" ht="15.75" customHeight="1" x14ac:dyDescent="0.3">
      <c r="A75" s="7" t="s">
        <v>76</v>
      </c>
      <c r="B75" s="8" t="s">
        <v>240</v>
      </c>
      <c r="C75" s="22">
        <v>3</v>
      </c>
      <c r="D75" s="14">
        <v>17</v>
      </c>
      <c r="E75" s="14">
        <v>3</v>
      </c>
      <c r="F75" s="14">
        <v>11</v>
      </c>
      <c r="G75" s="14">
        <v>2</v>
      </c>
      <c r="H75" s="14">
        <v>1</v>
      </c>
      <c r="I75" s="14">
        <v>5</v>
      </c>
      <c r="J75" s="14">
        <v>18</v>
      </c>
      <c r="K75" s="27"/>
    </row>
    <row r="76" spans="1:11" ht="15.75" customHeight="1" x14ac:dyDescent="0.3">
      <c r="A76" s="7" t="s">
        <v>77</v>
      </c>
      <c r="B76" s="8"/>
      <c r="C76" s="22"/>
      <c r="D76" s="14"/>
      <c r="E76" s="14"/>
      <c r="F76" s="14"/>
      <c r="G76" s="14"/>
      <c r="H76" s="14"/>
      <c r="I76" s="14"/>
      <c r="J76" s="14"/>
      <c r="K76" s="27"/>
    </row>
    <row r="77" spans="1:11" ht="15.75" customHeight="1" x14ac:dyDescent="0.3">
      <c r="A77" s="7" t="s">
        <v>78</v>
      </c>
      <c r="B77" s="8" t="s">
        <v>482</v>
      </c>
      <c r="C77" s="22">
        <v>10</v>
      </c>
      <c r="D77" s="14">
        <v>10</v>
      </c>
      <c r="E77" s="14">
        <v>7</v>
      </c>
      <c r="F77" s="14">
        <v>7</v>
      </c>
      <c r="G77" s="14">
        <v>0</v>
      </c>
      <c r="H77" s="14">
        <v>1</v>
      </c>
      <c r="I77" s="14">
        <v>10</v>
      </c>
      <c r="J77" s="14">
        <v>11</v>
      </c>
      <c r="K77" s="27"/>
    </row>
    <row r="78" spans="1:11" ht="15.75" customHeight="1" x14ac:dyDescent="0.3">
      <c r="A78" s="7" t="s">
        <v>79</v>
      </c>
      <c r="B78" s="8" t="s">
        <v>482</v>
      </c>
      <c r="C78" s="22">
        <v>7</v>
      </c>
      <c r="D78" s="14">
        <v>13</v>
      </c>
      <c r="E78" s="14">
        <v>6</v>
      </c>
      <c r="F78" s="14">
        <v>8</v>
      </c>
      <c r="G78" s="14">
        <v>1</v>
      </c>
      <c r="H78" s="14">
        <v>1</v>
      </c>
      <c r="I78" s="14">
        <v>8</v>
      </c>
      <c r="J78" s="14">
        <v>14</v>
      </c>
      <c r="K78" s="27"/>
    </row>
    <row r="79" spans="1:11" ht="15.75" customHeight="1" x14ac:dyDescent="0.3">
      <c r="A79" s="7" t="s">
        <v>9</v>
      </c>
      <c r="B79" s="8" t="s">
        <v>482</v>
      </c>
      <c r="C79" s="22">
        <v>3</v>
      </c>
      <c r="D79" s="14">
        <v>17</v>
      </c>
      <c r="E79" s="14">
        <v>2</v>
      </c>
      <c r="F79" s="14">
        <v>12</v>
      </c>
      <c r="G79" s="14">
        <v>0</v>
      </c>
      <c r="H79" s="14">
        <v>1</v>
      </c>
      <c r="I79" s="14">
        <v>3</v>
      </c>
      <c r="J79" s="14">
        <v>18</v>
      </c>
      <c r="K79" s="27"/>
    </row>
    <row r="80" spans="1:11" ht="15.75" customHeight="1" x14ac:dyDescent="0.3">
      <c r="A80" s="7" t="s">
        <v>11</v>
      </c>
      <c r="B80" s="8" t="s">
        <v>482</v>
      </c>
      <c r="C80" s="22">
        <v>3</v>
      </c>
      <c r="D80" s="14">
        <v>17</v>
      </c>
      <c r="E80" s="14">
        <v>2</v>
      </c>
      <c r="F80" s="14">
        <v>12</v>
      </c>
      <c r="G80" s="14">
        <v>0</v>
      </c>
      <c r="H80" s="14">
        <v>1</v>
      </c>
      <c r="I80" s="14">
        <v>3</v>
      </c>
      <c r="J80" s="14">
        <v>18</v>
      </c>
      <c r="K80" s="27"/>
    </row>
    <row r="81" spans="1:11" ht="15.75" customHeight="1" x14ac:dyDescent="0.3">
      <c r="A81" s="7" t="s">
        <v>630</v>
      </c>
      <c r="B81" s="8" t="s">
        <v>880</v>
      </c>
      <c r="C81" s="22"/>
      <c r="D81" s="14"/>
      <c r="E81" s="14"/>
      <c r="F81" s="14"/>
      <c r="G81" s="14"/>
      <c r="H81" s="14"/>
      <c r="I81" s="14"/>
      <c r="J81" s="14"/>
      <c r="K81" s="27"/>
    </row>
    <row r="82" spans="1:11" ht="15.75" customHeight="1" x14ac:dyDescent="0.3">
      <c r="A82" s="7" t="s">
        <v>686</v>
      </c>
      <c r="B82" s="8" t="s">
        <v>880</v>
      </c>
      <c r="C82" s="22"/>
      <c r="D82" s="14"/>
      <c r="E82" s="14"/>
      <c r="F82" s="14"/>
      <c r="G82" s="14"/>
      <c r="H82" s="14"/>
      <c r="I82" s="14"/>
      <c r="J82" s="14"/>
      <c r="K82" s="27"/>
    </row>
    <row r="83" spans="1:11" ht="15.75" customHeight="1" x14ac:dyDescent="0.3">
      <c r="A83" s="7" t="s">
        <v>729</v>
      </c>
      <c r="B83" s="8" t="s">
        <v>488</v>
      </c>
      <c r="C83" s="22">
        <v>14</v>
      </c>
      <c r="D83" s="14">
        <v>6</v>
      </c>
      <c r="E83" s="14">
        <v>8</v>
      </c>
      <c r="F83" s="14">
        <v>3</v>
      </c>
      <c r="G83" s="14">
        <v>0</v>
      </c>
      <c r="H83" s="14">
        <v>1</v>
      </c>
      <c r="I83" s="14">
        <v>14</v>
      </c>
      <c r="J83" s="14">
        <v>7</v>
      </c>
      <c r="K83" s="27"/>
    </row>
    <row r="84" spans="1:11" ht="15.75" customHeight="1" x14ac:dyDescent="0.3">
      <c r="A84" s="7" t="s">
        <v>984</v>
      </c>
      <c r="B84" s="8" t="s">
        <v>488</v>
      </c>
      <c r="C84" s="22">
        <v>0</v>
      </c>
      <c r="D84" s="14">
        <v>18</v>
      </c>
      <c r="E84" s="14">
        <v>0</v>
      </c>
      <c r="F84" s="14">
        <v>11</v>
      </c>
      <c r="G84" s="14">
        <v>0</v>
      </c>
      <c r="H84" s="14">
        <v>1</v>
      </c>
      <c r="I84" s="14">
        <v>0</v>
      </c>
      <c r="J84" s="14">
        <v>19</v>
      </c>
      <c r="K84" s="27"/>
    </row>
    <row r="85" spans="1:11" ht="15.75" customHeight="1" x14ac:dyDescent="0.3">
      <c r="A85" s="7" t="s">
        <v>1189</v>
      </c>
      <c r="B85" s="8" t="s">
        <v>488</v>
      </c>
      <c r="C85" s="22">
        <v>5</v>
      </c>
      <c r="D85" s="14">
        <v>15</v>
      </c>
      <c r="E85" s="14">
        <v>3</v>
      </c>
      <c r="F85" s="14">
        <v>8</v>
      </c>
      <c r="G85" s="14">
        <v>0</v>
      </c>
      <c r="H85" s="14">
        <v>1</v>
      </c>
      <c r="I85" s="14">
        <v>5</v>
      </c>
      <c r="J85" s="14">
        <v>16</v>
      </c>
      <c r="K85" s="27"/>
    </row>
    <row r="86" spans="1:11" ht="15.75" customHeight="1" x14ac:dyDescent="0.3">
      <c r="A86" s="7" t="s">
        <v>1267</v>
      </c>
      <c r="B86" s="8" t="s">
        <v>488</v>
      </c>
      <c r="C86" s="22">
        <v>8</v>
      </c>
      <c r="D86" s="14">
        <v>14</v>
      </c>
      <c r="E86" s="14">
        <v>3</v>
      </c>
      <c r="F86" s="14">
        <v>8</v>
      </c>
      <c r="G86" s="14">
        <v>0</v>
      </c>
      <c r="H86" s="14">
        <v>1</v>
      </c>
      <c r="I86" s="14">
        <v>8</v>
      </c>
      <c r="J86" s="14">
        <v>15</v>
      </c>
      <c r="K86" s="27"/>
    </row>
    <row r="87" spans="1:11" ht="15.75" customHeight="1" x14ac:dyDescent="0.3">
      <c r="A87" s="7" t="s">
        <v>1374</v>
      </c>
      <c r="B87" s="8" t="s">
        <v>488</v>
      </c>
      <c r="C87" s="22">
        <v>7</v>
      </c>
      <c r="D87" s="14">
        <v>14</v>
      </c>
      <c r="E87" s="14">
        <v>1</v>
      </c>
      <c r="F87" s="14">
        <v>9</v>
      </c>
      <c r="G87" s="14">
        <v>1</v>
      </c>
      <c r="H87" s="14">
        <v>1</v>
      </c>
      <c r="I87" s="14">
        <v>8</v>
      </c>
      <c r="J87" s="14">
        <v>15</v>
      </c>
      <c r="K87" s="27"/>
    </row>
    <row r="88" spans="1:11" ht="15.75" customHeight="1" x14ac:dyDescent="0.3">
      <c r="A88" s="10" t="s">
        <v>12</v>
      </c>
      <c r="B88" s="11"/>
      <c r="C88" s="9">
        <f>SUM(C68:C87)</f>
        <v>65</v>
      </c>
      <c r="D88" s="9">
        <f t="shared" ref="D88:J88" si="3">SUM(D68:D87)</f>
        <v>156</v>
      </c>
      <c r="E88" s="9">
        <f t="shared" si="3"/>
        <v>38</v>
      </c>
      <c r="F88" s="9">
        <f t="shared" si="3"/>
        <v>100</v>
      </c>
      <c r="G88" s="9">
        <f t="shared" si="3"/>
        <v>4</v>
      </c>
      <c r="H88" s="9">
        <f t="shared" si="3"/>
        <v>11</v>
      </c>
      <c r="I88" s="9">
        <f t="shared" si="3"/>
        <v>69</v>
      </c>
      <c r="J88" s="9">
        <f t="shared" si="3"/>
        <v>167</v>
      </c>
      <c r="K88" s="29"/>
    </row>
    <row r="89" spans="1:11" ht="15.75" customHeight="1" x14ac:dyDescent="0.3">
      <c r="A89" s="1" t="s">
        <v>1976</v>
      </c>
    </row>
    <row r="90" spans="1:11" ht="15.75" customHeight="1" x14ac:dyDescent="0.3"/>
    <row r="91" spans="1:11" ht="15.75" customHeight="1" x14ac:dyDescent="0.3">
      <c r="A91" s="24" t="s">
        <v>1046</v>
      </c>
      <c r="B91" s="25"/>
      <c r="C91" s="25"/>
      <c r="D91" s="25"/>
      <c r="E91" s="25"/>
      <c r="F91" s="25"/>
      <c r="G91" s="25"/>
      <c r="H91" s="25"/>
      <c r="I91" s="25"/>
      <c r="J91" s="26"/>
      <c r="K91" s="27"/>
    </row>
    <row r="92" spans="1:11" ht="15.75" customHeight="1" x14ac:dyDescent="0.3">
      <c r="A92" s="2"/>
      <c r="B92" s="3"/>
      <c r="C92" s="28" t="s">
        <v>1</v>
      </c>
      <c r="D92" s="26"/>
      <c r="E92" s="28" t="s">
        <v>2</v>
      </c>
      <c r="F92" s="26"/>
      <c r="G92" s="28" t="s">
        <v>3</v>
      </c>
      <c r="H92" s="26"/>
      <c r="I92" s="28" t="s">
        <v>4</v>
      </c>
      <c r="J92" s="26"/>
      <c r="K92" s="27"/>
    </row>
    <row r="93" spans="1:11" ht="15.75" customHeight="1" x14ac:dyDescent="0.3">
      <c r="A93" s="4" t="s">
        <v>5</v>
      </c>
      <c r="B93" s="5" t="s">
        <v>6</v>
      </c>
      <c r="C93" s="6" t="s">
        <v>7</v>
      </c>
      <c r="D93" s="6" t="s">
        <v>8</v>
      </c>
      <c r="E93" s="6" t="s">
        <v>7</v>
      </c>
      <c r="F93" s="6" t="s">
        <v>8</v>
      </c>
      <c r="G93" s="6" t="s">
        <v>7</v>
      </c>
      <c r="H93" s="6" t="s">
        <v>8</v>
      </c>
      <c r="I93" s="6" t="s">
        <v>7</v>
      </c>
      <c r="J93" s="6" t="s">
        <v>8</v>
      </c>
      <c r="K93" s="29"/>
    </row>
    <row r="94" spans="1:11" ht="15.75" customHeight="1" x14ac:dyDescent="0.3">
      <c r="A94" s="7" t="s">
        <v>57</v>
      </c>
      <c r="B94" s="8" t="s">
        <v>1047</v>
      </c>
      <c r="C94" s="12">
        <v>4</v>
      </c>
      <c r="D94" s="13">
        <v>13</v>
      </c>
      <c r="E94" s="13">
        <v>3</v>
      </c>
      <c r="F94" s="13">
        <v>7</v>
      </c>
      <c r="G94" s="13">
        <v>0</v>
      </c>
      <c r="H94" s="13">
        <v>1</v>
      </c>
      <c r="I94" s="13">
        <v>4</v>
      </c>
      <c r="J94" s="13">
        <v>14</v>
      </c>
      <c r="K94" s="27"/>
    </row>
    <row r="95" spans="1:11" ht="15.75" customHeight="1" x14ac:dyDescent="0.3">
      <c r="A95" s="10" t="s">
        <v>12</v>
      </c>
      <c r="B95" s="11"/>
      <c r="C95" s="9">
        <f t="shared" ref="C95:J95" si="4">SUM(C94)</f>
        <v>4</v>
      </c>
      <c r="D95" s="9">
        <f t="shared" si="4"/>
        <v>13</v>
      </c>
      <c r="E95" s="9">
        <f t="shared" si="4"/>
        <v>3</v>
      </c>
      <c r="F95" s="9">
        <f t="shared" si="4"/>
        <v>7</v>
      </c>
      <c r="G95" s="9">
        <f t="shared" si="4"/>
        <v>0</v>
      </c>
      <c r="H95" s="9">
        <f t="shared" si="4"/>
        <v>1</v>
      </c>
      <c r="I95" s="9">
        <f t="shared" si="4"/>
        <v>4</v>
      </c>
      <c r="J95" s="9">
        <f t="shared" si="4"/>
        <v>14</v>
      </c>
      <c r="K95" s="29"/>
    </row>
    <row r="96" spans="1:11" ht="15.75" customHeight="1" x14ac:dyDescent="0.3"/>
    <row r="97" spans="1:11" ht="15.75" customHeight="1" x14ac:dyDescent="0.3"/>
    <row r="98" spans="1:11" ht="15.75" customHeight="1" x14ac:dyDescent="0.3">
      <c r="A98" s="24" t="s">
        <v>639</v>
      </c>
      <c r="B98" s="25"/>
      <c r="C98" s="25"/>
      <c r="D98" s="25"/>
      <c r="E98" s="25"/>
      <c r="F98" s="25"/>
      <c r="G98" s="25"/>
      <c r="H98" s="25"/>
      <c r="I98" s="25"/>
      <c r="J98" s="26"/>
      <c r="K98" s="27"/>
    </row>
    <row r="99" spans="1:11" ht="15.75" customHeight="1" x14ac:dyDescent="0.3">
      <c r="A99" s="2"/>
      <c r="B99" s="3"/>
      <c r="C99" s="28" t="s">
        <v>1</v>
      </c>
      <c r="D99" s="26"/>
      <c r="E99" s="28" t="s">
        <v>2</v>
      </c>
      <c r="F99" s="26"/>
      <c r="G99" s="28" t="s">
        <v>3</v>
      </c>
      <c r="H99" s="26"/>
      <c r="I99" s="28" t="s">
        <v>4</v>
      </c>
      <c r="J99" s="26"/>
      <c r="K99" s="27"/>
    </row>
    <row r="100" spans="1:11" ht="15.75" customHeight="1" x14ac:dyDescent="0.3">
      <c r="A100" s="4" t="s">
        <v>5</v>
      </c>
      <c r="B100" s="5" t="s">
        <v>6</v>
      </c>
      <c r="C100" s="6" t="s">
        <v>7</v>
      </c>
      <c r="D100" s="6" t="s">
        <v>8</v>
      </c>
      <c r="E100" s="6" t="s">
        <v>7</v>
      </c>
      <c r="F100" s="6" t="s">
        <v>8</v>
      </c>
      <c r="G100" s="6" t="s">
        <v>7</v>
      </c>
      <c r="H100" s="6" t="s">
        <v>8</v>
      </c>
      <c r="I100" s="6" t="s">
        <v>7</v>
      </c>
      <c r="J100" s="6" t="s">
        <v>8</v>
      </c>
      <c r="K100" s="29"/>
    </row>
    <row r="101" spans="1:11" ht="15.75" customHeight="1" x14ac:dyDescent="0.3">
      <c r="A101" s="7" t="s">
        <v>34</v>
      </c>
      <c r="B101" s="8" t="s">
        <v>10</v>
      </c>
      <c r="C101" s="12">
        <v>14</v>
      </c>
      <c r="D101" s="13">
        <v>6</v>
      </c>
      <c r="E101" s="13">
        <v>6</v>
      </c>
      <c r="F101" s="13">
        <v>2</v>
      </c>
      <c r="G101" s="13">
        <v>1</v>
      </c>
      <c r="H101" s="13">
        <v>1</v>
      </c>
      <c r="I101" s="13">
        <v>15</v>
      </c>
      <c r="J101" s="13">
        <v>7</v>
      </c>
    </row>
    <row r="102" spans="1:11" ht="15.75" customHeight="1" x14ac:dyDescent="0.3">
      <c r="A102" s="7" t="s">
        <v>35</v>
      </c>
      <c r="B102" s="8" t="s">
        <v>10</v>
      </c>
      <c r="C102" s="12">
        <v>16</v>
      </c>
      <c r="D102" s="13">
        <v>4</v>
      </c>
      <c r="E102" s="13">
        <v>6</v>
      </c>
      <c r="F102" s="13">
        <v>2</v>
      </c>
      <c r="G102" s="13">
        <v>0</v>
      </c>
      <c r="H102" s="13">
        <v>1</v>
      </c>
      <c r="I102" s="13">
        <v>16</v>
      </c>
      <c r="J102" s="13">
        <v>5</v>
      </c>
    </row>
    <row r="103" spans="1:11" ht="15.75" customHeight="1" x14ac:dyDescent="0.3">
      <c r="A103" s="7" t="s">
        <v>36</v>
      </c>
      <c r="B103" s="8" t="s">
        <v>10</v>
      </c>
      <c r="C103" s="12">
        <v>20</v>
      </c>
      <c r="D103" s="13">
        <v>0</v>
      </c>
      <c r="E103" s="13">
        <v>6</v>
      </c>
      <c r="F103" s="13">
        <v>0</v>
      </c>
      <c r="G103" s="13">
        <v>5</v>
      </c>
      <c r="H103" s="13">
        <v>1</v>
      </c>
      <c r="I103" s="13">
        <v>25</v>
      </c>
      <c r="J103" s="13">
        <v>1</v>
      </c>
    </row>
    <row r="104" spans="1:11" ht="15.75" customHeight="1" x14ac:dyDescent="0.3">
      <c r="A104" s="7" t="s">
        <v>86</v>
      </c>
      <c r="B104" s="8" t="s">
        <v>1626</v>
      </c>
      <c r="C104" s="12"/>
      <c r="D104" s="13"/>
      <c r="E104" s="13"/>
      <c r="F104" s="13"/>
      <c r="G104" s="13"/>
      <c r="H104" s="13"/>
      <c r="I104" s="13"/>
      <c r="J104" s="13"/>
    </row>
    <row r="105" spans="1:11" ht="15.75" customHeight="1" x14ac:dyDescent="0.3">
      <c r="A105" s="7" t="s">
        <v>89</v>
      </c>
      <c r="B105" s="8" t="s">
        <v>1625</v>
      </c>
      <c r="C105" s="12"/>
      <c r="D105" s="13"/>
      <c r="E105" s="13"/>
      <c r="F105" s="13"/>
      <c r="G105" s="13"/>
      <c r="H105" s="13"/>
      <c r="I105" s="47"/>
      <c r="J105" s="47"/>
    </row>
    <row r="106" spans="1:11" ht="15.75" customHeight="1" x14ac:dyDescent="0.3">
      <c r="A106" s="7" t="s">
        <v>90</v>
      </c>
      <c r="B106" s="8" t="s">
        <v>1625</v>
      </c>
      <c r="C106" s="12"/>
      <c r="D106" s="13"/>
      <c r="E106" s="13"/>
      <c r="F106" s="13"/>
      <c r="G106" s="13"/>
      <c r="H106" s="13"/>
      <c r="I106" s="47"/>
      <c r="J106" s="47"/>
    </row>
    <row r="107" spans="1:11" ht="15.75" customHeight="1" x14ac:dyDescent="0.3">
      <c r="A107" s="7" t="s">
        <v>73</v>
      </c>
      <c r="B107" s="8" t="s">
        <v>1625</v>
      </c>
      <c r="C107" s="12"/>
      <c r="D107" s="13"/>
      <c r="E107" s="13"/>
      <c r="F107" s="13"/>
      <c r="G107" s="13"/>
      <c r="H107" s="13"/>
      <c r="I107" s="47"/>
      <c r="J107" s="47"/>
    </row>
    <row r="108" spans="1:11" ht="15.75" customHeight="1" x14ac:dyDescent="0.3">
      <c r="A108" s="7" t="s">
        <v>75</v>
      </c>
      <c r="B108" s="8" t="s">
        <v>1625</v>
      </c>
      <c r="C108" s="12"/>
      <c r="D108" s="13"/>
      <c r="E108" s="13"/>
      <c r="F108" s="13"/>
      <c r="G108" s="13"/>
      <c r="H108" s="13"/>
      <c r="I108" s="47">
        <f>53-I109</f>
        <v>45</v>
      </c>
      <c r="J108" s="47">
        <f>52-J109</f>
        <v>39</v>
      </c>
    </row>
    <row r="109" spans="1:11" ht="15.75" customHeight="1" x14ac:dyDescent="0.3">
      <c r="A109" s="7" t="s">
        <v>76</v>
      </c>
      <c r="B109" s="8" t="s">
        <v>1625</v>
      </c>
      <c r="C109" s="12"/>
      <c r="D109" s="13"/>
      <c r="E109" s="13"/>
      <c r="F109" s="13"/>
      <c r="G109" s="13"/>
      <c r="H109" s="13"/>
      <c r="I109" s="13">
        <v>8</v>
      </c>
      <c r="J109" s="13">
        <v>13</v>
      </c>
      <c r="K109" s="27"/>
    </row>
    <row r="110" spans="1:11" ht="15.75" customHeight="1" x14ac:dyDescent="0.3">
      <c r="A110" s="10" t="s">
        <v>12</v>
      </c>
      <c r="B110" s="11"/>
      <c r="C110" s="9">
        <f>SUM(C101:C109)</f>
        <v>50</v>
      </c>
      <c r="D110" s="9">
        <f t="shared" ref="D110:J110" si="5">SUM(D101:D109)</f>
        <v>10</v>
      </c>
      <c r="E110" s="9">
        <f t="shared" si="5"/>
        <v>18</v>
      </c>
      <c r="F110" s="9">
        <f t="shared" si="5"/>
        <v>4</v>
      </c>
      <c r="G110" s="9">
        <f t="shared" si="5"/>
        <v>6</v>
      </c>
      <c r="H110" s="9">
        <f t="shared" si="5"/>
        <v>3</v>
      </c>
      <c r="I110" s="9">
        <f t="shared" si="5"/>
        <v>109</v>
      </c>
      <c r="J110" s="9">
        <f t="shared" si="5"/>
        <v>65</v>
      </c>
      <c r="K110" s="29"/>
    </row>
    <row r="111" spans="1:11" ht="15.75" customHeight="1" x14ac:dyDescent="0.3">
      <c r="A111" s="1" t="s">
        <v>1627</v>
      </c>
    </row>
    <row r="112" spans="1:11" ht="15.75" customHeight="1" x14ac:dyDescent="0.3"/>
    <row r="113" spans="1:11" ht="15.75" customHeight="1" x14ac:dyDescent="0.3">
      <c r="A113" s="24" t="s">
        <v>1709</v>
      </c>
      <c r="B113" s="25"/>
      <c r="C113" s="25"/>
      <c r="D113" s="25"/>
      <c r="E113" s="25"/>
      <c r="F113" s="25"/>
      <c r="G113" s="25"/>
      <c r="H113" s="25"/>
      <c r="I113" s="25"/>
      <c r="J113" s="26"/>
      <c r="K113" s="27"/>
    </row>
    <row r="114" spans="1:11" ht="15.75" customHeight="1" x14ac:dyDescent="0.3">
      <c r="A114" s="2"/>
      <c r="B114" s="3"/>
      <c r="C114" s="28" t="s">
        <v>1</v>
      </c>
      <c r="D114" s="26"/>
      <c r="E114" s="28" t="s">
        <v>2</v>
      </c>
      <c r="F114" s="26"/>
      <c r="G114" s="28" t="s">
        <v>3</v>
      </c>
      <c r="H114" s="26"/>
      <c r="I114" s="28" t="s">
        <v>4</v>
      </c>
      <c r="J114" s="26"/>
      <c r="K114" s="27"/>
    </row>
    <row r="115" spans="1:11" ht="15.75" customHeight="1" x14ac:dyDescent="0.3">
      <c r="A115" s="4" t="s">
        <v>5</v>
      </c>
      <c r="B115" s="5" t="s">
        <v>6</v>
      </c>
      <c r="C115" s="6" t="s">
        <v>7</v>
      </c>
      <c r="D115" s="6" t="s">
        <v>8</v>
      </c>
      <c r="E115" s="6" t="s">
        <v>7</v>
      </c>
      <c r="F115" s="6" t="s">
        <v>8</v>
      </c>
      <c r="G115" s="6" t="s">
        <v>7</v>
      </c>
      <c r="H115" s="6" t="s">
        <v>8</v>
      </c>
      <c r="I115" s="6" t="s">
        <v>7</v>
      </c>
      <c r="J115" s="6" t="s">
        <v>8</v>
      </c>
      <c r="K115" s="29"/>
    </row>
    <row r="116" spans="1:11" ht="15.75" customHeight="1" x14ac:dyDescent="0.3">
      <c r="A116" s="7" t="s">
        <v>176</v>
      </c>
      <c r="B116" s="8" t="s">
        <v>93</v>
      </c>
      <c r="C116" s="12">
        <v>9</v>
      </c>
      <c r="D116" s="13">
        <v>7</v>
      </c>
      <c r="E116" s="13">
        <v>0</v>
      </c>
      <c r="F116" s="13">
        <v>0</v>
      </c>
      <c r="G116" s="13">
        <v>1</v>
      </c>
      <c r="H116" s="13">
        <v>1</v>
      </c>
      <c r="I116" s="13">
        <v>10</v>
      </c>
      <c r="J116" s="13">
        <v>8</v>
      </c>
    </row>
    <row r="117" spans="1:11" ht="15.75" customHeight="1" x14ac:dyDescent="0.3">
      <c r="A117" s="10" t="s">
        <v>12</v>
      </c>
      <c r="B117" s="11"/>
      <c r="C117" s="9">
        <f t="shared" ref="C117:J117" si="6">SUM(C116:C116)</f>
        <v>9</v>
      </c>
      <c r="D117" s="9">
        <f t="shared" si="6"/>
        <v>7</v>
      </c>
      <c r="E117" s="9">
        <f t="shared" si="6"/>
        <v>0</v>
      </c>
      <c r="F117" s="9">
        <f t="shared" si="6"/>
        <v>0</v>
      </c>
      <c r="G117" s="9">
        <f t="shared" si="6"/>
        <v>1</v>
      </c>
      <c r="H117" s="9">
        <f t="shared" si="6"/>
        <v>1</v>
      </c>
      <c r="I117" s="9">
        <f t="shared" si="6"/>
        <v>10</v>
      </c>
      <c r="J117" s="9">
        <f t="shared" si="6"/>
        <v>8</v>
      </c>
      <c r="K117" s="29"/>
    </row>
    <row r="118" spans="1:11" ht="15.75" customHeight="1" x14ac:dyDescent="0.3"/>
    <row r="119" spans="1:11" ht="15.75" customHeight="1" x14ac:dyDescent="0.3"/>
    <row r="120" spans="1:11" ht="15.75" customHeight="1" x14ac:dyDescent="0.3">
      <c r="A120" s="24" t="s">
        <v>595</v>
      </c>
      <c r="B120" s="25"/>
      <c r="C120" s="25"/>
      <c r="D120" s="25"/>
      <c r="E120" s="25"/>
      <c r="F120" s="25"/>
      <c r="G120" s="25"/>
      <c r="H120" s="25"/>
      <c r="I120" s="25"/>
      <c r="J120" s="26"/>
      <c r="K120" s="27"/>
    </row>
    <row r="121" spans="1:11" ht="15.75" customHeight="1" x14ac:dyDescent="0.3">
      <c r="A121" s="2"/>
      <c r="B121" s="3"/>
      <c r="C121" s="28" t="s">
        <v>1</v>
      </c>
      <c r="D121" s="26"/>
      <c r="E121" s="28" t="s">
        <v>2</v>
      </c>
      <c r="F121" s="26"/>
      <c r="G121" s="28" t="s">
        <v>3</v>
      </c>
      <c r="H121" s="26"/>
      <c r="I121" s="28" t="s">
        <v>4</v>
      </c>
      <c r="J121" s="26"/>
      <c r="K121" s="27"/>
    </row>
    <row r="122" spans="1:11" ht="15.75" customHeight="1" x14ac:dyDescent="0.3">
      <c r="A122" s="4" t="s">
        <v>5</v>
      </c>
      <c r="B122" s="5" t="s">
        <v>6</v>
      </c>
      <c r="C122" s="6" t="s">
        <v>7</v>
      </c>
      <c r="D122" s="6" t="s">
        <v>8</v>
      </c>
      <c r="E122" s="6" t="s">
        <v>7</v>
      </c>
      <c r="F122" s="6" t="s">
        <v>8</v>
      </c>
      <c r="G122" s="6" t="s">
        <v>7</v>
      </c>
      <c r="H122" s="6" t="s">
        <v>8</v>
      </c>
      <c r="I122" s="6" t="s">
        <v>7</v>
      </c>
      <c r="J122" s="6" t="s">
        <v>8</v>
      </c>
      <c r="K122" s="29"/>
    </row>
    <row r="123" spans="1:11" ht="15.75" customHeight="1" x14ac:dyDescent="0.3">
      <c r="A123" s="7" t="s">
        <v>23</v>
      </c>
      <c r="B123" s="8" t="s">
        <v>50</v>
      </c>
      <c r="C123" s="12">
        <v>6</v>
      </c>
      <c r="D123" s="13">
        <v>14</v>
      </c>
      <c r="E123" s="13">
        <v>4</v>
      </c>
      <c r="F123" s="13">
        <v>13</v>
      </c>
      <c r="G123" s="13">
        <v>0</v>
      </c>
      <c r="H123" s="13">
        <v>2</v>
      </c>
      <c r="I123" s="13">
        <v>6</v>
      </c>
      <c r="J123" s="13">
        <v>16</v>
      </c>
      <c r="K123" s="27"/>
    </row>
    <row r="124" spans="1:11" ht="15.75" customHeight="1" x14ac:dyDescent="0.3">
      <c r="A124" s="10" t="s">
        <v>12</v>
      </c>
      <c r="B124" s="11"/>
      <c r="C124" s="9">
        <f>SUM(C123)</f>
        <v>6</v>
      </c>
      <c r="D124" s="9">
        <f t="shared" ref="D124:J124" si="7">SUM(D123)</f>
        <v>14</v>
      </c>
      <c r="E124" s="9">
        <f t="shared" si="7"/>
        <v>4</v>
      </c>
      <c r="F124" s="9">
        <f t="shared" si="7"/>
        <v>13</v>
      </c>
      <c r="G124" s="9">
        <f t="shared" si="7"/>
        <v>0</v>
      </c>
      <c r="H124" s="9">
        <f t="shared" si="7"/>
        <v>2</v>
      </c>
      <c r="I124" s="9">
        <f t="shared" si="7"/>
        <v>6</v>
      </c>
      <c r="J124" s="9">
        <f t="shared" si="7"/>
        <v>16</v>
      </c>
      <c r="K124" s="29"/>
    </row>
    <row r="125" spans="1:11" ht="15.75" customHeight="1" x14ac:dyDescent="0.3"/>
    <row r="126" spans="1:11" ht="15.75" customHeight="1" x14ac:dyDescent="0.3"/>
    <row r="127" spans="1:11" ht="15.75" customHeight="1" x14ac:dyDescent="0.3">
      <c r="A127" s="24" t="s">
        <v>596</v>
      </c>
      <c r="B127" s="25"/>
      <c r="C127" s="25"/>
      <c r="D127" s="25"/>
      <c r="E127" s="25"/>
      <c r="F127" s="25"/>
      <c r="G127" s="25"/>
      <c r="H127" s="25"/>
      <c r="I127" s="25"/>
      <c r="J127" s="26"/>
      <c r="K127" s="27"/>
    </row>
    <row r="128" spans="1:11" ht="15.75" customHeight="1" x14ac:dyDescent="0.3">
      <c r="A128" s="2"/>
      <c r="B128" s="3"/>
      <c r="C128" s="28" t="s">
        <v>1</v>
      </c>
      <c r="D128" s="26"/>
      <c r="E128" s="28" t="s">
        <v>2</v>
      </c>
      <c r="F128" s="26"/>
      <c r="G128" s="28" t="s">
        <v>3</v>
      </c>
      <c r="H128" s="26"/>
      <c r="I128" s="28" t="s">
        <v>4</v>
      </c>
      <c r="J128" s="26"/>
      <c r="K128" s="27"/>
    </row>
    <row r="129" spans="1:11" ht="15.75" customHeight="1" x14ac:dyDescent="0.3">
      <c r="A129" s="4" t="s">
        <v>5</v>
      </c>
      <c r="B129" s="5" t="s">
        <v>6</v>
      </c>
      <c r="C129" s="6" t="s">
        <v>7</v>
      </c>
      <c r="D129" s="6" t="s">
        <v>8</v>
      </c>
      <c r="E129" s="6" t="s">
        <v>7</v>
      </c>
      <c r="F129" s="6" t="s">
        <v>8</v>
      </c>
      <c r="G129" s="6" t="s">
        <v>7</v>
      </c>
      <c r="H129" s="6" t="s">
        <v>8</v>
      </c>
      <c r="I129" s="6" t="s">
        <v>7</v>
      </c>
      <c r="J129" s="6" t="s">
        <v>8</v>
      </c>
      <c r="K129" s="29"/>
    </row>
    <row r="130" spans="1:11" ht="15.75" customHeight="1" x14ac:dyDescent="0.3">
      <c r="A130" s="7" t="s">
        <v>282</v>
      </c>
      <c r="B130" s="8" t="s">
        <v>50</v>
      </c>
      <c r="C130" s="12">
        <v>4</v>
      </c>
      <c r="D130" s="13">
        <v>6</v>
      </c>
      <c r="E130" s="13">
        <v>0</v>
      </c>
      <c r="F130" s="13">
        <v>0</v>
      </c>
      <c r="G130" s="13">
        <v>1</v>
      </c>
      <c r="H130" s="13">
        <v>1</v>
      </c>
      <c r="I130" s="13">
        <v>5</v>
      </c>
      <c r="J130" s="13">
        <v>7</v>
      </c>
      <c r="K130" s="27"/>
    </row>
    <row r="131" spans="1:11" ht="15.75" customHeight="1" x14ac:dyDescent="0.3">
      <c r="A131" s="7" t="s">
        <v>283</v>
      </c>
      <c r="B131" s="8" t="s">
        <v>50</v>
      </c>
      <c r="C131" s="22">
        <v>6</v>
      </c>
      <c r="D131" s="14">
        <v>0</v>
      </c>
      <c r="E131" s="14">
        <v>0</v>
      </c>
      <c r="F131" s="14">
        <v>0</v>
      </c>
      <c r="G131" s="14">
        <v>8</v>
      </c>
      <c r="H131" s="14">
        <v>4</v>
      </c>
      <c r="I131" s="14">
        <v>14</v>
      </c>
      <c r="J131" s="14">
        <v>4</v>
      </c>
      <c r="K131" s="27"/>
    </row>
    <row r="132" spans="1:11" ht="15.75" customHeight="1" x14ac:dyDescent="0.3">
      <c r="A132" s="10" t="s">
        <v>12</v>
      </c>
      <c r="B132" s="11"/>
      <c r="C132" s="9">
        <v>10</v>
      </c>
      <c r="D132" s="9">
        <v>6</v>
      </c>
      <c r="E132" s="9">
        <v>0</v>
      </c>
      <c r="F132" s="9">
        <v>0</v>
      </c>
      <c r="G132" s="9">
        <v>9</v>
      </c>
      <c r="H132" s="9">
        <v>5</v>
      </c>
      <c r="I132" s="9">
        <v>19</v>
      </c>
      <c r="J132" s="9">
        <v>11</v>
      </c>
      <c r="K132" s="29"/>
    </row>
    <row r="133" spans="1:11" ht="15.75" customHeight="1" x14ac:dyDescent="0.3"/>
    <row r="134" spans="1:11" ht="15.75" customHeight="1" x14ac:dyDescent="0.3"/>
    <row r="135" spans="1:11" ht="15.75" customHeight="1" x14ac:dyDescent="0.3">
      <c r="A135" s="24" t="s">
        <v>1582</v>
      </c>
      <c r="B135" s="25"/>
      <c r="C135" s="25"/>
      <c r="D135" s="25"/>
      <c r="E135" s="25"/>
      <c r="F135" s="25"/>
      <c r="G135" s="25"/>
      <c r="H135" s="25"/>
      <c r="I135" s="25"/>
      <c r="J135" s="26"/>
      <c r="K135" s="27"/>
    </row>
    <row r="136" spans="1:11" ht="15.75" customHeight="1" x14ac:dyDescent="0.3">
      <c r="A136" s="2"/>
      <c r="B136" s="3"/>
      <c r="C136" s="28" t="s">
        <v>1</v>
      </c>
      <c r="D136" s="26"/>
      <c r="E136" s="28" t="s">
        <v>2</v>
      </c>
      <c r="F136" s="26"/>
      <c r="G136" s="28" t="s">
        <v>3</v>
      </c>
      <c r="H136" s="26"/>
      <c r="I136" s="28" t="s">
        <v>4</v>
      </c>
      <c r="J136" s="26"/>
      <c r="K136" s="27"/>
    </row>
    <row r="137" spans="1:11" ht="15.75" customHeight="1" x14ac:dyDescent="0.3">
      <c r="A137" s="4" t="s">
        <v>5</v>
      </c>
      <c r="B137" s="5" t="s">
        <v>6</v>
      </c>
      <c r="C137" s="6" t="s">
        <v>7</v>
      </c>
      <c r="D137" s="6" t="s">
        <v>8</v>
      </c>
      <c r="E137" s="6" t="s">
        <v>7</v>
      </c>
      <c r="F137" s="6" t="s">
        <v>8</v>
      </c>
      <c r="G137" s="6" t="s">
        <v>7</v>
      </c>
      <c r="H137" s="6" t="s">
        <v>8</v>
      </c>
      <c r="I137" s="6" t="s">
        <v>7</v>
      </c>
      <c r="J137" s="6" t="s">
        <v>8</v>
      </c>
      <c r="K137" s="29"/>
    </row>
    <row r="138" spans="1:11" ht="15.75" customHeight="1" x14ac:dyDescent="0.3">
      <c r="A138" s="7" t="s">
        <v>110</v>
      </c>
      <c r="B138" s="8" t="s">
        <v>10</v>
      </c>
      <c r="C138" s="12">
        <v>8</v>
      </c>
      <c r="D138" s="13">
        <v>8</v>
      </c>
      <c r="E138" s="13">
        <v>6</v>
      </c>
      <c r="F138" s="13">
        <v>1</v>
      </c>
      <c r="G138" s="13">
        <v>0</v>
      </c>
      <c r="H138" s="13">
        <v>1</v>
      </c>
      <c r="I138" s="13">
        <v>8</v>
      </c>
      <c r="J138" s="13">
        <v>9</v>
      </c>
      <c r="K138" s="27" t="s">
        <v>1808</v>
      </c>
    </row>
    <row r="139" spans="1:11" ht="15.75" customHeight="1" x14ac:dyDescent="0.3">
      <c r="A139" s="7" t="s">
        <v>112</v>
      </c>
      <c r="B139" s="8" t="s">
        <v>10</v>
      </c>
      <c r="C139" s="12">
        <v>12</v>
      </c>
      <c r="D139" s="13">
        <v>8</v>
      </c>
      <c r="E139" s="13">
        <v>6</v>
      </c>
      <c r="F139" s="13">
        <v>2</v>
      </c>
      <c r="G139" s="13">
        <v>1</v>
      </c>
      <c r="H139" s="13">
        <v>1</v>
      </c>
      <c r="I139" s="13">
        <v>13</v>
      </c>
      <c r="J139" s="13">
        <v>9</v>
      </c>
      <c r="K139" s="27"/>
    </row>
    <row r="140" spans="1:11" ht="15.75" customHeight="1" x14ac:dyDescent="0.3">
      <c r="A140" s="10" t="s">
        <v>12</v>
      </c>
      <c r="B140" s="11"/>
      <c r="C140" s="9">
        <f>SUM(C138:C139)</f>
        <v>20</v>
      </c>
      <c r="D140" s="9">
        <f t="shared" ref="D140:J140" si="8">SUM(D138:D139)</f>
        <v>16</v>
      </c>
      <c r="E140" s="9">
        <f t="shared" si="8"/>
        <v>12</v>
      </c>
      <c r="F140" s="9">
        <f t="shared" si="8"/>
        <v>3</v>
      </c>
      <c r="G140" s="9">
        <f t="shared" si="8"/>
        <v>1</v>
      </c>
      <c r="H140" s="9">
        <f t="shared" si="8"/>
        <v>2</v>
      </c>
      <c r="I140" s="9">
        <f t="shared" si="8"/>
        <v>21</v>
      </c>
      <c r="J140" s="9">
        <f t="shared" si="8"/>
        <v>18</v>
      </c>
      <c r="K140" s="29"/>
    </row>
    <row r="141" spans="1:11" ht="15.75" customHeight="1" x14ac:dyDescent="0.3"/>
    <row r="142" spans="1:11" ht="15.75" customHeight="1" x14ac:dyDescent="0.3"/>
    <row r="143" spans="1:11" ht="15.75" customHeight="1" x14ac:dyDescent="0.3">
      <c r="A143" s="24" t="s">
        <v>1133</v>
      </c>
      <c r="B143" s="25"/>
      <c r="C143" s="25"/>
      <c r="D143" s="25"/>
      <c r="E143" s="25"/>
      <c r="F143" s="25"/>
      <c r="G143" s="25"/>
      <c r="H143" s="25"/>
      <c r="I143" s="25"/>
      <c r="J143" s="26"/>
      <c r="K143" s="27"/>
    </row>
    <row r="144" spans="1:11" ht="15.75" customHeight="1" x14ac:dyDescent="0.3">
      <c r="A144" s="2"/>
      <c r="B144" s="3"/>
      <c r="C144" s="28" t="s">
        <v>1</v>
      </c>
      <c r="D144" s="26"/>
      <c r="E144" s="28" t="s">
        <v>2</v>
      </c>
      <c r="F144" s="26"/>
      <c r="G144" s="28" t="s">
        <v>3</v>
      </c>
      <c r="H144" s="26"/>
      <c r="I144" s="28" t="s">
        <v>4</v>
      </c>
      <c r="J144" s="26"/>
      <c r="K144" s="27"/>
    </row>
    <row r="145" spans="1:11" ht="15.75" customHeight="1" x14ac:dyDescent="0.3">
      <c r="A145" s="4" t="s">
        <v>5</v>
      </c>
      <c r="B145" s="5" t="s">
        <v>6</v>
      </c>
      <c r="C145" s="6" t="s">
        <v>7</v>
      </c>
      <c r="D145" s="6" t="s">
        <v>8</v>
      </c>
      <c r="E145" s="6" t="s">
        <v>7</v>
      </c>
      <c r="F145" s="6" t="s">
        <v>8</v>
      </c>
      <c r="G145" s="6" t="s">
        <v>7</v>
      </c>
      <c r="H145" s="6" t="s">
        <v>8</v>
      </c>
      <c r="I145" s="6" t="s">
        <v>7</v>
      </c>
      <c r="J145" s="6" t="s">
        <v>8</v>
      </c>
      <c r="K145" s="29"/>
    </row>
    <row r="146" spans="1:11" ht="15.75" customHeight="1" x14ac:dyDescent="0.3">
      <c r="A146" s="7" t="s">
        <v>64</v>
      </c>
      <c r="B146" s="8" t="s">
        <v>179</v>
      </c>
      <c r="C146" s="12">
        <v>15</v>
      </c>
      <c r="D146" s="13">
        <v>3</v>
      </c>
      <c r="E146" s="13">
        <v>12</v>
      </c>
      <c r="F146" s="13">
        <v>2</v>
      </c>
      <c r="G146" s="13">
        <v>2</v>
      </c>
      <c r="H146" s="13">
        <v>2</v>
      </c>
      <c r="I146" s="13">
        <v>17</v>
      </c>
      <c r="J146" s="13">
        <v>5</v>
      </c>
      <c r="K146" s="27"/>
    </row>
    <row r="147" spans="1:11" ht="15.75" customHeight="1" x14ac:dyDescent="0.3">
      <c r="A147" s="7" t="s">
        <v>66</v>
      </c>
      <c r="B147" s="8" t="s">
        <v>179</v>
      </c>
      <c r="C147" s="12">
        <v>15</v>
      </c>
      <c r="D147" s="13">
        <v>4</v>
      </c>
      <c r="E147" s="13">
        <v>11</v>
      </c>
      <c r="F147" s="13">
        <v>3</v>
      </c>
      <c r="G147" s="13">
        <v>1</v>
      </c>
      <c r="H147" s="13">
        <v>1</v>
      </c>
      <c r="I147" s="13">
        <v>16</v>
      </c>
      <c r="J147" s="13">
        <v>5</v>
      </c>
      <c r="K147" s="27"/>
    </row>
    <row r="148" spans="1:11" ht="15.75" customHeight="1" x14ac:dyDescent="0.3">
      <c r="A148" s="7" t="s">
        <v>67</v>
      </c>
      <c r="B148" s="8" t="s">
        <v>179</v>
      </c>
      <c r="C148" s="12">
        <v>15</v>
      </c>
      <c r="D148" s="13">
        <v>4</v>
      </c>
      <c r="E148" s="13">
        <v>10</v>
      </c>
      <c r="F148" s="13">
        <v>4</v>
      </c>
      <c r="G148" s="13">
        <v>5</v>
      </c>
      <c r="H148" s="13">
        <v>2</v>
      </c>
      <c r="I148" s="13">
        <v>20</v>
      </c>
      <c r="J148" s="13">
        <v>6</v>
      </c>
      <c r="K148" s="27"/>
    </row>
    <row r="149" spans="1:11" ht="15.75" customHeight="1" x14ac:dyDescent="0.3">
      <c r="A149" s="7" t="s">
        <v>68</v>
      </c>
      <c r="B149" s="8" t="s">
        <v>275</v>
      </c>
      <c r="C149" s="12">
        <v>12</v>
      </c>
      <c r="D149" s="13">
        <v>5</v>
      </c>
      <c r="E149" s="13">
        <v>4</v>
      </c>
      <c r="F149" s="13">
        <v>3</v>
      </c>
      <c r="G149" s="13">
        <v>1</v>
      </c>
      <c r="H149" s="13">
        <v>1</v>
      </c>
      <c r="I149" s="13">
        <v>13</v>
      </c>
      <c r="J149" s="13">
        <v>6</v>
      </c>
      <c r="K149" s="27"/>
    </row>
    <row r="150" spans="1:11" ht="15.75" customHeight="1" x14ac:dyDescent="0.3">
      <c r="A150" s="7" t="s">
        <v>69</v>
      </c>
      <c r="B150" s="8" t="s">
        <v>275</v>
      </c>
      <c r="C150" s="12">
        <v>4</v>
      </c>
      <c r="D150" s="13">
        <v>14</v>
      </c>
      <c r="E150" s="13">
        <v>3</v>
      </c>
      <c r="F150" s="13">
        <v>11</v>
      </c>
      <c r="G150" s="13">
        <v>1</v>
      </c>
      <c r="H150" s="13">
        <v>1</v>
      </c>
      <c r="I150" s="13">
        <v>5</v>
      </c>
      <c r="J150" s="13">
        <v>15</v>
      </c>
      <c r="K150" s="27"/>
    </row>
    <row r="151" spans="1:11" ht="15.75" customHeight="1" x14ac:dyDescent="0.3">
      <c r="A151" s="7" t="s">
        <v>102</v>
      </c>
      <c r="B151" s="8" t="s">
        <v>275</v>
      </c>
      <c r="C151" s="22">
        <v>14</v>
      </c>
      <c r="D151" s="14">
        <v>4</v>
      </c>
      <c r="E151" s="14">
        <v>11</v>
      </c>
      <c r="F151" s="14">
        <v>3</v>
      </c>
      <c r="G151" s="14">
        <v>3</v>
      </c>
      <c r="H151" s="14">
        <v>1</v>
      </c>
      <c r="I151" s="14">
        <v>17</v>
      </c>
      <c r="J151" s="14">
        <v>5</v>
      </c>
      <c r="K151" s="27"/>
    </row>
    <row r="152" spans="1:11" ht="15.75" customHeight="1" x14ac:dyDescent="0.3">
      <c r="A152" s="7" t="s">
        <v>103</v>
      </c>
      <c r="B152" s="8" t="s">
        <v>275</v>
      </c>
      <c r="C152" s="22">
        <v>10</v>
      </c>
      <c r="D152" s="14">
        <v>8</v>
      </c>
      <c r="E152" s="14">
        <v>7</v>
      </c>
      <c r="F152" s="14">
        <v>7</v>
      </c>
      <c r="G152" s="14">
        <v>2</v>
      </c>
      <c r="H152" s="14">
        <v>1</v>
      </c>
      <c r="I152" s="14">
        <v>12</v>
      </c>
      <c r="J152" s="14">
        <v>9</v>
      </c>
      <c r="K152" s="27"/>
    </row>
    <row r="153" spans="1:11" ht="15.75" customHeight="1" x14ac:dyDescent="0.3">
      <c r="A153" s="7" t="s">
        <v>104</v>
      </c>
      <c r="B153" s="8" t="s">
        <v>275</v>
      </c>
      <c r="C153" s="22">
        <v>14</v>
      </c>
      <c r="D153" s="14">
        <v>4</v>
      </c>
      <c r="E153" s="14">
        <v>12</v>
      </c>
      <c r="F153" s="14">
        <v>2</v>
      </c>
      <c r="G153" s="14">
        <v>2</v>
      </c>
      <c r="H153" s="14">
        <v>1</v>
      </c>
      <c r="I153" s="14">
        <v>16</v>
      </c>
      <c r="J153" s="14">
        <v>5</v>
      </c>
      <c r="K153" s="27"/>
    </row>
    <row r="154" spans="1:11" ht="15.75" customHeight="1" x14ac:dyDescent="0.3">
      <c r="A154" s="7" t="s">
        <v>105</v>
      </c>
      <c r="B154" s="8" t="s">
        <v>275</v>
      </c>
      <c r="C154" s="22">
        <v>14</v>
      </c>
      <c r="D154" s="14">
        <v>4</v>
      </c>
      <c r="E154" s="14">
        <v>11</v>
      </c>
      <c r="F154" s="14">
        <v>3</v>
      </c>
      <c r="G154" s="14">
        <v>4</v>
      </c>
      <c r="H154" s="14">
        <v>1</v>
      </c>
      <c r="I154" s="14">
        <v>18</v>
      </c>
      <c r="J154" s="14">
        <v>5</v>
      </c>
      <c r="K154" s="27"/>
    </row>
    <row r="155" spans="1:11" ht="15.75" customHeight="1" x14ac:dyDescent="0.3">
      <c r="A155" s="7" t="s">
        <v>25</v>
      </c>
      <c r="B155" s="8" t="s">
        <v>275</v>
      </c>
      <c r="C155" s="22">
        <v>12</v>
      </c>
      <c r="D155" s="14">
        <v>6</v>
      </c>
      <c r="E155" s="14">
        <v>10</v>
      </c>
      <c r="F155" s="14">
        <v>4</v>
      </c>
      <c r="G155" s="14">
        <v>1</v>
      </c>
      <c r="H155" s="14">
        <v>1</v>
      </c>
      <c r="I155" s="14">
        <v>13</v>
      </c>
      <c r="J155" s="14">
        <v>7</v>
      </c>
      <c r="K155" s="27"/>
    </row>
    <row r="156" spans="1:11" ht="15.75" customHeight="1" x14ac:dyDescent="0.3">
      <c r="A156" s="7" t="s">
        <v>27</v>
      </c>
      <c r="B156" s="8" t="s">
        <v>275</v>
      </c>
      <c r="C156" s="22">
        <v>10</v>
      </c>
      <c r="D156" s="14">
        <v>8</v>
      </c>
      <c r="E156" s="14">
        <v>7</v>
      </c>
      <c r="F156" s="14">
        <v>7</v>
      </c>
      <c r="G156" s="14">
        <v>0</v>
      </c>
      <c r="H156" s="14">
        <v>1</v>
      </c>
      <c r="I156" s="14">
        <v>10</v>
      </c>
      <c r="J156" s="14">
        <v>9</v>
      </c>
      <c r="K156" s="27"/>
    </row>
    <row r="157" spans="1:11" ht="15.75" customHeight="1" x14ac:dyDescent="0.3">
      <c r="A157" s="7" t="s">
        <v>28</v>
      </c>
      <c r="B157" s="8" t="s">
        <v>275</v>
      </c>
      <c r="C157" s="22">
        <v>9</v>
      </c>
      <c r="D157" s="14">
        <v>9</v>
      </c>
      <c r="E157" s="14">
        <v>6</v>
      </c>
      <c r="F157" s="14">
        <v>8</v>
      </c>
      <c r="G157" s="14">
        <v>0</v>
      </c>
      <c r="H157" s="14">
        <v>1</v>
      </c>
      <c r="I157" s="14">
        <v>9</v>
      </c>
      <c r="J157" s="14">
        <v>10</v>
      </c>
      <c r="K157" s="27"/>
    </row>
    <row r="158" spans="1:11" ht="15.75" customHeight="1" x14ac:dyDescent="0.3">
      <c r="A158" s="7" t="s">
        <v>106</v>
      </c>
      <c r="B158" s="8" t="s">
        <v>275</v>
      </c>
      <c r="C158" s="22">
        <v>7</v>
      </c>
      <c r="D158" s="14">
        <v>11</v>
      </c>
      <c r="E158" s="14">
        <v>5</v>
      </c>
      <c r="F158" s="14">
        <v>9</v>
      </c>
      <c r="G158" s="14">
        <v>0</v>
      </c>
      <c r="H158" s="14">
        <v>1</v>
      </c>
      <c r="I158" s="14">
        <v>7</v>
      </c>
      <c r="J158" s="14">
        <v>12</v>
      </c>
      <c r="K158" s="27"/>
    </row>
    <row r="159" spans="1:11" ht="15.75" customHeight="1" x14ac:dyDescent="0.3">
      <c r="A159" s="10" t="s">
        <v>12</v>
      </c>
      <c r="B159" s="11"/>
      <c r="C159" s="9">
        <f t="shared" ref="C159:J159" si="9">SUM(C146:C158)</f>
        <v>151</v>
      </c>
      <c r="D159" s="9">
        <f t="shared" si="9"/>
        <v>84</v>
      </c>
      <c r="E159" s="9">
        <f t="shared" si="9"/>
        <v>109</v>
      </c>
      <c r="F159" s="9">
        <f t="shared" si="9"/>
        <v>66</v>
      </c>
      <c r="G159" s="9">
        <f t="shared" si="9"/>
        <v>22</v>
      </c>
      <c r="H159" s="9">
        <f t="shared" si="9"/>
        <v>15</v>
      </c>
      <c r="I159" s="9">
        <f t="shared" si="9"/>
        <v>173</v>
      </c>
      <c r="J159" s="9">
        <f t="shared" si="9"/>
        <v>99</v>
      </c>
      <c r="K159" s="29"/>
    </row>
    <row r="160" spans="1:11" ht="15.75" customHeight="1" x14ac:dyDescent="0.3">
      <c r="A160" s="44"/>
    </row>
    <row r="161" spans="1:11" ht="15.75" customHeight="1" x14ac:dyDescent="0.3"/>
    <row r="162" spans="1:11" ht="15.75" customHeight="1" x14ac:dyDescent="0.3">
      <c r="A162" s="24" t="s">
        <v>1269</v>
      </c>
      <c r="B162" s="25"/>
      <c r="C162" s="25"/>
      <c r="D162" s="25"/>
      <c r="E162" s="25"/>
      <c r="F162" s="25"/>
      <c r="G162" s="25"/>
      <c r="H162" s="25"/>
      <c r="I162" s="25"/>
      <c r="J162" s="26"/>
      <c r="K162" s="27"/>
    </row>
    <row r="163" spans="1:11" ht="15.75" customHeight="1" x14ac:dyDescent="0.3">
      <c r="A163" s="2"/>
      <c r="B163" s="3"/>
      <c r="C163" s="28" t="s">
        <v>1</v>
      </c>
      <c r="D163" s="26"/>
      <c r="E163" s="28" t="s">
        <v>2</v>
      </c>
      <c r="F163" s="26"/>
      <c r="G163" s="28" t="s">
        <v>3</v>
      </c>
      <c r="H163" s="26"/>
      <c r="I163" s="28" t="s">
        <v>4</v>
      </c>
      <c r="J163" s="26"/>
      <c r="K163" s="27"/>
    </row>
    <row r="164" spans="1:11" ht="15.75" customHeight="1" x14ac:dyDescent="0.3">
      <c r="A164" s="4" t="s">
        <v>5</v>
      </c>
      <c r="B164" s="5" t="s">
        <v>6</v>
      </c>
      <c r="C164" s="6" t="s">
        <v>7</v>
      </c>
      <c r="D164" s="6" t="s">
        <v>8</v>
      </c>
      <c r="E164" s="6" t="s">
        <v>7</v>
      </c>
      <c r="F164" s="6" t="s">
        <v>8</v>
      </c>
      <c r="G164" s="6" t="s">
        <v>7</v>
      </c>
      <c r="H164" s="6" t="s">
        <v>8</v>
      </c>
      <c r="I164" s="6" t="s">
        <v>7</v>
      </c>
      <c r="J164" s="6" t="s">
        <v>8</v>
      </c>
      <c r="K164" s="29"/>
    </row>
    <row r="165" spans="1:11" ht="15.75" customHeight="1" x14ac:dyDescent="0.3">
      <c r="A165" s="7" t="s">
        <v>109</v>
      </c>
      <c r="B165" s="8" t="s">
        <v>555</v>
      </c>
      <c r="C165" s="12">
        <v>2</v>
      </c>
      <c r="D165" s="13">
        <v>16</v>
      </c>
      <c r="E165" s="13">
        <v>1</v>
      </c>
      <c r="F165" s="13">
        <v>13</v>
      </c>
      <c r="G165" s="13">
        <v>0</v>
      </c>
      <c r="H165" s="13">
        <v>1</v>
      </c>
      <c r="I165" s="13">
        <v>2</v>
      </c>
      <c r="J165" s="13">
        <v>17</v>
      </c>
      <c r="K165" s="27"/>
    </row>
    <row r="166" spans="1:11" ht="15.75" customHeight="1" x14ac:dyDescent="0.3">
      <c r="A166" s="7" t="s">
        <v>110</v>
      </c>
      <c r="B166" s="8" t="s">
        <v>555</v>
      </c>
      <c r="C166" s="12">
        <v>4</v>
      </c>
      <c r="D166" s="13">
        <v>14</v>
      </c>
      <c r="E166" s="13">
        <v>2</v>
      </c>
      <c r="F166" s="13">
        <v>12</v>
      </c>
      <c r="G166" s="13">
        <v>1</v>
      </c>
      <c r="H166" s="13">
        <v>1</v>
      </c>
      <c r="I166" s="13">
        <v>5</v>
      </c>
      <c r="J166" s="13">
        <v>15</v>
      </c>
      <c r="K166" s="27"/>
    </row>
    <row r="167" spans="1:11" ht="15.75" customHeight="1" x14ac:dyDescent="0.3">
      <c r="A167" s="7" t="s">
        <v>112</v>
      </c>
      <c r="B167" s="8" t="s">
        <v>555</v>
      </c>
      <c r="C167" s="12">
        <v>9</v>
      </c>
      <c r="D167" s="13">
        <v>9</v>
      </c>
      <c r="E167" s="13">
        <v>8</v>
      </c>
      <c r="F167" s="13">
        <v>6</v>
      </c>
      <c r="G167" s="13">
        <v>0</v>
      </c>
      <c r="H167" s="13">
        <v>1</v>
      </c>
      <c r="I167" s="13">
        <v>9</v>
      </c>
      <c r="J167" s="13">
        <v>10</v>
      </c>
      <c r="K167" s="27"/>
    </row>
    <row r="168" spans="1:11" ht="15.75" customHeight="1" x14ac:dyDescent="0.3">
      <c r="A168" s="7" t="s">
        <v>113</v>
      </c>
      <c r="B168" s="8" t="s">
        <v>555</v>
      </c>
      <c r="C168" s="12">
        <v>13</v>
      </c>
      <c r="D168" s="13">
        <v>7</v>
      </c>
      <c r="E168" s="13">
        <v>10</v>
      </c>
      <c r="F168" s="13">
        <v>4</v>
      </c>
      <c r="G168" s="13">
        <v>0</v>
      </c>
      <c r="H168" s="13">
        <v>1</v>
      </c>
      <c r="I168" s="13">
        <v>13</v>
      </c>
      <c r="J168" s="13">
        <v>8</v>
      </c>
      <c r="K168" s="27"/>
    </row>
    <row r="169" spans="1:11" ht="15.75" customHeight="1" x14ac:dyDescent="0.3">
      <c r="A169" s="7" t="s">
        <v>171</v>
      </c>
      <c r="B169" s="8" t="s">
        <v>555</v>
      </c>
      <c r="C169" s="12">
        <v>13</v>
      </c>
      <c r="D169" s="13">
        <v>7</v>
      </c>
      <c r="E169" s="13">
        <v>9</v>
      </c>
      <c r="F169" s="13">
        <v>5</v>
      </c>
      <c r="G169" s="13">
        <v>0</v>
      </c>
      <c r="H169" s="13">
        <v>1</v>
      </c>
      <c r="I169" s="13">
        <v>13</v>
      </c>
      <c r="J169" s="13">
        <v>8</v>
      </c>
      <c r="K169" s="27"/>
    </row>
    <row r="170" spans="1:11" ht="15.75" customHeight="1" x14ac:dyDescent="0.3">
      <c r="A170" s="10" t="s">
        <v>12</v>
      </c>
      <c r="B170" s="11"/>
      <c r="C170" s="9">
        <f t="shared" ref="C170:J170" si="10">SUM(C165:C169)</f>
        <v>41</v>
      </c>
      <c r="D170" s="9">
        <f t="shared" si="10"/>
        <v>53</v>
      </c>
      <c r="E170" s="9">
        <f t="shared" si="10"/>
        <v>30</v>
      </c>
      <c r="F170" s="9">
        <f t="shared" si="10"/>
        <v>40</v>
      </c>
      <c r="G170" s="9">
        <f t="shared" si="10"/>
        <v>1</v>
      </c>
      <c r="H170" s="9">
        <f t="shared" si="10"/>
        <v>5</v>
      </c>
      <c r="I170" s="9">
        <f t="shared" si="10"/>
        <v>42</v>
      </c>
      <c r="J170" s="9">
        <f t="shared" si="10"/>
        <v>58</v>
      </c>
      <c r="K170" s="29"/>
    </row>
    <row r="171" spans="1:11" ht="15.75" customHeight="1" x14ac:dyDescent="0.3">
      <c r="A171" s="44"/>
    </row>
    <row r="172" spans="1:11" ht="15.75" customHeight="1" x14ac:dyDescent="0.3"/>
    <row r="173" spans="1:11" ht="15.75" customHeight="1" x14ac:dyDescent="0.3">
      <c r="A173" s="24" t="s">
        <v>1680</v>
      </c>
      <c r="B173" s="25"/>
      <c r="C173" s="25"/>
      <c r="D173" s="25"/>
      <c r="E173" s="25"/>
      <c r="F173" s="25"/>
      <c r="G173" s="25"/>
      <c r="H173" s="25"/>
      <c r="I173" s="25"/>
      <c r="J173" s="26"/>
      <c r="K173" s="27"/>
    </row>
    <row r="174" spans="1:11" ht="15.75" customHeight="1" x14ac:dyDescent="0.3">
      <c r="A174" s="2"/>
      <c r="B174" s="3"/>
      <c r="C174" s="28" t="s">
        <v>1</v>
      </c>
      <c r="D174" s="26"/>
      <c r="E174" s="28" t="s">
        <v>2</v>
      </c>
      <c r="F174" s="26"/>
      <c r="G174" s="28" t="s">
        <v>3</v>
      </c>
      <c r="H174" s="26"/>
      <c r="I174" s="28" t="s">
        <v>4</v>
      </c>
      <c r="J174" s="26"/>
      <c r="K174" s="27"/>
    </row>
    <row r="175" spans="1:11" ht="15.75" customHeight="1" x14ac:dyDescent="0.3">
      <c r="A175" s="4" t="s">
        <v>5</v>
      </c>
      <c r="B175" s="5" t="s">
        <v>6</v>
      </c>
      <c r="C175" s="6" t="s">
        <v>7</v>
      </c>
      <c r="D175" s="6" t="s">
        <v>8</v>
      </c>
      <c r="E175" s="6" t="s">
        <v>7</v>
      </c>
      <c r="F175" s="6" t="s">
        <v>8</v>
      </c>
      <c r="G175" s="6" t="s">
        <v>7</v>
      </c>
      <c r="H175" s="6" t="s">
        <v>8</v>
      </c>
      <c r="I175" s="6" t="s">
        <v>7</v>
      </c>
      <c r="J175" s="6" t="s">
        <v>8</v>
      </c>
      <c r="K175" s="29"/>
    </row>
    <row r="176" spans="1:11" ht="15.75" customHeight="1" x14ac:dyDescent="0.3">
      <c r="A176" s="7" t="s">
        <v>152</v>
      </c>
      <c r="B176" s="8" t="s">
        <v>111</v>
      </c>
      <c r="C176" s="12">
        <v>13</v>
      </c>
      <c r="D176" s="13">
        <v>3</v>
      </c>
      <c r="E176" s="13">
        <v>8</v>
      </c>
      <c r="F176" s="13">
        <v>2</v>
      </c>
      <c r="G176" s="13">
        <v>1</v>
      </c>
      <c r="H176" s="13">
        <v>1</v>
      </c>
      <c r="I176" s="13">
        <v>14</v>
      </c>
      <c r="J176" s="13">
        <v>4</v>
      </c>
      <c r="K176" s="27"/>
    </row>
    <row r="177" spans="1:11" ht="15.75" customHeight="1" x14ac:dyDescent="0.3">
      <c r="A177" s="7" t="s">
        <v>153</v>
      </c>
      <c r="B177" s="8" t="s">
        <v>111</v>
      </c>
      <c r="C177" s="22">
        <v>8</v>
      </c>
      <c r="D177" s="14">
        <v>6</v>
      </c>
      <c r="E177" s="14">
        <v>5</v>
      </c>
      <c r="F177" s="14">
        <v>5</v>
      </c>
      <c r="G177" s="14">
        <v>1</v>
      </c>
      <c r="H177" s="14">
        <v>1</v>
      </c>
      <c r="I177" s="14">
        <v>9</v>
      </c>
      <c r="J177" s="14">
        <v>7</v>
      </c>
      <c r="K177" s="27"/>
    </row>
    <row r="178" spans="1:11" ht="15.75" customHeight="1" x14ac:dyDescent="0.3">
      <c r="A178" s="7" t="s">
        <v>176</v>
      </c>
      <c r="B178" s="8" t="s">
        <v>111</v>
      </c>
      <c r="C178" s="22">
        <v>0</v>
      </c>
      <c r="D178" s="14">
        <v>15</v>
      </c>
      <c r="E178" s="14">
        <v>0</v>
      </c>
      <c r="F178" s="14">
        <v>10</v>
      </c>
      <c r="G178" s="14">
        <v>0</v>
      </c>
      <c r="H178" s="14">
        <v>1</v>
      </c>
      <c r="I178" s="14">
        <v>0</v>
      </c>
      <c r="J178" s="14">
        <v>16</v>
      </c>
      <c r="K178" s="27"/>
    </row>
    <row r="179" spans="1:11" ht="15.75" customHeight="1" x14ac:dyDescent="0.3">
      <c r="A179" s="7" t="s">
        <v>243</v>
      </c>
      <c r="B179" s="8" t="s">
        <v>111</v>
      </c>
      <c r="C179" s="22">
        <v>1</v>
      </c>
      <c r="D179" s="14">
        <v>1</v>
      </c>
      <c r="E179" s="14">
        <v>0</v>
      </c>
      <c r="F179" s="14">
        <v>0</v>
      </c>
      <c r="G179" s="14">
        <v>0</v>
      </c>
      <c r="H179" s="14">
        <v>0</v>
      </c>
      <c r="I179" s="14">
        <v>1</v>
      </c>
      <c r="J179" s="14">
        <v>1</v>
      </c>
      <c r="K179" s="27"/>
    </row>
    <row r="180" spans="1:11" ht="15.75" customHeight="1" x14ac:dyDescent="0.3">
      <c r="A180" s="7" t="s">
        <v>236</v>
      </c>
      <c r="B180" s="8" t="s">
        <v>366</v>
      </c>
      <c r="C180" s="22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27"/>
    </row>
    <row r="181" spans="1:11" ht="15.75" customHeight="1" x14ac:dyDescent="0.3">
      <c r="A181" s="7" t="s">
        <v>155</v>
      </c>
      <c r="B181" s="8" t="s">
        <v>111</v>
      </c>
      <c r="C181" s="22">
        <v>1</v>
      </c>
      <c r="D181" s="14">
        <v>5</v>
      </c>
      <c r="E181" s="14">
        <v>0</v>
      </c>
      <c r="F181" s="14">
        <v>0</v>
      </c>
      <c r="G181" s="14">
        <v>0</v>
      </c>
      <c r="H181" s="14">
        <v>1</v>
      </c>
      <c r="I181" s="14">
        <v>1</v>
      </c>
      <c r="J181" s="14">
        <v>6</v>
      </c>
      <c r="K181" s="27"/>
    </row>
    <row r="182" spans="1:11" ht="15.75" customHeight="1" x14ac:dyDescent="0.3">
      <c r="A182" s="10" t="s">
        <v>12</v>
      </c>
      <c r="B182" s="11"/>
      <c r="C182" s="9">
        <v>23</v>
      </c>
      <c r="D182" s="9">
        <v>30</v>
      </c>
      <c r="E182" s="9">
        <v>13</v>
      </c>
      <c r="F182" s="9">
        <v>17</v>
      </c>
      <c r="G182" s="9">
        <v>2</v>
      </c>
      <c r="H182" s="9">
        <v>4</v>
      </c>
      <c r="I182" s="9">
        <v>25</v>
      </c>
      <c r="J182" s="9">
        <v>34</v>
      </c>
      <c r="K182" s="29"/>
    </row>
    <row r="183" spans="1:11" ht="15.75" customHeight="1" x14ac:dyDescent="0.3"/>
    <row r="184" spans="1:11" ht="15.75" customHeight="1" x14ac:dyDescent="0.3"/>
    <row r="185" spans="1:11" ht="15.75" customHeight="1" x14ac:dyDescent="0.3">
      <c r="A185" s="24" t="s">
        <v>597</v>
      </c>
      <c r="B185" s="25"/>
      <c r="C185" s="25"/>
      <c r="D185" s="25"/>
      <c r="E185" s="25"/>
      <c r="F185" s="25"/>
      <c r="G185" s="25"/>
      <c r="H185" s="25"/>
      <c r="I185" s="25"/>
      <c r="J185" s="26"/>
      <c r="K185" s="27"/>
    </row>
    <row r="186" spans="1:11" ht="15.75" customHeight="1" x14ac:dyDescent="0.3">
      <c r="A186" s="2"/>
      <c r="B186" s="3"/>
      <c r="C186" s="28" t="s">
        <v>1</v>
      </c>
      <c r="D186" s="26"/>
      <c r="E186" s="28" t="s">
        <v>2</v>
      </c>
      <c r="F186" s="26"/>
      <c r="G186" s="28" t="s">
        <v>3</v>
      </c>
      <c r="H186" s="26"/>
      <c r="I186" s="28" t="s">
        <v>4</v>
      </c>
      <c r="J186" s="26"/>
      <c r="K186" s="27"/>
    </row>
    <row r="187" spans="1:11" ht="15.75" customHeight="1" x14ac:dyDescent="0.3">
      <c r="A187" s="4" t="s">
        <v>5</v>
      </c>
      <c r="B187" s="5" t="s">
        <v>6</v>
      </c>
      <c r="C187" s="6" t="s">
        <v>7</v>
      </c>
      <c r="D187" s="6" t="s">
        <v>8</v>
      </c>
      <c r="E187" s="6" t="s">
        <v>7</v>
      </c>
      <c r="F187" s="6" t="s">
        <v>8</v>
      </c>
      <c r="G187" s="6" t="s">
        <v>7</v>
      </c>
      <c r="H187" s="6" t="s">
        <v>8</v>
      </c>
      <c r="I187" s="6" t="s">
        <v>7</v>
      </c>
      <c r="J187" s="6" t="s">
        <v>8</v>
      </c>
      <c r="K187" s="29"/>
    </row>
    <row r="188" spans="1:11" ht="15.75" customHeight="1" x14ac:dyDescent="0.3">
      <c r="A188" s="7" t="s">
        <v>77</v>
      </c>
      <c r="B188" s="8" t="s">
        <v>206</v>
      </c>
      <c r="C188" s="12">
        <v>9</v>
      </c>
      <c r="D188" s="13">
        <v>11</v>
      </c>
      <c r="E188" s="13">
        <v>0</v>
      </c>
      <c r="F188" s="13">
        <v>0</v>
      </c>
      <c r="G188" s="13">
        <v>0</v>
      </c>
      <c r="H188" s="13">
        <v>1</v>
      </c>
      <c r="I188" s="13">
        <v>9</v>
      </c>
      <c r="J188" s="13">
        <v>12</v>
      </c>
      <c r="K188" s="27"/>
    </row>
    <row r="189" spans="1:11" ht="15.75" customHeight="1" x14ac:dyDescent="0.3">
      <c r="A189" s="7" t="s">
        <v>78</v>
      </c>
      <c r="B189" s="8" t="s">
        <v>206</v>
      </c>
      <c r="C189" s="22">
        <v>12</v>
      </c>
      <c r="D189" s="14">
        <v>8</v>
      </c>
      <c r="E189" s="14">
        <v>0</v>
      </c>
      <c r="F189" s="14">
        <v>0</v>
      </c>
      <c r="G189" s="14">
        <v>0</v>
      </c>
      <c r="H189" s="14">
        <v>1</v>
      </c>
      <c r="I189" s="14">
        <v>12</v>
      </c>
      <c r="J189" s="14">
        <v>9</v>
      </c>
      <c r="K189" s="27"/>
    </row>
    <row r="190" spans="1:11" ht="15.75" customHeight="1" x14ac:dyDescent="0.3">
      <c r="A190" s="7" t="s">
        <v>79</v>
      </c>
      <c r="B190" s="8" t="s">
        <v>206</v>
      </c>
      <c r="C190" s="22">
        <v>0</v>
      </c>
      <c r="D190" s="14">
        <v>20</v>
      </c>
      <c r="E190" s="14">
        <v>0</v>
      </c>
      <c r="F190" s="14">
        <v>0</v>
      </c>
      <c r="G190" s="14">
        <v>0</v>
      </c>
      <c r="H190" s="14">
        <v>1</v>
      </c>
      <c r="I190" s="14">
        <v>0</v>
      </c>
      <c r="J190" s="14">
        <v>21</v>
      </c>
      <c r="K190" s="27"/>
    </row>
    <row r="191" spans="1:11" ht="15.75" customHeight="1" x14ac:dyDescent="0.3">
      <c r="A191" s="10" t="s">
        <v>12</v>
      </c>
      <c r="B191" s="11"/>
      <c r="C191" s="9">
        <v>21</v>
      </c>
      <c r="D191" s="9">
        <v>39</v>
      </c>
      <c r="E191" s="9">
        <v>0</v>
      </c>
      <c r="F191" s="9">
        <v>0</v>
      </c>
      <c r="G191" s="9">
        <v>0</v>
      </c>
      <c r="H191" s="9">
        <v>3</v>
      </c>
      <c r="I191" s="9">
        <v>21</v>
      </c>
      <c r="J191" s="9">
        <v>42</v>
      </c>
      <c r="K191" s="29"/>
    </row>
    <row r="192" spans="1:11" ht="15.75" customHeight="1" x14ac:dyDescent="0.3"/>
    <row r="193" spans="1:11" ht="15.75" customHeight="1" x14ac:dyDescent="0.3"/>
    <row r="194" spans="1:11" ht="15.75" customHeight="1" x14ac:dyDescent="0.3">
      <c r="A194" s="24" t="s">
        <v>598</v>
      </c>
      <c r="B194" s="25"/>
      <c r="C194" s="25"/>
      <c r="D194" s="25"/>
      <c r="E194" s="25"/>
      <c r="F194" s="25"/>
      <c r="G194" s="25"/>
      <c r="H194" s="25"/>
      <c r="I194" s="25"/>
      <c r="J194" s="26"/>
      <c r="K194" s="27"/>
    </row>
    <row r="195" spans="1:11" ht="15.75" customHeight="1" x14ac:dyDescent="0.3">
      <c r="A195" s="2"/>
      <c r="B195" s="3"/>
      <c r="C195" s="28" t="s">
        <v>1</v>
      </c>
      <c r="D195" s="26"/>
      <c r="E195" s="28" t="s">
        <v>2</v>
      </c>
      <c r="F195" s="26"/>
      <c r="G195" s="28" t="s">
        <v>3</v>
      </c>
      <c r="H195" s="26"/>
      <c r="I195" s="28" t="s">
        <v>4</v>
      </c>
      <c r="J195" s="26"/>
      <c r="K195" s="27"/>
    </row>
    <row r="196" spans="1:11" ht="15.75" customHeight="1" x14ac:dyDescent="0.3">
      <c r="A196" s="4" t="s">
        <v>5</v>
      </c>
      <c r="B196" s="5" t="s">
        <v>6</v>
      </c>
      <c r="C196" s="6" t="s">
        <v>7</v>
      </c>
      <c r="D196" s="6" t="s">
        <v>8</v>
      </c>
      <c r="E196" s="6" t="s">
        <v>7</v>
      </c>
      <c r="F196" s="6" t="s">
        <v>8</v>
      </c>
      <c r="G196" s="6" t="s">
        <v>7</v>
      </c>
      <c r="H196" s="6" t="s">
        <v>8</v>
      </c>
      <c r="I196" s="6" t="s">
        <v>7</v>
      </c>
      <c r="J196" s="6" t="s">
        <v>8</v>
      </c>
      <c r="K196" s="29"/>
    </row>
    <row r="197" spans="1:11" ht="15.75" customHeight="1" x14ac:dyDescent="0.3">
      <c r="A197" s="7" t="s">
        <v>9</v>
      </c>
      <c r="B197" s="8" t="s">
        <v>210</v>
      </c>
      <c r="C197" s="12">
        <v>10</v>
      </c>
      <c r="D197" s="13">
        <v>10</v>
      </c>
      <c r="E197" s="13">
        <v>7</v>
      </c>
      <c r="F197" s="13">
        <v>7</v>
      </c>
      <c r="G197" s="13">
        <v>0</v>
      </c>
      <c r="H197" s="13">
        <v>1</v>
      </c>
      <c r="I197" s="13">
        <v>10</v>
      </c>
      <c r="J197" s="13">
        <v>11</v>
      </c>
      <c r="K197" s="27"/>
    </row>
    <row r="198" spans="1:11" ht="15.75" customHeight="1" x14ac:dyDescent="0.3">
      <c r="A198" s="7" t="s">
        <v>11</v>
      </c>
      <c r="B198" s="8" t="s">
        <v>210</v>
      </c>
      <c r="C198" s="22">
        <v>12</v>
      </c>
      <c r="D198" s="14">
        <v>8</v>
      </c>
      <c r="E198" s="14">
        <v>8</v>
      </c>
      <c r="F198" s="14">
        <v>6</v>
      </c>
      <c r="G198" s="14">
        <v>3</v>
      </c>
      <c r="H198" s="14">
        <v>1</v>
      </c>
      <c r="I198" s="14">
        <v>15</v>
      </c>
      <c r="J198" s="14">
        <v>9</v>
      </c>
      <c r="K198" s="27"/>
    </row>
    <row r="199" spans="1:11" ht="15.75" customHeight="1" x14ac:dyDescent="0.3">
      <c r="A199" s="7" t="s">
        <v>630</v>
      </c>
      <c r="B199" s="8" t="s">
        <v>210</v>
      </c>
      <c r="C199" s="22">
        <v>16</v>
      </c>
      <c r="D199" s="14">
        <v>4</v>
      </c>
      <c r="E199" s="14">
        <v>11</v>
      </c>
      <c r="F199" s="14">
        <v>3</v>
      </c>
      <c r="G199" s="14">
        <v>4</v>
      </c>
      <c r="H199" s="14">
        <v>1</v>
      </c>
      <c r="I199" s="14">
        <v>20</v>
      </c>
      <c r="J199" s="14">
        <v>5</v>
      </c>
      <c r="K199" s="27"/>
    </row>
    <row r="200" spans="1:11" ht="15.75" customHeight="1" x14ac:dyDescent="0.3">
      <c r="A200" s="7" t="s">
        <v>686</v>
      </c>
      <c r="B200" s="8" t="s">
        <v>210</v>
      </c>
      <c r="C200" s="22">
        <v>11</v>
      </c>
      <c r="D200" s="14">
        <v>9</v>
      </c>
      <c r="E200" s="14">
        <v>7</v>
      </c>
      <c r="F200" s="14">
        <v>7</v>
      </c>
      <c r="G200" s="14">
        <v>0</v>
      </c>
      <c r="H200" s="14">
        <v>1</v>
      </c>
      <c r="I200" s="14">
        <v>11</v>
      </c>
      <c r="J200" s="14">
        <v>10</v>
      </c>
      <c r="K200" s="27"/>
    </row>
    <row r="201" spans="1:11" ht="15.75" customHeight="1" x14ac:dyDescent="0.3">
      <c r="A201" s="7" t="s">
        <v>729</v>
      </c>
      <c r="B201" s="8" t="s">
        <v>210</v>
      </c>
      <c r="C201" s="22">
        <v>15</v>
      </c>
      <c r="D201" s="14">
        <v>5</v>
      </c>
      <c r="E201" s="14">
        <v>9</v>
      </c>
      <c r="F201" s="14">
        <v>5</v>
      </c>
      <c r="G201" s="14">
        <v>0</v>
      </c>
      <c r="H201" s="14">
        <v>1</v>
      </c>
      <c r="I201" s="14">
        <v>15</v>
      </c>
      <c r="J201" s="14">
        <v>6</v>
      </c>
      <c r="K201" s="27"/>
    </row>
    <row r="202" spans="1:11" ht="15.75" customHeight="1" x14ac:dyDescent="0.3">
      <c r="A202" s="10" t="s">
        <v>12</v>
      </c>
      <c r="B202" s="11"/>
      <c r="C202" s="9">
        <f>SUM(C197:C201)</f>
        <v>64</v>
      </c>
      <c r="D202" s="9">
        <f t="shared" ref="D202:J202" si="11">SUM(D197:D201)</f>
        <v>36</v>
      </c>
      <c r="E202" s="9">
        <f t="shared" si="11"/>
        <v>42</v>
      </c>
      <c r="F202" s="9">
        <f t="shared" si="11"/>
        <v>28</v>
      </c>
      <c r="G202" s="9">
        <f t="shared" si="11"/>
        <v>7</v>
      </c>
      <c r="H202" s="9">
        <f t="shared" si="11"/>
        <v>5</v>
      </c>
      <c r="I202" s="9">
        <f t="shared" si="11"/>
        <v>71</v>
      </c>
      <c r="J202" s="9">
        <f t="shared" si="11"/>
        <v>41</v>
      </c>
      <c r="K202" s="29"/>
    </row>
    <row r="203" spans="1:11" ht="15.75" customHeight="1" x14ac:dyDescent="0.3"/>
    <row r="204" spans="1:11" ht="15.75" customHeight="1" x14ac:dyDescent="0.3"/>
    <row r="205" spans="1:11" ht="15.75" customHeight="1" x14ac:dyDescent="0.3">
      <c r="A205" s="24" t="s">
        <v>599</v>
      </c>
      <c r="B205" s="25"/>
      <c r="C205" s="25"/>
      <c r="D205" s="25"/>
      <c r="E205" s="25"/>
      <c r="F205" s="25"/>
      <c r="G205" s="25"/>
      <c r="H205" s="25"/>
      <c r="I205" s="25"/>
      <c r="J205" s="26"/>
      <c r="K205" s="27"/>
    </row>
    <row r="206" spans="1:11" ht="15.75" customHeight="1" x14ac:dyDescent="0.3">
      <c r="A206" s="2"/>
      <c r="B206" s="3"/>
      <c r="C206" s="28" t="s">
        <v>1</v>
      </c>
      <c r="D206" s="26"/>
      <c r="E206" s="28" t="s">
        <v>2</v>
      </c>
      <c r="F206" s="26"/>
      <c r="G206" s="28" t="s">
        <v>3</v>
      </c>
      <c r="H206" s="26"/>
      <c r="I206" s="28" t="s">
        <v>4</v>
      </c>
      <c r="J206" s="26"/>
      <c r="K206" s="27"/>
    </row>
    <row r="207" spans="1:11" ht="15.75" customHeight="1" x14ac:dyDescent="0.3">
      <c r="A207" s="4" t="s">
        <v>5</v>
      </c>
      <c r="B207" s="5" t="s">
        <v>6</v>
      </c>
      <c r="C207" s="6" t="s">
        <v>7</v>
      </c>
      <c r="D207" s="6" t="s">
        <v>8</v>
      </c>
      <c r="E207" s="6" t="s">
        <v>7</v>
      </c>
      <c r="F207" s="6" t="s">
        <v>8</v>
      </c>
      <c r="G207" s="6" t="s">
        <v>7</v>
      </c>
      <c r="H207" s="6" t="s">
        <v>8</v>
      </c>
      <c r="I207" s="6" t="s">
        <v>7</v>
      </c>
      <c r="J207" s="6" t="s">
        <v>8</v>
      </c>
      <c r="K207" s="29"/>
    </row>
    <row r="208" spans="1:11" ht="15.75" customHeight="1" x14ac:dyDescent="0.3">
      <c r="A208" s="7" t="s">
        <v>84</v>
      </c>
      <c r="B208" s="8" t="s">
        <v>120</v>
      </c>
      <c r="C208" s="12">
        <v>3</v>
      </c>
      <c r="D208" s="13">
        <v>17</v>
      </c>
      <c r="E208" s="13">
        <v>2</v>
      </c>
      <c r="F208" s="13">
        <v>8</v>
      </c>
      <c r="G208" s="13">
        <v>0</v>
      </c>
      <c r="H208" s="13">
        <v>1</v>
      </c>
      <c r="I208" s="13">
        <v>3</v>
      </c>
      <c r="J208" s="13">
        <v>18</v>
      </c>
      <c r="K208" s="27"/>
    </row>
    <row r="209" spans="1:11" ht="15.75" customHeight="1" x14ac:dyDescent="0.3">
      <c r="A209" s="7" t="s">
        <v>85</v>
      </c>
      <c r="B209" s="8" t="s">
        <v>120</v>
      </c>
      <c r="C209" s="22">
        <v>6</v>
      </c>
      <c r="D209" s="14">
        <v>14</v>
      </c>
      <c r="E209" s="14">
        <v>4</v>
      </c>
      <c r="F209" s="14">
        <v>6</v>
      </c>
      <c r="G209" s="14">
        <v>2</v>
      </c>
      <c r="H209" s="14">
        <v>1</v>
      </c>
      <c r="I209" s="14">
        <v>8</v>
      </c>
      <c r="J209" s="14">
        <v>15</v>
      </c>
      <c r="K209" s="27"/>
    </row>
    <row r="210" spans="1:11" ht="15.75" customHeight="1" x14ac:dyDescent="0.3">
      <c r="A210" s="7" t="s">
        <v>86</v>
      </c>
      <c r="B210" s="8" t="s">
        <v>120</v>
      </c>
      <c r="C210" s="22">
        <v>14</v>
      </c>
      <c r="D210" s="14">
        <v>6</v>
      </c>
      <c r="E210" s="14">
        <v>7</v>
      </c>
      <c r="F210" s="14">
        <v>3</v>
      </c>
      <c r="G210" s="14">
        <v>1</v>
      </c>
      <c r="H210" s="14">
        <v>1</v>
      </c>
      <c r="I210" s="14">
        <v>15</v>
      </c>
      <c r="J210" s="14">
        <v>7</v>
      </c>
      <c r="K210" s="27"/>
    </row>
    <row r="211" spans="1:11" ht="15.75" customHeight="1" x14ac:dyDescent="0.3">
      <c r="A211" s="7" t="s">
        <v>71</v>
      </c>
      <c r="B211" s="8" t="s">
        <v>120</v>
      </c>
      <c r="C211" s="22">
        <v>4</v>
      </c>
      <c r="D211" s="14">
        <v>16</v>
      </c>
      <c r="E211" s="14">
        <v>3</v>
      </c>
      <c r="F211" s="14">
        <v>7</v>
      </c>
      <c r="G211" s="14">
        <v>0</v>
      </c>
      <c r="H211" s="14">
        <v>1</v>
      </c>
      <c r="I211" s="14">
        <v>4</v>
      </c>
      <c r="J211" s="14">
        <v>17</v>
      </c>
      <c r="K211" s="27"/>
    </row>
    <row r="212" spans="1:11" ht="15.75" customHeight="1" x14ac:dyDescent="0.3">
      <c r="A212" s="10" t="s">
        <v>12</v>
      </c>
      <c r="B212" s="11"/>
      <c r="C212" s="9">
        <f>SUM(C208:C211)</f>
        <v>27</v>
      </c>
      <c r="D212" s="9">
        <f t="shared" ref="D212:J212" si="12">SUM(D208:D211)</f>
        <v>53</v>
      </c>
      <c r="E212" s="9">
        <f t="shared" si="12"/>
        <v>16</v>
      </c>
      <c r="F212" s="9">
        <f t="shared" si="12"/>
        <v>24</v>
      </c>
      <c r="G212" s="9">
        <f t="shared" si="12"/>
        <v>3</v>
      </c>
      <c r="H212" s="9">
        <f t="shared" si="12"/>
        <v>4</v>
      </c>
      <c r="I212" s="9">
        <f t="shared" si="12"/>
        <v>30</v>
      </c>
      <c r="J212" s="9">
        <f t="shared" si="12"/>
        <v>57</v>
      </c>
      <c r="K212" s="29"/>
    </row>
    <row r="213" spans="1:11" ht="15.75" customHeight="1" x14ac:dyDescent="0.3"/>
    <row r="214" spans="1:11" ht="15.75" customHeight="1" x14ac:dyDescent="0.3"/>
    <row r="215" spans="1:11" ht="15.75" customHeight="1" x14ac:dyDescent="0.3">
      <c r="A215" s="24" t="s">
        <v>2083</v>
      </c>
      <c r="B215" s="25"/>
      <c r="C215" s="25"/>
      <c r="D215" s="25"/>
      <c r="E215" s="25"/>
      <c r="F215" s="25"/>
      <c r="G215" s="25"/>
      <c r="H215" s="25"/>
      <c r="I215" s="25"/>
      <c r="J215" s="26"/>
      <c r="K215" s="27"/>
    </row>
    <row r="216" spans="1:11" ht="15.75" customHeight="1" x14ac:dyDescent="0.3">
      <c r="A216" s="2"/>
      <c r="B216" s="3"/>
      <c r="C216" s="28" t="s">
        <v>1</v>
      </c>
      <c r="D216" s="26"/>
      <c r="E216" s="28" t="s">
        <v>2</v>
      </c>
      <c r="F216" s="26"/>
      <c r="G216" s="28" t="s">
        <v>3</v>
      </c>
      <c r="H216" s="26"/>
      <c r="I216" s="28" t="s">
        <v>4</v>
      </c>
      <c r="J216" s="26"/>
      <c r="K216" s="27"/>
    </row>
    <row r="217" spans="1:11" ht="15.75" customHeight="1" x14ac:dyDescent="0.3">
      <c r="A217" s="4" t="s">
        <v>5</v>
      </c>
      <c r="B217" s="5" t="s">
        <v>6</v>
      </c>
      <c r="C217" s="6" t="s">
        <v>7</v>
      </c>
      <c r="D217" s="6" t="s">
        <v>8</v>
      </c>
      <c r="E217" s="6" t="s">
        <v>7</v>
      </c>
      <c r="F217" s="6" t="s">
        <v>8</v>
      </c>
      <c r="G217" s="6" t="s">
        <v>7</v>
      </c>
      <c r="H217" s="6" t="s">
        <v>8</v>
      </c>
      <c r="I217" s="6" t="s">
        <v>7</v>
      </c>
      <c r="J217" s="6" t="s">
        <v>8</v>
      </c>
      <c r="K217" s="29"/>
    </row>
    <row r="218" spans="1:11" ht="15.75" customHeight="1" x14ac:dyDescent="0.3">
      <c r="A218" s="7" t="s">
        <v>2081</v>
      </c>
      <c r="B218" s="8" t="s">
        <v>31</v>
      </c>
      <c r="C218" s="12">
        <v>4</v>
      </c>
      <c r="D218" s="13">
        <v>18</v>
      </c>
      <c r="E218" s="13">
        <v>3</v>
      </c>
      <c r="F218" s="13">
        <v>7</v>
      </c>
      <c r="G218" s="13">
        <v>0</v>
      </c>
      <c r="H218" s="13">
        <v>1</v>
      </c>
      <c r="I218" s="13">
        <v>4</v>
      </c>
      <c r="J218" s="13">
        <v>19</v>
      </c>
      <c r="K218" s="27"/>
    </row>
    <row r="219" spans="1:11" ht="15.75" customHeight="1" x14ac:dyDescent="0.3">
      <c r="A219" s="10" t="s">
        <v>12</v>
      </c>
      <c r="B219" s="11"/>
      <c r="C219" s="9">
        <f>SUM(C218)</f>
        <v>4</v>
      </c>
      <c r="D219" s="9">
        <f t="shared" ref="D219:J219" si="13">SUM(D218)</f>
        <v>18</v>
      </c>
      <c r="E219" s="9">
        <f t="shared" si="13"/>
        <v>3</v>
      </c>
      <c r="F219" s="9">
        <f t="shared" si="13"/>
        <v>7</v>
      </c>
      <c r="G219" s="9">
        <f t="shared" si="13"/>
        <v>0</v>
      </c>
      <c r="H219" s="9">
        <f t="shared" si="13"/>
        <v>1</v>
      </c>
      <c r="I219" s="9">
        <f t="shared" si="13"/>
        <v>4</v>
      </c>
      <c r="J219" s="9">
        <f t="shared" si="13"/>
        <v>19</v>
      </c>
      <c r="K219" s="29"/>
    </row>
    <row r="220" spans="1:11" ht="15.75" customHeight="1" x14ac:dyDescent="0.3"/>
    <row r="221" spans="1:11" ht="15.75" customHeight="1" x14ac:dyDescent="0.3"/>
    <row r="222" spans="1:11" ht="15.75" customHeight="1" x14ac:dyDescent="0.3">
      <c r="A222" s="24" t="s">
        <v>600</v>
      </c>
      <c r="B222" s="25"/>
      <c r="C222" s="25"/>
      <c r="D222" s="25"/>
      <c r="E222" s="25"/>
      <c r="F222" s="25"/>
      <c r="G222" s="25"/>
      <c r="H222" s="25"/>
      <c r="I222" s="25"/>
      <c r="J222" s="26"/>
      <c r="K222" s="27"/>
    </row>
    <row r="223" spans="1:11" ht="15.75" customHeight="1" x14ac:dyDescent="0.3">
      <c r="A223" s="2"/>
      <c r="B223" s="3"/>
      <c r="C223" s="28" t="s">
        <v>1</v>
      </c>
      <c r="D223" s="26"/>
      <c r="E223" s="28" t="s">
        <v>2</v>
      </c>
      <c r="F223" s="26"/>
      <c r="G223" s="28" t="s">
        <v>3</v>
      </c>
      <c r="H223" s="26"/>
      <c r="I223" s="28" t="s">
        <v>4</v>
      </c>
      <c r="J223" s="26"/>
      <c r="K223" s="27"/>
    </row>
    <row r="224" spans="1:11" ht="15.75" customHeight="1" x14ac:dyDescent="0.3">
      <c r="A224" s="4" t="s">
        <v>5</v>
      </c>
      <c r="B224" s="5" t="s">
        <v>6</v>
      </c>
      <c r="C224" s="6" t="s">
        <v>7</v>
      </c>
      <c r="D224" s="6" t="s">
        <v>8</v>
      </c>
      <c r="E224" s="6" t="s">
        <v>7</v>
      </c>
      <c r="F224" s="6" t="s">
        <v>8</v>
      </c>
      <c r="G224" s="6" t="s">
        <v>7</v>
      </c>
      <c r="H224" s="6" t="s">
        <v>8</v>
      </c>
      <c r="I224" s="6" t="s">
        <v>7</v>
      </c>
      <c r="J224" s="6" t="s">
        <v>8</v>
      </c>
      <c r="K224" s="29"/>
    </row>
    <row r="225" spans="1:11" ht="15.75" customHeight="1" x14ac:dyDescent="0.3">
      <c r="A225" s="7" t="s">
        <v>109</v>
      </c>
      <c r="B225" s="8" t="s">
        <v>205</v>
      </c>
      <c r="C225" s="12">
        <v>14</v>
      </c>
      <c r="D225" s="13">
        <v>4</v>
      </c>
      <c r="E225" s="13">
        <v>7</v>
      </c>
      <c r="F225" s="13">
        <v>2</v>
      </c>
      <c r="G225" s="13">
        <v>4</v>
      </c>
      <c r="H225" s="13">
        <v>1</v>
      </c>
      <c r="I225" s="13">
        <v>18</v>
      </c>
      <c r="J225" s="13">
        <v>5</v>
      </c>
      <c r="K225" s="27"/>
    </row>
    <row r="226" spans="1:11" ht="15.75" customHeight="1" x14ac:dyDescent="0.3">
      <c r="A226" s="7" t="s">
        <v>110</v>
      </c>
      <c r="B226" s="8" t="s">
        <v>205</v>
      </c>
      <c r="C226" s="22">
        <v>7</v>
      </c>
      <c r="D226" s="14">
        <v>11</v>
      </c>
      <c r="E226" s="14">
        <v>3</v>
      </c>
      <c r="F226" s="14">
        <v>6</v>
      </c>
      <c r="G226" s="14">
        <v>1</v>
      </c>
      <c r="H226" s="14">
        <v>1</v>
      </c>
      <c r="I226" s="14">
        <v>8</v>
      </c>
      <c r="J226" s="14">
        <v>12</v>
      </c>
      <c r="K226" s="27"/>
    </row>
    <row r="227" spans="1:11" ht="15.75" customHeight="1" x14ac:dyDescent="0.3">
      <c r="A227" s="10" t="s">
        <v>12</v>
      </c>
      <c r="B227" s="11"/>
      <c r="C227" s="9">
        <v>21</v>
      </c>
      <c r="D227" s="9">
        <v>15</v>
      </c>
      <c r="E227" s="9">
        <v>10</v>
      </c>
      <c r="F227" s="9">
        <v>8</v>
      </c>
      <c r="G227" s="9">
        <v>5</v>
      </c>
      <c r="H227" s="9">
        <v>2</v>
      </c>
      <c r="I227" s="9">
        <v>26</v>
      </c>
      <c r="J227" s="9">
        <v>17</v>
      </c>
      <c r="K227" s="29"/>
    </row>
    <row r="228" spans="1:11" ht="15.75" customHeight="1" x14ac:dyDescent="0.3"/>
    <row r="229" spans="1:11" ht="15.75" customHeight="1" x14ac:dyDescent="0.3"/>
    <row r="230" spans="1:11" ht="15.75" customHeight="1" x14ac:dyDescent="0.3">
      <c r="A230" s="24" t="s">
        <v>601</v>
      </c>
      <c r="B230" s="25"/>
      <c r="C230" s="25"/>
      <c r="D230" s="25"/>
      <c r="E230" s="25"/>
      <c r="F230" s="25"/>
      <c r="G230" s="25"/>
      <c r="H230" s="25"/>
      <c r="I230" s="25"/>
      <c r="J230" s="26"/>
      <c r="K230" s="27"/>
    </row>
    <row r="231" spans="1:11" ht="15.75" customHeight="1" x14ac:dyDescent="0.3">
      <c r="A231" s="2"/>
      <c r="B231" s="3"/>
      <c r="C231" s="28" t="s">
        <v>1</v>
      </c>
      <c r="D231" s="26"/>
      <c r="E231" s="28" t="s">
        <v>2</v>
      </c>
      <c r="F231" s="26"/>
      <c r="G231" s="28" t="s">
        <v>3</v>
      </c>
      <c r="H231" s="26"/>
      <c r="I231" s="28" t="s">
        <v>4</v>
      </c>
      <c r="J231" s="26"/>
      <c r="K231" s="27"/>
    </row>
    <row r="232" spans="1:11" ht="15.75" customHeight="1" x14ac:dyDescent="0.3">
      <c r="A232" s="4" t="s">
        <v>5</v>
      </c>
      <c r="B232" s="5" t="s">
        <v>6</v>
      </c>
      <c r="C232" s="6" t="s">
        <v>7</v>
      </c>
      <c r="D232" s="6" t="s">
        <v>8</v>
      </c>
      <c r="E232" s="6" t="s">
        <v>7</v>
      </c>
      <c r="F232" s="6" t="s">
        <v>8</v>
      </c>
      <c r="G232" s="6" t="s">
        <v>7</v>
      </c>
      <c r="H232" s="6" t="s">
        <v>8</v>
      </c>
      <c r="I232" s="6" t="s">
        <v>7</v>
      </c>
      <c r="J232" s="6" t="s">
        <v>8</v>
      </c>
      <c r="K232" s="29"/>
    </row>
    <row r="233" spans="1:11" ht="15.75" customHeight="1" x14ac:dyDescent="0.3">
      <c r="A233" s="7" t="s">
        <v>17</v>
      </c>
      <c r="B233" s="8" t="s">
        <v>304</v>
      </c>
      <c r="C233" s="12">
        <v>3</v>
      </c>
      <c r="D233" s="13">
        <v>9</v>
      </c>
      <c r="E233" s="13">
        <v>2</v>
      </c>
      <c r="F233" s="13">
        <v>7</v>
      </c>
      <c r="G233" s="13">
        <v>0</v>
      </c>
      <c r="H233" s="13">
        <v>1</v>
      </c>
      <c r="I233" s="13">
        <v>3</v>
      </c>
      <c r="J233" s="13">
        <v>10</v>
      </c>
    </row>
    <row r="234" spans="1:11" ht="15.75" customHeight="1" x14ac:dyDescent="0.3">
      <c r="A234" s="7" t="s">
        <v>18</v>
      </c>
      <c r="B234" s="8" t="s">
        <v>304</v>
      </c>
      <c r="C234" s="12">
        <v>0</v>
      </c>
      <c r="D234" s="13">
        <v>15</v>
      </c>
      <c r="E234" s="13">
        <v>0</v>
      </c>
      <c r="F234" s="13">
        <v>9</v>
      </c>
      <c r="G234" s="13">
        <v>0</v>
      </c>
      <c r="H234" s="13">
        <v>1</v>
      </c>
      <c r="I234" s="13">
        <v>0</v>
      </c>
      <c r="J234" s="13">
        <v>16</v>
      </c>
      <c r="K234" s="27"/>
    </row>
    <row r="235" spans="1:11" ht="15.75" customHeight="1" x14ac:dyDescent="0.3">
      <c r="A235" s="10" t="s">
        <v>12</v>
      </c>
      <c r="B235" s="11"/>
      <c r="C235" s="9">
        <f>SUM(C233:C234)</f>
        <v>3</v>
      </c>
      <c r="D235" s="9">
        <f t="shared" ref="D235:J235" si="14">SUM(D233:D234)</f>
        <v>24</v>
      </c>
      <c r="E235" s="9">
        <f t="shared" si="14"/>
        <v>2</v>
      </c>
      <c r="F235" s="9">
        <f t="shared" si="14"/>
        <v>16</v>
      </c>
      <c r="G235" s="9">
        <f t="shared" si="14"/>
        <v>0</v>
      </c>
      <c r="H235" s="9">
        <f t="shared" si="14"/>
        <v>2</v>
      </c>
      <c r="I235" s="9">
        <f t="shared" si="14"/>
        <v>3</v>
      </c>
      <c r="J235" s="9">
        <f t="shared" si="14"/>
        <v>26</v>
      </c>
      <c r="K235" s="29"/>
    </row>
    <row r="236" spans="1:11" ht="15.75" customHeight="1" x14ac:dyDescent="0.3"/>
    <row r="237" spans="1:11" ht="15.75" customHeight="1" x14ac:dyDescent="0.3"/>
    <row r="238" spans="1:11" ht="15.75" customHeight="1" x14ac:dyDescent="0.3">
      <c r="A238" s="24" t="s">
        <v>602</v>
      </c>
      <c r="B238" s="25"/>
      <c r="C238" s="25"/>
      <c r="D238" s="25"/>
      <c r="E238" s="25"/>
      <c r="F238" s="25"/>
      <c r="G238" s="25"/>
      <c r="H238" s="25"/>
      <c r="I238" s="25"/>
      <c r="J238" s="26"/>
      <c r="K238" s="27"/>
    </row>
    <row r="239" spans="1:11" ht="15.75" customHeight="1" x14ac:dyDescent="0.3">
      <c r="A239" s="2"/>
      <c r="B239" s="3"/>
      <c r="C239" s="28" t="s">
        <v>1</v>
      </c>
      <c r="D239" s="26"/>
      <c r="E239" s="28" t="s">
        <v>2</v>
      </c>
      <c r="F239" s="26"/>
      <c r="G239" s="28" t="s">
        <v>3</v>
      </c>
      <c r="H239" s="26"/>
      <c r="I239" s="28" t="s">
        <v>4</v>
      </c>
      <c r="J239" s="26"/>
      <c r="K239" s="27"/>
    </row>
    <row r="240" spans="1:11" ht="15.75" customHeight="1" x14ac:dyDescent="0.3">
      <c r="A240" s="4" t="s">
        <v>5</v>
      </c>
      <c r="B240" s="5" t="s">
        <v>6</v>
      </c>
      <c r="C240" s="6" t="s">
        <v>7</v>
      </c>
      <c r="D240" s="6" t="s">
        <v>8</v>
      </c>
      <c r="E240" s="6" t="s">
        <v>7</v>
      </c>
      <c r="F240" s="6" t="s">
        <v>8</v>
      </c>
      <c r="G240" s="6" t="s">
        <v>7</v>
      </c>
      <c r="H240" s="6" t="s">
        <v>8</v>
      </c>
      <c r="I240" s="6" t="s">
        <v>7</v>
      </c>
      <c r="J240" s="6" t="s">
        <v>8</v>
      </c>
      <c r="K240" s="29"/>
    </row>
    <row r="241" spans="1:11" ht="15.75" customHeight="1" x14ac:dyDescent="0.3">
      <c r="A241" s="7" t="s">
        <v>71</v>
      </c>
      <c r="B241" s="8" t="s">
        <v>205</v>
      </c>
      <c r="C241" s="12">
        <v>5</v>
      </c>
      <c r="D241" s="13">
        <v>15</v>
      </c>
      <c r="E241" s="13">
        <v>3</v>
      </c>
      <c r="F241" s="13">
        <v>9</v>
      </c>
      <c r="G241" s="13">
        <v>0</v>
      </c>
      <c r="H241" s="13">
        <v>1</v>
      </c>
      <c r="I241" s="13">
        <v>5</v>
      </c>
      <c r="J241" s="13">
        <v>16</v>
      </c>
      <c r="K241" s="27"/>
    </row>
    <row r="242" spans="1:11" ht="15.75" customHeight="1" x14ac:dyDescent="0.3">
      <c r="A242" s="7" t="s">
        <v>87</v>
      </c>
      <c r="B242" s="8" t="s">
        <v>205</v>
      </c>
      <c r="C242" s="22">
        <v>8</v>
      </c>
      <c r="D242" s="14">
        <v>11</v>
      </c>
      <c r="E242" s="14">
        <v>4</v>
      </c>
      <c r="F242" s="14">
        <v>8</v>
      </c>
      <c r="G242" s="14">
        <v>0</v>
      </c>
      <c r="H242" s="14">
        <v>1</v>
      </c>
      <c r="I242" s="14">
        <v>8</v>
      </c>
      <c r="J242" s="14">
        <v>12</v>
      </c>
      <c r="K242" s="27"/>
    </row>
    <row r="243" spans="1:11" ht="15.75" customHeight="1" x14ac:dyDescent="0.3">
      <c r="A243" s="10" t="s">
        <v>12</v>
      </c>
      <c r="B243" s="11"/>
      <c r="C243" s="9">
        <v>13</v>
      </c>
      <c r="D243" s="9">
        <v>26</v>
      </c>
      <c r="E243" s="9">
        <v>7</v>
      </c>
      <c r="F243" s="9">
        <v>17</v>
      </c>
      <c r="G243" s="9">
        <v>0</v>
      </c>
      <c r="H243" s="9">
        <v>2</v>
      </c>
      <c r="I243" s="9">
        <v>13</v>
      </c>
      <c r="J243" s="9">
        <v>28</v>
      </c>
      <c r="K243" s="29"/>
    </row>
    <row r="244" spans="1:11" ht="15.75" customHeight="1" x14ac:dyDescent="0.3"/>
    <row r="245" spans="1:11" ht="15.75" customHeight="1" x14ac:dyDescent="0.3"/>
    <row r="246" spans="1:11" ht="15.75" customHeight="1" x14ac:dyDescent="0.3">
      <c r="A246" s="24" t="s">
        <v>603</v>
      </c>
      <c r="B246" s="25"/>
      <c r="C246" s="25"/>
      <c r="D246" s="25"/>
      <c r="E246" s="25"/>
      <c r="F246" s="25"/>
      <c r="G246" s="25"/>
      <c r="H246" s="25"/>
      <c r="I246" s="25"/>
      <c r="J246" s="26"/>
      <c r="K246" s="27"/>
    </row>
    <row r="247" spans="1:11" ht="15.75" customHeight="1" x14ac:dyDescent="0.3">
      <c r="A247" s="2"/>
      <c r="B247" s="3"/>
      <c r="C247" s="28" t="s">
        <v>1</v>
      </c>
      <c r="D247" s="26"/>
      <c r="E247" s="28" t="s">
        <v>2</v>
      </c>
      <c r="F247" s="26"/>
      <c r="G247" s="28" t="s">
        <v>3</v>
      </c>
      <c r="H247" s="26"/>
      <c r="I247" s="28" t="s">
        <v>4</v>
      </c>
      <c r="J247" s="26"/>
      <c r="K247" s="27"/>
    </row>
    <row r="248" spans="1:11" ht="15.75" customHeight="1" x14ac:dyDescent="0.3">
      <c r="A248" s="4" t="s">
        <v>5</v>
      </c>
      <c r="B248" s="5" t="s">
        <v>6</v>
      </c>
      <c r="C248" s="6" t="s">
        <v>7</v>
      </c>
      <c r="D248" s="6" t="s">
        <v>8</v>
      </c>
      <c r="E248" s="6" t="s">
        <v>7</v>
      </c>
      <c r="F248" s="6" t="s">
        <v>8</v>
      </c>
      <c r="G248" s="6" t="s">
        <v>7</v>
      </c>
      <c r="H248" s="6" t="s">
        <v>8</v>
      </c>
      <c r="I248" s="6" t="s">
        <v>7</v>
      </c>
      <c r="J248" s="6" t="s">
        <v>8</v>
      </c>
      <c r="K248" s="29"/>
    </row>
    <row r="249" spans="1:11" ht="15.75" customHeight="1" x14ac:dyDescent="0.3">
      <c r="A249" s="7" t="s">
        <v>23</v>
      </c>
      <c r="B249" s="8" t="s">
        <v>44</v>
      </c>
      <c r="C249" s="12">
        <v>8</v>
      </c>
      <c r="D249" s="13">
        <v>8</v>
      </c>
      <c r="E249" s="13">
        <v>5</v>
      </c>
      <c r="F249" s="13">
        <v>5</v>
      </c>
      <c r="G249" s="13">
        <v>3</v>
      </c>
      <c r="H249" s="13">
        <v>2</v>
      </c>
      <c r="I249" s="13">
        <v>11</v>
      </c>
      <c r="J249" s="13">
        <v>10</v>
      </c>
      <c r="K249" s="27"/>
    </row>
    <row r="250" spans="1:11" ht="15.75" customHeight="1" x14ac:dyDescent="0.3">
      <c r="A250" s="10" t="s">
        <v>12</v>
      </c>
      <c r="B250" s="11"/>
      <c r="C250" s="9">
        <v>8</v>
      </c>
      <c r="D250" s="9">
        <v>8</v>
      </c>
      <c r="E250" s="9">
        <v>5</v>
      </c>
      <c r="F250" s="9">
        <v>5</v>
      </c>
      <c r="G250" s="9">
        <v>3</v>
      </c>
      <c r="H250" s="9">
        <v>2</v>
      </c>
      <c r="I250" s="9">
        <v>11</v>
      </c>
      <c r="J250" s="9">
        <v>10</v>
      </c>
      <c r="K250" s="29"/>
    </row>
    <row r="251" spans="1:11" ht="15.75" customHeight="1" x14ac:dyDescent="0.3"/>
    <row r="252" spans="1:11" ht="15.75" customHeight="1" x14ac:dyDescent="0.3"/>
    <row r="253" spans="1:11" ht="15.75" customHeight="1" x14ac:dyDescent="0.3">
      <c r="A253" s="24" t="s">
        <v>604</v>
      </c>
      <c r="B253" s="25"/>
      <c r="C253" s="25"/>
      <c r="D253" s="25"/>
      <c r="E253" s="25"/>
      <c r="F253" s="25"/>
      <c r="G253" s="25"/>
      <c r="H253" s="25"/>
      <c r="I253" s="25"/>
      <c r="J253" s="26"/>
      <c r="K253" s="27"/>
    </row>
    <row r="254" spans="1:11" ht="15.75" customHeight="1" x14ac:dyDescent="0.3">
      <c r="A254" s="2"/>
      <c r="B254" s="3"/>
      <c r="C254" s="28" t="s">
        <v>1</v>
      </c>
      <c r="D254" s="26"/>
      <c r="E254" s="28" t="s">
        <v>2</v>
      </c>
      <c r="F254" s="26"/>
      <c r="G254" s="28" t="s">
        <v>3</v>
      </c>
      <c r="H254" s="26"/>
      <c r="I254" s="28" t="s">
        <v>4</v>
      </c>
      <c r="J254" s="26"/>
      <c r="K254" s="27"/>
    </row>
    <row r="255" spans="1:11" ht="15.75" customHeight="1" x14ac:dyDescent="0.3">
      <c r="A255" s="4" t="s">
        <v>5</v>
      </c>
      <c r="B255" s="5" t="s">
        <v>6</v>
      </c>
      <c r="C255" s="6" t="s">
        <v>7</v>
      </c>
      <c r="D255" s="6" t="s">
        <v>8</v>
      </c>
      <c r="E255" s="6" t="s">
        <v>7</v>
      </c>
      <c r="F255" s="6" t="s">
        <v>8</v>
      </c>
      <c r="G255" s="6" t="s">
        <v>7</v>
      </c>
      <c r="H255" s="6" t="s">
        <v>8</v>
      </c>
      <c r="I255" s="6" t="s">
        <v>7</v>
      </c>
      <c r="J255" s="6" t="s">
        <v>8</v>
      </c>
      <c r="K255" s="29"/>
    </row>
    <row r="256" spans="1:11" ht="15.75" customHeight="1" x14ac:dyDescent="0.3">
      <c r="A256" s="7" t="s">
        <v>25</v>
      </c>
      <c r="B256" s="8" t="s">
        <v>52</v>
      </c>
      <c r="C256" s="12">
        <v>6</v>
      </c>
      <c r="D256" s="13">
        <v>12</v>
      </c>
      <c r="E256" s="13">
        <v>2</v>
      </c>
      <c r="F256" s="13">
        <v>7</v>
      </c>
      <c r="G256" s="13">
        <v>1</v>
      </c>
      <c r="H256" s="13">
        <v>1</v>
      </c>
      <c r="I256" s="13">
        <v>7</v>
      </c>
      <c r="J256" s="13">
        <v>13</v>
      </c>
      <c r="K256" s="27"/>
    </row>
    <row r="257" spans="1:11" ht="15.75" customHeight="1" x14ac:dyDescent="0.3">
      <c r="A257" s="7" t="s">
        <v>27</v>
      </c>
      <c r="B257" s="8" t="s">
        <v>52</v>
      </c>
      <c r="C257" s="22">
        <v>2</v>
      </c>
      <c r="D257" s="14">
        <v>16</v>
      </c>
      <c r="E257" s="14">
        <v>0</v>
      </c>
      <c r="F257" s="14">
        <v>9</v>
      </c>
      <c r="G257" s="14">
        <v>0</v>
      </c>
      <c r="H257" s="14">
        <v>1</v>
      </c>
      <c r="I257" s="14">
        <v>2</v>
      </c>
      <c r="J257" s="14">
        <v>17</v>
      </c>
      <c r="K257" s="27"/>
    </row>
    <row r="258" spans="1:11" ht="15.75" customHeight="1" x14ac:dyDescent="0.3">
      <c r="A258" s="10" t="s">
        <v>12</v>
      </c>
      <c r="B258" s="11"/>
      <c r="C258" s="9">
        <v>8</v>
      </c>
      <c r="D258" s="9">
        <v>28</v>
      </c>
      <c r="E258" s="9">
        <v>2</v>
      </c>
      <c r="F258" s="9">
        <v>16</v>
      </c>
      <c r="G258" s="9">
        <v>1</v>
      </c>
      <c r="H258" s="9">
        <v>2</v>
      </c>
      <c r="I258" s="9">
        <v>9</v>
      </c>
      <c r="J258" s="9">
        <v>30</v>
      </c>
      <c r="K258" s="29"/>
    </row>
    <row r="259" spans="1:11" ht="15.75" customHeight="1" x14ac:dyDescent="0.3"/>
    <row r="260" spans="1:11" ht="15.75" customHeight="1" x14ac:dyDescent="0.3"/>
    <row r="261" spans="1:11" ht="15.75" customHeight="1" x14ac:dyDescent="0.3">
      <c r="A261" s="24" t="s">
        <v>605</v>
      </c>
      <c r="B261" s="25"/>
      <c r="C261" s="25"/>
      <c r="D261" s="25"/>
      <c r="E261" s="25"/>
      <c r="F261" s="25"/>
      <c r="G261" s="25"/>
      <c r="H261" s="25"/>
      <c r="I261" s="25"/>
      <c r="J261" s="26"/>
      <c r="K261" s="27"/>
    </row>
    <row r="262" spans="1:11" ht="15.75" customHeight="1" x14ac:dyDescent="0.3">
      <c r="A262" s="2"/>
      <c r="B262" s="3"/>
      <c r="C262" s="28" t="s">
        <v>1</v>
      </c>
      <c r="D262" s="26"/>
      <c r="E262" s="28" t="s">
        <v>2</v>
      </c>
      <c r="F262" s="26"/>
      <c r="G262" s="28" t="s">
        <v>3</v>
      </c>
      <c r="H262" s="26"/>
      <c r="I262" s="28" t="s">
        <v>4</v>
      </c>
      <c r="J262" s="26"/>
      <c r="K262" s="27"/>
    </row>
    <row r="263" spans="1:11" ht="15.75" customHeight="1" x14ac:dyDescent="0.3">
      <c r="A263" s="4" t="s">
        <v>5</v>
      </c>
      <c r="B263" s="5" t="s">
        <v>6</v>
      </c>
      <c r="C263" s="6" t="s">
        <v>7</v>
      </c>
      <c r="D263" s="6" t="s">
        <v>8</v>
      </c>
      <c r="E263" s="6" t="s">
        <v>7</v>
      </c>
      <c r="F263" s="6" t="s">
        <v>8</v>
      </c>
      <c r="G263" s="6" t="s">
        <v>7</v>
      </c>
      <c r="H263" s="6" t="s">
        <v>8</v>
      </c>
      <c r="I263" s="6" t="s">
        <v>7</v>
      </c>
      <c r="J263" s="6" t="s">
        <v>8</v>
      </c>
      <c r="K263" s="29"/>
    </row>
    <row r="264" spans="1:11" ht="15.75" customHeight="1" x14ac:dyDescent="0.3">
      <c r="A264" s="7" t="s">
        <v>20</v>
      </c>
      <c r="B264" s="8" t="s">
        <v>195</v>
      </c>
      <c r="C264" s="12">
        <v>3</v>
      </c>
      <c r="D264" s="13">
        <v>16</v>
      </c>
      <c r="E264" s="13">
        <v>0</v>
      </c>
      <c r="F264" s="13">
        <v>4</v>
      </c>
      <c r="G264" s="13">
        <v>1</v>
      </c>
      <c r="H264" s="13">
        <v>1</v>
      </c>
      <c r="I264" s="13">
        <v>4</v>
      </c>
      <c r="J264" s="13">
        <v>17</v>
      </c>
      <c r="K264" s="27"/>
    </row>
    <row r="265" spans="1:11" ht="15.75" customHeight="1" x14ac:dyDescent="0.3">
      <c r="A265" s="10" t="s">
        <v>12</v>
      </c>
      <c r="B265" s="11"/>
      <c r="C265" s="9">
        <f>SUM(C264)</f>
        <v>3</v>
      </c>
      <c r="D265" s="9">
        <f t="shared" ref="D265:J265" si="15">SUM(D264)</f>
        <v>16</v>
      </c>
      <c r="E265" s="9">
        <f t="shared" si="15"/>
        <v>0</v>
      </c>
      <c r="F265" s="9">
        <f t="shared" si="15"/>
        <v>4</v>
      </c>
      <c r="G265" s="9">
        <f t="shared" si="15"/>
        <v>1</v>
      </c>
      <c r="H265" s="9">
        <f t="shared" si="15"/>
        <v>1</v>
      </c>
      <c r="I265" s="9">
        <f t="shared" si="15"/>
        <v>4</v>
      </c>
      <c r="J265" s="9">
        <f t="shared" si="15"/>
        <v>17</v>
      </c>
      <c r="K265" s="29"/>
    </row>
    <row r="266" spans="1:11" ht="15.75" customHeight="1" x14ac:dyDescent="0.3"/>
    <row r="267" spans="1:11" ht="15.75" customHeight="1" x14ac:dyDescent="0.3"/>
    <row r="268" spans="1:11" ht="15.75" customHeight="1" x14ac:dyDescent="0.3">
      <c r="A268" s="24" t="s">
        <v>1238</v>
      </c>
      <c r="B268" s="25"/>
      <c r="C268" s="25"/>
      <c r="D268" s="25"/>
      <c r="E268" s="25"/>
      <c r="F268" s="25"/>
      <c r="G268" s="25"/>
      <c r="H268" s="25"/>
      <c r="I268" s="25"/>
      <c r="J268" s="26"/>
      <c r="K268" s="27"/>
    </row>
    <row r="269" spans="1:11" ht="15.75" customHeight="1" x14ac:dyDescent="0.3">
      <c r="A269" s="2"/>
      <c r="B269" s="3"/>
      <c r="C269" s="28" t="s">
        <v>1</v>
      </c>
      <c r="D269" s="26"/>
      <c r="E269" s="28" t="s">
        <v>2</v>
      </c>
      <c r="F269" s="26"/>
      <c r="G269" s="28" t="s">
        <v>3</v>
      </c>
      <c r="H269" s="26"/>
      <c r="I269" s="28" t="s">
        <v>4</v>
      </c>
      <c r="J269" s="26"/>
      <c r="K269" s="27"/>
    </row>
    <row r="270" spans="1:11" ht="15.75" customHeight="1" x14ac:dyDescent="0.3">
      <c r="A270" s="4" t="s">
        <v>5</v>
      </c>
      <c r="B270" s="5" t="s">
        <v>6</v>
      </c>
      <c r="C270" s="6" t="s">
        <v>7</v>
      </c>
      <c r="D270" s="6" t="s">
        <v>8</v>
      </c>
      <c r="E270" s="6" t="s">
        <v>7</v>
      </c>
      <c r="F270" s="6" t="s">
        <v>8</v>
      </c>
      <c r="G270" s="6" t="s">
        <v>7</v>
      </c>
      <c r="H270" s="6" t="s">
        <v>8</v>
      </c>
      <c r="I270" s="6" t="s">
        <v>7</v>
      </c>
      <c r="J270" s="6" t="s">
        <v>8</v>
      </c>
      <c r="K270" s="29"/>
    </row>
    <row r="271" spans="1:11" ht="15.75" customHeight="1" x14ac:dyDescent="0.3">
      <c r="A271" s="7" t="s">
        <v>103</v>
      </c>
      <c r="B271" s="8" t="s">
        <v>120</v>
      </c>
      <c r="C271" s="12">
        <v>1</v>
      </c>
      <c r="D271" s="13">
        <v>17</v>
      </c>
      <c r="E271" s="13">
        <v>0</v>
      </c>
      <c r="F271" s="13">
        <v>9</v>
      </c>
      <c r="G271" s="13">
        <v>0</v>
      </c>
      <c r="H271" s="13">
        <v>1</v>
      </c>
      <c r="I271" s="13">
        <v>1</v>
      </c>
      <c r="J271" s="13">
        <v>18</v>
      </c>
      <c r="K271" s="27"/>
    </row>
    <row r="272" spans="1:11" ht="15.75" customHeight="1" x14ac:dyDescent="0.3">
      <c r="A272" s="10" t="s">
        <v>12</v>
      </c>
      <c r="B272" s="11"/>
      <c r="C272" s="9">
        <v>1</v>
      </c>
      <c r="D272" s="9">
        <v>17</v>
      </c>
      <c r="E272" s="9">
        <v>0</v>
      </c>
      <c r="F272" s="9">
        <v>9</v>
      </c>
      <c r="G272" s="9">
        <v>0</v>
      </c>
      <c r="H272" s="9">
        <v>1</v>
      </c>
      <c r="I272" s="9">
        <v>1</v>
      </c>
      <c r="J272" s="9">
        <v>18</v>
      </c>
      <c r="K272" s="29"/>
    </row>
    <row r="273" spans="1:11" ht="15.75" customHeight="1" x14ac:dyDescent="0.3"/>
    <row r="274" spans="1:11" ht="15.75" customHeight="1" x14ac:dyDescent="0.3"/>
    <row r="275" spans="1:11" ht="15.75" customHeight="1" x14ac:dyDescent="0.3">
      <c r="A275" s="24" t="s">
        <v>1573</v>
      </c>
      <c r="B275" s="25"/>
      <c r="C275" s="25"/>
      <c r="D275" s="25"/>
      <c r="E275" s="25"/>
      <c r="F275" s="25"/>
      <c r="G275" s="25"/>
      <c r="H275" s="25"/>
      <c r="I275" s="25"/>
      <c r="J275" s="26"/>
      <c r="K275" s="27"/>
    </row>
    <row r="276" spans="1:11" ht="15.75" customHeight="1" x14ac:dyDescent="0.3">
      <c r="A276" s="2"/>
      <c r="B276" s="3"/>
      <c r="C276" s="28" t="s">
        <v>1</v>
      </c>
      <c r="D276" s="26"/>
      <c r="E276" s="28" t="s">
        <v>2</v>
      </c>
      <c r="F276" s="26"/>
      <c r="G276" s="28" t="s">
        <v>3</v>
      </c>
      <c r="H276" s="26"/>
      <c r="I276" s="28" t="s">
        <v>4</v>
      </c>
      <c r="J276" s="26"/>
      <c r="K276" s="27"/>
    </row>
    <row r="277" spans="1:11" ht="15.75" customHeight="1" x14ac:dyDescent="0.3">
      <c r="A277" s="4" t="s">
        <v>5</v>
      </c>
      <c r="B277" s="5" t="s">
        <v>6</v>
      </c>
      <c r="C277" s="6" t="s">
        <v>7</v>
      </c>
      <c r="D277" s="6" t="s">
        <v>8</v>
      </c>
      <c r="E277" s="6" t="s">
        <v>7</v>
      </c>
      <c r="F277" s="6" t="s">
        <v>8</v>
      </c>
      <c r="G277" s="6" t="s">
        <v>7</v>
      </c>
      <c r="H277" s="6" t="s">
        <v>8</v>
      </c>
      <c r="I277" s="6" t="s">
        <v>7</v>
      </c>
      <c r="J277" s="6" t="s">
        <v>8</v>
      </c>
      <c r="K277" s="29"/>
    </row>
    <row r="278" spans="1:11" ht="15.75" customHeight="1" x14ac:dyDescent="0.3">
      <c r="A278" s="7" t="s">
        <v>283</v>
      </c>
      <c r="B278" s="8" t="s">
        <v>10</v>
      </c>
      <c r="C278" s="12"/>
      <c r="D278" s="13"/>
      <c r="E278" s="13"/>
      <c r="F278" s="13"/>
      <c r="G278" s="13"/>
      <c r="H278" s="13"/>
      <c r="I278" s="13"/>
      <c r="J278" s="13"/>
      <c r="K278" s="27"/>
    </row>
    <row r="279" spans="1:11" ht="15.75" customHeight="1" x14ac:dyDescent="0.3">
      <c r="A279" s="10" t="s">
        <v>12</v>
      </c>
      <c r="B279" s="11"/>
      <c r="C279" s="9">
        <f>SUM(C278)</f>
        <v>0</v>
      </c>
      <c r="D279" s="9">
        <f t="shared" ref="D279:J279" si="16">SUM(D278)</f>
        <v>0</v>
      </c>
      <c r="E279" s="9">
        <f t="shared" si="16"/>
        <v>0</v>
      </c>
      <c r="F279" s="9">
        <f t="shared" si="16"/>
        <v>0</v>
      </c>
      <c r="G279" s="9">
        <f t="shared" si="16"/>
        <v>0</v>
      </c>
      <c r="H279" s="9">
        <f t="shared" si="16"/>
        <v>0</v>
      </c>
      <c r="I279" s="9">
        <f t="shared" si="16"/>
        <v>0</v>
      </c>
      <c r="J279" s="9">
        <f t="shared" si="16"/>
        <v>0</v>
      </c>
      <c r="K279" s="29"/>
    </row>
    <row r="280" spans="1:11" ht="15.75" customHeight="1" x14ac:dyDescent="0.3"/>
    <row r="281" spans="1:11" ht="15.75" customHeight="1" x14ac:dyDescent="0.3"/>
    <row r="282" spans="1:11" ht="15.75" customHeight="1" x14ac:dyDescent="0.3">
      <c r="A282" s="24" t="s">
        <v>1585</v>
      </c>
      <c r="B282" s="25"/>
      <c r="C282" s="25"/>
      <c r="D282" s="25"/>
      <c r="E282" s="25"/>
      <c r="F282" s="25"/>
      <c r="G282" s="25"/>
      <c r="H282" s="25"/>
      <c r="I282" s="25"/>
      <c r="J282" s="26"/>
      <c r="K282" s="27"/>
    </row>
    <row r="283" spans="1:11" ht="15.75" customHeight="1" x14ac:dyDescent="0.3">
      <c r="A283" s="2"/>
      <c r="B283" s="3"/>
      <c r="C283" s="28" t="s">
        <v>1</v>
      </c>
      <c r="D283" s="26"/>
      <c r="E283" s="28" t="s">
        <v>2</v>
      </c>
      <c r="F283" s="26"/>
      <c r="G283" s="28" t="s">
        <v>3</v>
      </c>
      <c r="H283" s="26"/>
      <c r="I283" s="28" t="s">
        <v>4</v>
      </c>
      <c r="J283" s="26"/>
      <c r="K283" s="27"/>
    </row>
    <row r="284" spans="1:11" ht="15.75" customHeight="1" x14ac:dyDescent="0.3">
      <c r="A284" s="4" t="s">
        <v>5</v>
      </c>
      <c r="B284" s="5" t="s">
        <v>6</v>
      </c>
      <c r="C284" s="6" t="s">
        <v>7</v>
      </c>
      <c r="D284" s="6" t="s">
        <v>8</v>
      </c>
      <c r="E284" s="6" t="s">
        <v>7</v>
      </c>
      <c r="F284" s="6" t="s">
        <v>8</v>
      </c>
      <c r="G284" s="6" t="s">
        <v>7</v>
      </c>
      <c r="H284" s="6" t="s">
        <v>8</v>
      </c>
      <c r="I284" s="6" t="s">
        <v>7</v>
      </c>
      <c r="J284" s="6" t="s">
        <v>8</v>
      </c>
      <c r="K284" s="29"/>
    </row>
    <row r="285" spans="1:11" ht="15.75" customHeight="1" x14ac:dyDescent="0.3">
      <c r="A285" s="7" t="s">
        <v>776</v>
      </c>
      <c r="B285" s="8" t="s">
        <v>242</v>
      </c>
      <c r="C285" s="12"/>
      <c r="D285" s="13"/>
      <c r="E285" s="13"/>
      <c r="F285" s="13"/>
      <c r="G285" s="13"/>
      <c r="H285" s="13"/>
      <c r="I285" s="13">
        <v>18</v>
      </c>
      <c r="J285" s="13">
        <v>6</v>
      </c>
      <c r="K285" s="27"/>
    </row>
    <row r="286" spans="1:11" ht="15.75" customHeight="1" x14ac:dyDescent="0.3">
      <c r="A286" s="7" t="s">
        <v>777</v>
      </c>
      <c r="B286" s="8" t="s">
        <v>242</v>
      </c>
      <c r="C286" s="12"/>
      <c r="D286" s="13"/>
      <c r="E286" s="13"/>
      <c r="F286" s="13"/>
      <c r="G286" s="13"/>
      <c r="H286" s="13"/>
      <c r="I286" s="13">
        <v>20</v>
      </c>
      <c r="J286" s="13">
        <v>5</v>
      </c>
      <c r="K286" s="27"/>
    </row>
    <row r="287" spans="1:11" ht="15.75" customHeight="1" x14ac:dyDescent="0.3">
      <c r="A287" s="10" t="s">
        <v>12</v>
      </c>
      <c r="B287" s="11"/>
      <c r="C287" s="9">
        <f t="shared" ref="C287:J287" si="17">SUM(C285:C286)</f>
        <v>0</v>
      </c>
      <c r="D287" s="9">
        <f t="shared" si="17"/>
        <v>0</v>
      </c>
      <c r="E287" s="9">
        <f t="shared" si="17"/>
        <v>0</v>
      </c>
      <c r="F287" s="9">
        <f t="shared" si="17"/>
        <v>0</v>
      </c>
      <c r="G287" s="9">
        <f t="shared" si="17"/>
        <v>0</v>
      </c>
      <c r="H287" s="9">
        <f t="shared" si="17"/>
        <v>0</v>
      </c>
      <c r="I287" s="9">
        <f t="shared" si="17"/>
        <v>38</v>
      </c>
      <c r="J287" s="9">
        <f t="shared" si="17"/>
        <v>11</v>
      </c>
      <c r="K287" s="29"/>
    </row>
    <row r="288" spans="1:11" ht="15.75" customHeight="1" x14ac:dyDescent="0.3"/>
    <row r="289" spans="1:11" ht="15.75" customHeight="1" x14ac:dyDescent="0.3"/>
    <row r="290" spans="1:11" ht="15.75" customHeight="1" x14ac:dyDescent="0.3">
      <c r="A290" s="24" t="s">
        <v>2015</v>
      </c>
      <c r="B290" s="25"/>
      <c r="C290" s="25"/>
      <c r="D290" s="25"/>
      <c r="E290" s="25"/>
      <c r="F290" s="25"/>
      <c r="G290" s="25"/>
      <c r="H290" s="25"/>
      <c r="I290" s="25"/>
      <c r="J290" s="26"/>
      <c r="K290" s="27"/>
    </row>
    <row r="291" spans="1:11" ht="15.75" customHeight="1" x14ac:dyDescent="0.3">
      <c r="A291" s="2"/>
      <c r="B291" s="3"/>
      <c r="C291" s="28" t="s">
        <v>1</v>
      </c>
      <c r="D291" s="26"/>
      <c r="E291" s="28" t="s">
        <v>2</v>
      </c>
      <c r="F291" s="26"/>
      <c r="G291" s="28" t="s">
        <v>3</v>
      </c>
      <c r="H291" s="26"/>
      <c r="I291" s="28" t="s">
        <v>4</v>
      </c>
      <c r="J291" s="26"/>
      <c r="K291" s="27"/>
    </row>
    <row r="292" spans="1:11" ht="15.75" customHeight="1" x14ac:dyDescent="0.3">
      <c r="A292" s="4" t="s">
        <v>5</v>
      </c>
      <c r="B292" s="5" t="s">
        <v>6</v>
      </c>
      <c r="C292" s="6" t="s">
        <v>7</v>
      </c>
      <c r="D292" s="6" t="s">
        <v>8</v>
      </c>
      <c r="E292" s="6" t="s">
        <v>7</v>
      </c>
      <c r="F292" s="6" t="s">
        <v>8</v>
      </c>
      <c r="G292" s="6" t="s">
        <v>7</v>
      </c>
      <c r="H292" s="6" t="s">
        <v>8</v>
      </c>
      <c r="I292" s="6" t="s">
        <v>7</v>
      </c>
      <c r="J292" s="6" t="s">
        <v>8</v>
      </c>
      <c r="K292" s="29"/>
    </row>
    <row r="293" spans="1:11" ht="15.75" customHeight="1" x14ac:dyDescent="0.3">
      <c r="A293" s="7" t="s">
        <v>21</v>
      </c>
      <c r="B293" s="8" t="s">
        <v>1786</v>
      </c>
      <c r="C293" s="12">
        <v>13</v>
      </c>
      <c r="D293" s="13">
        <v>6</v>
      </c>
      <c r="E293" s="13">
        <v>2</v>
      </c>
      <c r="F293" s="13">
        <v>3</v>
      </c>
      <c r="G293" s="13">
        <v>4</v>
      </c>
      <c r="H293" s="13">
        <v>1</v>
      </c>
      <c r="I293" s="13">
        <v>17</v>
      </c>
      <c r="J293" s="13">
        <v>7</v>
      </c>
      <c r="K293" s="27"/>
    </row>
    <row r="294" spans="1:11" ht="15.75" customHeight="1" x14ac:dyDescent="0.3">
      <c r="A294" s="7" t="s">
        <v>22</v>
      </c>
      <c r="B294" s="8" t="s">
        <v>1786</v>
      </c>
      <c r="C294" s="12">
        <v>5</v>
      </c>
      <c r="D294" s="13">
        <v>13</v>
      </c>
      <c r="E294" s="13">
        <v>3</v>
      </c>
      <c r="F294" s="13">
        <v>1</v>
      </c>
      <c r="G294" s="13">
        <v>2</v>
      </c>
      <c r="H294" s="13">
        <v>2</v>
      </c>
      <c r="I294" s="13">
        <v>7</v>
      </c>
      <c r="J294" s="13">
        <v>15</v>
      </c>
      <c r="K294" s="27"/>
    </row>
    <row r="295" spans="1:11" ht="15.75" customHeight="1" x14ac:dyDescent="0.3">
      <c r="A295" s="7" t="s">
        <v>23</v>
      </c>
      <c r="B295" s="8" t="s">
        <v>1786</v>
      </c>
      <c r="C295" s="12">
        <v>13</v>
      </c>
      <c r="D295" s="13">
        <v>7</v>
      </c>
      <c r="E295" s="13">
        <v>8</v>
      </c>
      <c r="F295" s="13">
        <v>4</v>
      </c>
      <c r="G295" s="13">
        <v>1</v>
      </c>
      <c r="H295" s="13">
        <v>1</v>
      </c>
      <c r="I295" s="13">
        <v>14</v>
      </c>
      <c r="J295" s="13">
        <v>8</v>
      </c>
      <c r="K295" s="27"/>
    </row>
    <row r="296" spans="1:11" ht="15.75" customHeight="1" x14ac:dyDescent="0.3">
      <c r="A296" s="10" t="s">
        <v>12</v>
      </c>
      <c r="B296" s="11"/>
      <c r="C296" s="9">
        <f t="shared" ref="C296:J296" si="18">SUM(C293:C295)</f>
        <v>31</v>
      </c>
      <c r="D296" s="9">
        <f t="shared" si="18"/>
        <v>26</v>
      </c>
      <c r="E296" s="9">
        <f t="shared" si="18"/>
        <v>13</v>
      </c>
      <c r="F296" s="9">
        <f t="shared" si="18"/>
        <v>8</v>
      </c>
      <c r="G296" s="9">
        <f t="shared" si="18"/>
        <v>7</v>
      </c>
      <c r="H296" s="9">
        <f t="shared" si="18"/>
        <v>4</v>
      </c>
      <c r="I296" s="9">
        <f t="shared" si="18"/>
        <v>38</v>
      </c>
      <c r="J296" s="9">
        <f t="shared" si="18"/>
        <v>30</v>
      </c>
      <c r="K296" s="29"/>
    </row>
    <row r="297" spans="1:11" ht="15.75" customHeight="1" x14ac:dyDescent="0.3"/>
    <row r="298" spans="1:11" ht="15.75" customHeight="1" x14ac:dyDescent="0.3"/>
    <row r="299" spans="1:11" ht="15.75" customHeight="1" x14ac:dyDescent="0.3">
      <c r="A299" s="24" t="s">
        <v>823</v>
      </c>
      <c r="B299" s="25"/>
      <c r="C299" s="25"/>
      <c r="D299" s="25"/>
      <c r="E299" s="25"/>
      <c r="F299" s="25"/>
      <c r="G299" s="25"/>
      <c r="H299" s="25"/>
      <c r="I299" s="25"/>
      <c r="J299" s="26"/>
      <c r="K299" s="27"/>
    </row>
    <row r="300" spans="1:11" ht="15.75" customHeight="1" x14ac:dyDescent="0.3">
      <c r="A300" s="2"/>
      <c r="B300" s="3"/>
      <c r="C300" s="28" t="s">
        <v>1</v>
      </c>
      <c r="D300" s="26"/>
      <c r="E300" s="28" t="s">
        <v>2</v>
      </c>
      <c r="F300" s="26"/>
      <c r="G300" s="28" t="s">
        <v>3</v>
      </c>
      <c r="H300" s="26"/>
      <c r="I300" s="28" t="s">
        <v>4</v>
      </c>
      <c r="J300" s="26"/>
      <c r="K300" s="27"/>
    </row>
    <row r="301" spans="1:11" ht="15.75" customHeight="1" x14ac:dyDescent="0.3">
      <c r="A301" s="4" t="s">
        <v>5</v>
      </c>
      <c r="B301" s="5" t="s">
        <v>6</v>
      </c>
      <c r="C301" s="6" t="s">
        <v>7</v>
      </c>
      <c r="D301" s="6" t="s">
        <v>8</v>
      </c>
      <c r="E301" s="6" t="s">
        <v>7</v>
      </c>
      <c r="F301" s="6" t="s">
        <v>8</v>
      </c>
      <c r="G301" s="6" t="s">
        <v>7</v>
      </c>
      <c r="H301" s="6" t="s">
        <v>8</v>
      </c>
      <c r="I301" s="6" t="s">
        <v>7</v>
      </c>
      <c r="J301" s="6" t="s">
        <v>8</v>
      </c>
      <c r="K301" s="29"/>
    </row>
    <row r="302" spans="1:11" ht="15.75" customHeight="1" x14ac:dyDescent="0.3">
      <c r="A302" s="7" t="s">
        <v>103</v>
      </c>
      <c r="B302" s="8" t="s">
        <v>214</v>
      </c>
      <c r="C302" s="12">
        <v>6</v>
      </c>
      <c r="D302" s="13">
        <v>10</v>
      </c>
      <c r="E302" s="13">
        <v>4</v>
      </c>
      <c r="F302" s="13">
        <v>11</v>
      </c>
      <c r="G302" s="13">
        <v>0</v>
      </c>
      <c r="H302" s="13">
        <v>1</v>
      </c>
      <c r="I302" s="13">
        <v>6</v>
      </c>
      <c r="J302" s="13">
        <v>11</v>
      </c>
      <c r="K302" s="27"/>
    </row>
    <row r="303" spans="1:11" ht="15.75" customHeight="1" x14ac:dyDescent="0.3">
      <c r="A303" s="7" t="s">
        <v>104</v>
      </c>
      <c r="B303" s="8" t="s">
        <v>214</v>
      </c>
      <c r="C303" s="12">
        <v>14</v>
      </c>
      <c r="D303" s="13">
        <v>3</v>
      </c>
      <c r="E303" s="13">
        <v>8</v>
      </c>
      <c r="F303" s="13">
        <v>1</v>
      </c>
      <c r="G303" s="13">
        <v>2</v>
      </c>
      <c r="H303" s="13">
        <v>1</v>
      </c>
      <c r="I303" s="13">
        <v>16</v>
      </c>
      <c r="J303" s="13">
        <v>4</v>
      </c>
      <c r="K303" s="27"/>
    </row>
    <row r="304" spans="1:11" ht="15.75" customHeight="1" x14ac:dyDescent="0.3">
      <c r="A304" s="7" t="s">
        <v>105</v>
      </c>
      <c r="B304" s="8" t="s">
        <v>214</v>
      </c>
      <c r="C304" s="22">
        <v>15</v>
      </c>
      <c r="D304" s="14">
        <v>2</v>
      </c>
      <c r="E304" s="14">
        <v>7</v>
      </c>
      <c r="F304" s="14">
        <v>2</v>
      </c>
      <c r="G304" s="14">
        <v>2</v>
      </c>
      <c r="H304" s="14">
        <v>1</v>
      </c>
      <c r="I304" s="14">
        <v>17</v>
      </c>
      <c r="J304" s="14">
        <v>3</v>
      </c>
      <c r="K304" s="27"/>
    </row>
    <row r="305" spans="1:11" ht="15.75" customHeight="1" x14ac:dyDescent="0.3">
      <c r="A305" s="7" t="s">
        <v>25</v>
      </c>
      <c r="B305" s="8" t="s">
        <v>214</v>
      </c>
      <c r="C305" s="22">
        <v>15</v>
      </c>
      <c r="D305" s="14">
        <v>2</v>
      </c>
      <c r="E305" s="14">
        <v>8</v>
      </c>
      <c r="F305" s="14">
        <v>1</v>
      </c>
      <c r="G305" s="14">
        <v>4</v>
      </c>
      <c r="H305" s="14">
        <v>1</v>
      </c>
      <c r="I305" s="14">
        <v>19</v>
      </c>
      <c r="J305" s="14">
        <v>3</v>
      </c>
      <c r="K305" s="27"/>
    </row>
    <row r="306" spans="1:11" ht="15.75" customHeight="1" x14ac:dyDescent="0.3">
      <c r="A306" s="7" t="s">
        <v>27</v>
      </c>
      <c r="B306" s="8" t="s">
        <v>214</v>
      </c>
      <c r="C306" s="22">
        <v>13</v>
      </c>
      <c r="D306" s="14">
        <v>5</v>
      </c>
      <c r="E306" s="14">
        <v>5</v>
      </c>
      <c r="F306" s="14">
        <v>4</v>
      </c>
      <c r="G306" s="14">
        <v>7</v>
      </c>
      <c r="H306" s="14">
        <v>1</v>
      </c>
      <c r="I306" s="14">
        <v>20</v>
      </c>
      <c r="J306" s="14">
        <v>6</v>
      </c>
      <c r="K306" s="27"/>
    </row>
    <row r="307" spans="1:11" ht="15.75" customHeight="1" x14ac:dyDescent="0.3">
      <c r="A307" s="7" t="s">
        <v>28</v>
      </c>
      <c r="B307" s="8" t="s">
        <v>214</v>
      </c>
      <c r="C307" s="22">
        <v>14</v>
      </c>
      <c r="D307" s="14">
        <v>4</v>
      </c>
      <c r="E307" s="14">
        <v>7</v>
      </c>
      <c r="F307" s="14">
        <v>2</v>
      </c>
      <c r="G307" s="14">
        <v>4</v>
      </c>
      <c r="H307" s="14">
        <v>1</v>
      </c>
      <c r="I307" s="14">
        <v>18</v>
      </c>
      <c r="J307" s="14">
        <v>5</v>
      </c>
      <c r="K307" s="27"/>
    </row>
    <row r="308" spans="1:11" ht="15.75" customHeight="1" x14ac:dyDescent="0.3">
      <c r="A308" s="7" t="s">
        <v>106</v>
      </c>
      <c r="B308" s="8" t="s">
        <v>958</v>
      </c>
      <c r="C308" s="22"/>
      <c r="D308" s="14"/>
      <c r="E308" s="14"/>
      <c r="F308" s="14"/>
      <c r="G308" s="14"/>
      <c r="H308" s="14"/>
      <c r="I308" s="14"/>
      <c r="J308" s="14"/>
      <c r="K308" s="27"/>
    </row>
    <row r="309" spans="1:11" ht="15.75" customHeight="1" x14ac:dyDescent="0.3">
      <c r="A309" s="7" t="s">
        <v>30</v>
      </c>
      <c r="B309" s="8" t="s">
        <v>214</v>
      </c>
      <c r="C309" s="22">
        <v>9</v>
      </c>
      <c r="D309" s="14">
        <v>9</v>
      </c>
      <c r="E309" s="14">
        <v>4</v>
      </c>
      <c r="F309" s="14">
        <v>5</v>
      </c>
      <c r="G309" s="14">
        <v>1</v>
      </c>
      <c r="H309" s="14">
        <v>1</v>
      </c>
      <c r="I309" s="14">
        <v>10</v>
      </c>
      <c r="J309" s="14">
        <v>10</v>
      </c>
      <c r="K309" s="27"/>
    </row>
    <row r="310" spans="1:11" ht="15.75" customHeight="1" x14ac:dyDescent="0.3">
      <c r="A310" s="7" t="s">
        <v>107</v>
      </c>
      <c r="B310" s="8" t="s">
        <v>214</v>
      </c>
      <c r="C310" s="22">
        <v>16</v>
      </c>
      <c r="D310" s="14">
        <v>2</v>
      </c>
      <c r="E310" s="14">
        <v>7</v>
      </c>
      <c r="F310" s="14">
        <v>2</v>
      </c>
      <c r="G310" s="14">
        <v>5</v>
      </c>
      <c r="H310" s="14">
        <v>1</v>
      </c>
      <c r="I310" s="14">
        <v>21</v>
      </c>
      <c r="J310" s="14">
        <v>3</v>
      </c>
      <c r="K310" s="27"/>
    </row>
    <row r="311" spans="1:11" ht="15.75" customHeight="1" x14ac:dyDescent="0.3">
      <c r="A311" s="7" t="s">
        <v>109</v>
      </c>
      <c r="B311" s="8" t="s">
        <v>214</v>
      </c>
      <c r="C311" s="22">
        <v>16</v>
      </c>
      <c r="D311" s="14">
        <v>1</v>
      </c>
      <c r="E311" s="14">
        <v>8</v>
      </c>
      <c r="F311" s="14">
        <v>1</v>
      </c>
      <c r="G311" s="14">
        <v>4</v>
      </c>
      <c r="H311" s="14">
        <v>1</v>
      </c>
      <c r="I311" s="14">
        <v>20</v>
      </c>
      <c r="J311" s="14">
        <v>2</v>
      </c>
      <c r="K311" s="27"/>
    </row>
    <row r="312" spans="1:11" ht="15.75" customHeight="1" x14ac:dyDescent="0.3">
      <c r="A312" s="7" t="s">
        <v>110</v>
      </c>
      <c r="B312" s="8" t="s">
        <v>214</v>
      </c>
      <c r="C312" s="22">
        <v>15</v>
      </c>
      <c r="D312" s="14">
        <v>1</v>
      </c>
      <c r="E312" s="14">
        <v>9</v>
      </c>
      <c r="F312" s="14">
        <v>0</v>
      </c>
      <c r="G312" s="14">
        <v>3</v>
      </c>
      <c r="H312" s="14">
        <v>1</v>
      </c>
      <c r="I312" s="14">
        <v>18</v>
      </c>
      <c r="J312" s="14">
        <v>2</v>
      </c>
      <c r="K312" s="27"/>
    </row>
    <row r="313" spans="1:11" ht="15.75" customHeight="1" x14ac:dyDescent="0.3">
      <c r="A313" s="10" t="s">
        <v>12</v>
      </c>
      <c r="B313" s="11"/>
      <c r="C313" s="9">
        <f t="shared" ref="C313:J313" si="19">SUM(C302:C312)</f>
        <v>133</v>
      </c>
      <c r="D313" s="9">
        <f t="shared" si="19"/>
        <v>39</v>
      </c>
      <c r="E313" s="9">
        <f t="shared" si="19"/>
        <v>67</v>
      </c>
      <c r="F313" s="9">
        <f t="shared" si="19"/>
        <v>29</v>
      </c>
      <c r="G313" s="9">
        <f t="shared" si="19"/>
        <v>32</v>
      </c>
      <c r="H313" s="9">
        <f t="shared" si="19"/>
        <v>10</v>
      </c>
      <c r="I313" s="9">
        <f t="shared" si="19"/>
        <v>165</v>
      </c>
      <c r="J313" s="9">
        <f t="shared" si="19"/>
        <v>49</v>
      </c>
      <c r="K313" s="29"/>
    </row>
    <row r="314" spans="1:11" ht="15.75" customHeight="1" x14ac:dyDescent="0.3"/>
    <row r="315" spans="1:11" ht="15.75" customHeight="1" x14ac:dyDescent="0.3"/>
    <row r="316" spans="1:11" ht="15.75" customHeight="1" x14ac:dyDescent="0.3">
      <c r="A316" s="24" t="s">
        <v>790</v>
      </c>
      <c r="B316" s="25"/>
      <c r="C316" s="25"/>
      <c r="D316" s="25"/>
      <c r="E316" s="25"/>
      <c r="F316" s="25"/>
      <c r="G316" s="25"/>
      <c r="H316" s="25"/>
      <c r="I316" s="25"/>
      <c r="J316" s="26"/>
      <c r="K316" s="27"/>
    </row>
    <row r="317" spans="1:11" ht="15.75" customHeight="1" x14ac:dyDescent="0.3">
      <c r="A317" s="2"/>
      <c r="B317" s="3"/>
      <c r="C317" s="28" t="s">
        <v>1</v>
      </c>
      <c r="D317" s="26"/>
      <c r="E317" s="28" t="s">
        <v>2</v>
      </c>
      <c r="F317" s="26"/>
      <c r="G317" s="28" t="s">
        <v>3</v>
      </c>
      <c r="H317" s="26"/>
      <c r="I317" s="28" t="s">
        <v>4</v>
      </c>
      <c r="J317" s="26"/>
      <c r="K317" s="27"/>
    </row>
    <row r="318" spans="1:11" ht="15.75" customHeight="1" x14ac:dyDescent="0.3">
      <c r="A318" s="4" t="s">
        <v>5</v>
      </c>
      <c r="B318" s="5" t="s">
        <v>6</v>
      </c>
      <c r="C318" s="6" t="s">
        <v>7</v>
      </c>
      <c r="D318" s="6" t="s">
        <v>8</v>
      </c>
      <c r="E318" s="6" t="s">
        <v>7</v>
      </c>
      <c r="F318" s="6" t="s">
        <v>8</v>
      </c>
      <c r="G318" s="6" t="s">
        <v>7</v>
      </c>
      <c r="H318" s="6" t="s">
        <v>8</v>
      </c>
      <c r="I318" s="6" t="s">
        <v>7</v>
      </c>
      <c r="J318" s="6" t="s">
        <v>8</v>
      </c>
      <c r="K318" s="29"/>
    </row>
    <row r="319" spans="1:11" ht="15.75" customHeight="1" x14ac:dyDescent="0.3">
      <c r="A319" s="7" t="s">
        <v>104</v>
      </c>
      <c r="B319" s="8" t="s">
        <v>262</v>
      </c>
      <c r="C319" s="9">
        <v>5</v>
      </c>
      <c r="D319" s="9">
        <v>13</v>
      </c>
      <c r="E319" s="9">
        <v>4</v>
      </c>
      <c r="F319" s="9">
        <v>10</v>
      </c>
      <c r="G319" s="9">
        <v>0</v>
      </c>
      <c r="H319" s="9">
        <v>1</v>
      </c>
      <c r="I319" s="9">
        <v>5</v>
      </c>
      <c r="J319" s="9">
        <v>14</v>
      </c>
      <c r="K319" s="29"/>
    </row>
    <row r="320" spans="1:11" ht="15.75" customHeight="1" x14ac:dyDescent="0.3">
      <c r="A320" s="10" t="s">
        <v>12</v>
      </c>
      <c r="B320" s="11"/>
      <c r="C320" s="9">
        <f t="shared" ref="C320:J320" si="20">SUM(C319:C319)</f>
        <v>5</v>
      </c>
      <c r="D320" s="9">
        <f t="shared" si="20"/>
        <v>13</v>
      </c>
      <c r="E320" s="9">
        <f t="shared" si="20"/>
        <v>4</v>
      </c>
      <c r="F320" s="9">
        <f t="shared" si="20"/>
        <v>10</v>
      </c>
      <c r="G320" s="9">
        <f t="shared" si="20"/>
        <v>0</v>
      </c>
      <c r="H320" s="9">
        <f t="shared" si="20"/>
        <v>1</v>
      </c>
      <c r="I320" s="9">
        <f t="shared" si="20"/>
        <v>5</v>
      </c>
      <c r="J320" s="9">
        <f t="shared" si="20"/>
        <v>14</v>
      </c>
      <c r="K320" s="29"/>
    </row>
    <row r="321" spans="1:11" ht="15.75" customHeight="1" x14ac:dyDescent="0.3"/>
    <row r="322" spans="1:11" ht="15.75" customHeight="1" x14ac:dyDescent="0.3"/>
    <row r="323" spans="1:11" ht="15.75" customHeight="1" x14ac:dyDescent="0.3">
      <c r="A323" s="24" t="s">
        <v>1698</v>
      </c>
      <c r="B323" s="25"/>
      <c r="C323" s="25"/>
      <c r="D323" s="25"/>
      <c r="E323" s="25"/>
      <c r="F323" s="25"/>
      <c r="G323" s="25"/>
      <c r="H323" s="25"/>
      <c r="I323" s="25"/>
      <c r="J323" s="26"/>
      <c r="K323" s="27"/>
    </row>
    <row r="324" spans="1:11" ht="15.75" customHeight="1" x14ac:dyDescent="0.3">
      <c r="A324" s="2"/>
      <c r="B324" s="3"/>
      <c r="C324" s="28" t="s">
        <v>1</v>
      </c>
      <c r="D324" s="26"/>
      <c r="E324" s="28" t="s">
        <v>2</v>
      </c>
      <c r="F324" s="26"/>
      <c r="G324" s="28" t="s">
        <v>3</v>
      </c>
      <c r="H324" s="26"/>
      <c r="I324" s="28" t="s">
        <v>4</v>
      </c>
      <c r="J324" s="26"/>
      <c r="K324" s="27"/>
    </row>
    <row r="325" spans="1:11" ht="15.75" customHeight="1" x14ac:dyDescent="0.3">
      <c r="A325" s="4" t="s">
        <v>5</v>
      </c>
      <c r="B325" s="5" t="s">
        <v>6</v>
      </c>
      <c r="C325" s="6" t="s">
        <v>7</v>
      </c>
      <c r="D325" s="6" t="s">
        <v>8</v>
      </c>
      <c r="E325" s="6" t="s">
        <v>7</v>
      </c>
      <c r="F325" s="6" t="s">
        <v>8</v>
      </c>
      <c r="G325" s="6" t="s">
        <v>7</v>
      </c>
      <c r="H325" s="6" t="s">
        <v>8</v>
      </c>
      <c r="I325" s="6" t="s">
        <v>7</v>
      </c>
      <c r="J325" s="6" t="s">
        <v>8</v>
      </c>
      <c r="K325" s="29"/>
    </row>
    <row r="326" spans="1:11" ht="15.75" customHeight="1" x14ac:dyDescent="0.3">
      <c r="A326" s="7" t="s">
        <v>176</v>
      </c>
      <c r="B326" s="8" t="s">
        <v>52</v>
      </c>
      <c r="C326" s="12"/>
      <c r="D326" s="13"/>
      <c r="E326" s="13">
        <v>0</v>
      </c>
      <c r="F326" s="13">
        <v>0</v>
      </c>
      <c r="G326" s="13">
        <v>0</v>
      </c>
      <c r="H326" s="13">
        <v>1</v>
      </c>
      <c r="I326" s="13"/>
      <c r="J326" s="13"/>
      <c r="K326" s="27"/>
    </row>
    <row r="327" spans="1:11" ht="15.75" customHeight="1" x14ac:dyDescent="0.3">
      <c r="A327" s="7" t="s">
        <v>243</v>
      </c>
      <c r="B327" s="8" t="s">
        <v>52</v>
      </c>
      <c r="C327" s="12">
        <v>9</v>
      </c>
      <c r="D327" s="13">
        <v>7</v>
      </c>
      <c r="E327" s="13">
        <v>0</v>
      </c>
      <c r="F327" s="13">
        <v>0</v>
      </c>
      <c r="G327" s="13">
        <v>0</v>
      </c>
      <c r="H327" s="13">
        <v>1</v>
      </c>
      <c r="I327" s="13">
        <v>9</v>
      </c>
      <c r="J327" s="13">
        <v>8</v>
      </c>
      <c r="K327" s="27"/>
    </row>
    <row r="328" spans="1:11" ht="15.75" customHeight="1" x14ac:dyDescent="0.3">
      <c r="A328" s="7" t="s">
        <v>236</v>
      </c>
      <c r="B328" s="8" t="s">
        <v>52</v>
      </c>
      <c r="C328" s="22"/>
      <c r="D328" s="14"/>
      <c r="E328" s="14">
        <v>0</v>
      </c>
      <c r="F328" s="14">
        <v>0</v>
      </c>
      <c r="G328" s="14">
        <v>0</v>
      </c>
      <c r="H328" s="14">
        <v>1</v>
      </c>
      <c r="I328" s="14"/>
      <c r="J328" s="14"/>
      <c r="K328" s="27"/>
    </row>
    <row r="329" spans="1:11" ht="15.75" customHeight="1" x14ac:dyDescent="0.3">
      <c r="A329" s="10" t="s">
        <v>12</v>
      </c>
      <c r="B329" s="11"/>
      <c r="C329" s="9">
        <f t="shared" ref="C329:J329" si="21">SUM(C326:C328)</f>
        <v>9</v>
      </c>
      <c r="D329" s="9">
        <f t="shared" si="21"/>
        <v>7</v>
      </c>
      <c r="E329" s="9">
        <f t="shared" si="21"/>
        <v>0</v>
      </c>
      <c r="F329" s="9">
        <f t="shared" si="21"/>
        <v>0</v>
      </c>
      <c r="G329" s="9">
        <f t="shared" si="21"/>
        <v>0</v>
      </c>
      <c r="H329" s="9">
        <f t="shared" si="21"/>
        <v>3</v>
      </c>
      <c r="I329" s="9">
        <f t="shared" si="21"/>
        <v>9</v>
      </c>
      <c r="J329" s="9">
        <f t="shared" si="21"/>
        <v>8</v>
      </c>
      <c r="K329" s="29"/>
    </row>
    <row r="330" spans="1:11" ht="15.75" customHeight="1" x14ac:dyDescent="0.3"/>
    <row r="331" spans="1:11" ht="15.75" customHeight="1" x14ac:dyDescent="0.3"/>
    <row r="332" spans="1:11" ht="15.75" customHeight="1" x14ac:dyDescent="0.3">
      <c r="A332" s="24" t="s">
        <v>606</v>
      </c>
      <c r="B332" s="25"/>
      <c r="C332" s="25"/>
      <c r="D332" s="25"/>
      <c r="E332" s="25"/>
      <c r="F332" s="25"/>
      <c r="G332" s="25"/>
      <c r="H332" s="25"/>
      <c r="I332" s="25"/>
      <c r="J332" s="26"/>
      <c r="K332" s="27"/>
    </row>
    <row r="333" spans="1:11" ht="15.75" customHeight="1" x14ac:dyDescent="0.3">
      <c r="A333" s="2"/>
      <c r="B333" s="3"/>
      <c r="C333" s="28" t="s">
        <v>1</v>
      </c>
      <c r="D333" s="26"/>
      <c r="E333" s="28" t="s">
        <v>2</v>
      </c>
      <c r="F333" s="26"/>
      <c r="G333" s="28" t="s">
        <v>3</v>
      </c>
      <c r="H333" s="26"/>
      <c r="I333" s="28" t="s">
        <v>4</v>
      </c>
      <c r="J333" s="26"/>
      <c r="K333" s="27"/>
    </row>
    <row r="334" spans="1:11" ht="15.75" customHeight="1" x14ac:dyDescent="0.3">
      <c r="A334" s="4" t="s">
        <v>5</v>
      </c>
      <c r="B334" s="5" t="s">
        <v>6</v>
      </c>
      <c r="C334" s="6" t="s">
        <v>7</v>
      </c>
      <c r="D334" s="6" t="s">
        <v>8</v>
      </c>
      <c r="E334" s="6" t="s">
        <v>7</v>
      </c>
      <c r="F334" s="6" t="s">
        <v>8</v>
      </c>
      <c r="G334" s="6" t="s">
        <v>7</v>
      </c>
      <c r="H334" s="6" t="s">
        <v>8</v>
      </c>
      <c r="I334" s="6" t="s">
        <v>7</v>
      </c>
      <c r="J334" s="6" t="s">
        <v>8</v>
      </c>
      <c r="K334" s="29"/>
    </row>
    <row r="335" spans="1:11" ht="15.75" customHeight="1" x14ac:dyDescent="0.3">
      <c r="A335" s="7" t="s">
        <v>20</v>
      </c>
      <c r="B335" s="8" t="s">
        <v>133</v>
      </c>
      <c r="C335" s="12">
        <v>8</v>
      </c>
      <c r="D335" s="13">
        <v>12</v>
      </c>
      <c r="E335" s="13">
        <v>6</v>
      </c>
      <c r="F335" s="13">
        <v>9</v>
      </c>
      <c r="G335" s="13">
        <v>1</v>
      </c>
      <c r="H335" s="13">
        <v>2</v>
      </c>
      <c r="I335" s="13">
        <v>9</v>
      </c>
      <c r="J335" s="13">
        <v>14</v>
      </c>
      <c r="K335" s="27"/>
    </row>
    <row r="336" spans="1:11" ht="15.75" customHeight="1" x14ac:dyDescent="0.3">
      <c r="A336" s="7" t="s">
        <v>21</v>
      </c>
      <c r="B336" s="8" t="s">
        <v>133</v>
      </c>
      <c r="C336" s="22">
        <v>2</v>
      </c>
      <c r="D336" s="14">
        <v>18</v>
      </c>
      <c r="E336" s="14">
        <v>1</v>
      </c>
      <c r="F336" s="14">
        <v>14</v>
      </c>
      <c r="G336" s="14">
        <v>1</v>
      </c>
      <c r="H336" s="14">
        <v>2</v>
      </c>
      <c r="I336" s="14">
        <v>3</v>
      </c>
      <c r="J336" s="14">
        <v>20</v>
      </c>
      <c r="K336" s="27"/>
    </row>
    <row r="337" spans="1:11" ht="15.75" customHeight="1" x14ac:dyDescent="0.3">
      <c r="A337" s="7" t="s">
        <v>22</v>
      </c>
      <c r="B337" s="8" t="s">
        <v>133</v>
      </c>
      <c r="C337" s="22">
        <v>6</v>
      </c>
      <c r="D337" s="14">
        <v>13</v>
      </c>
      <c r="E337" s="14">
        <v>6</v>
      </c>
      <c r="F337" s="14">
        <v>9</v>
      </c>
      <c r="G337" s="14">
        <v>1</v>
      </c>
      <c r="H337" s="14">
        <v>2</v>
      </c>
      <c r="I337" s="14">
        <v>7</v>
      </c>
      <c r="J337" s="14">
        <v>15</v>
      </c>
      <c r="K337" s="27"/>
    </row>
    <row r="338" spans="1:11" ht="15.75" customHeight="1" x14ac:dyDescent="0.3">
      <c r="A338" s="7" t="s">
        <v>23</v>
      </c>
      <c r="B338" s="8" t="s">
        <v>133</v>
      </c>
      <c r="C338" s="22">
        <v>14</v>
      </c>
      <c r="D338" s="14">
        <v>6</v>
      </c>
      <c r="E338" s="14">
        <v>13</v>
      </c>
      <c r="F338" s="14">
        <v>5</v>
      </c>
      <c r="G338" s="14">
        <v>1</v>
      </c>
      <c r="H338" s="14">
        <v>2</v>
      </c>
      <c r="I338" s="14">
        <v>15</v>
      </c>
      <c r="J338" s="14">
        <v>8</v>
      </c>
      <c r="K338" s="27"/>
    </row>
    <row r="339" spans="1:11" ht="15.75" customHeight="1" x14ac:dyDescent="0.3">
      <c r="A339" s="7" t="s">
        <v>42</v>
      </c>
      <c r="B339" s="8" t="s">
        <v>388</v>
      </c>
      <c r="C339" s="22">
        <v>16</v>
      </c>
      <c r="D339" s="14">
        <v>3</v>
      </c>
      <c r="E339" s="14">
        <v>10</v>
      </c>
      <c r="F339" s="14">
        <v>2</v>
      </c>
      <c r="G339" s="14">
        <v>2</v>
      </c>
      <c r="H339" s="14">
        <v>2</v>
      </c>
      <c r="I339" s="14">
        <v>18</v>
      </c>
      <c r="J339" s="14">
        <v>5</v>
      </c>
      <c r="K339" s="27"/>
    </row>
    <row r="340" spans="1:11" ht="15.75" customHeight="1" x14ac:dyDescent="0.3">
      <c r="A340" s="7" t="s">
        <v>24</v>
      </c>
      <c r="B340" s="8" t="s">
        <v>388</v>
      </c>
      <c r="C340" s="22">
        <v>17</v>
      </c>
      <c r="D340" s="14">
        <v>3</v>
      </c>
      <c r="E340" s="14">
        <v>10</v>
      </c>
      <c r="F340" s="14">
        <v>2</v>
      </c>
      <c r="G340" s="14">
        <v>2</v>
      </c>
      <c r="H340" s="14">
        <v>1</v>
      </c>
      <c r="I340" s="14">
        <v>19</v>
      </c>
      <c r="J340" s="14">
        <v>4</v>
      </c>
      <c r="K340" s="27"/>
    </row>
    <row r="341" spans="1:11" ht="15.75" customHeight="1" x14ac:dyDescent="0.3">
      <c r="A341" s="7" t="s">
        <v>46</v>
      </c>
      <c r="B341" s="8" t="s">
        <v>388</v>
      </c>
      <c r="C341" s="22">
        <v>8</v>
      </c>
      <c r="D341" s="14">
        <v>12</v>
      </c>
      <c r="E341" s="14">
        <v>6</v>
      </c>
      <c r="F341" s="14">
        <v>6</v>
      </c>
      <c r="G341" s="14">
        <v>1</v>
      </c>
      <c r="H341" s="14">
        <v>2</v>
      </c>
      <c r="I341" s="14">
        <v>9</v>
      </c>
      <c r="J341" s="14">
        <v>14</v>
      </c>
      <c r="K341" s="27"/>
    </row>
    <row r="342" spans="1:11" ht="15.75" customHeight="1" x14ac:dyDescent="0.3">
      <c r="A342" s="7" t="s">
        <v>104</v>
      </c>
      <c r="B342" s="8" t="s">
        <v>120</v>
      </c>
      <c r="C342" s="22">
        <v>0</v>
      </c>
      <c r="D342" s="14">
        <v>18</v>
      </c>
      <c r="E342" s="14">
        <v>0</v>
      </c>
      <c r="F342" s="14">
        <v>9</v>
      </c>
      <c r="G342" s="14">
        <v>0</v>
      </c>
      <c r="H342" s="14">
        <v>1</v>
      </c>
      <c r="I342" s="14">
        <v>0</v>
      </c>
      <c r="J342" s="14">
        <v>19</v>
      </c>
      <c r="K342" s="27"/>
    </row>
    <row r="343" spans="1:11" ht="15.75" customHeight="1" x14ac:dyDescent="0.3">
      <c r="A343" s="10" t="s">
        <v>12</v>
      </c>
      <c r="B343" s="11"/>
      <c r="C343" s="9">
        <v>71</v>
      </c>
      <c r="D343" s="9">
        <v>85</v>
      </c>
      <c r="E343" s="9">
        <v>52</v>
      </c>
      <c r="F343" s="9">
        <v>56</v>
      </c>
      <c r="G343" s="9">
        <v>9</v>
      </c>
      <c r="H343" s="9">
        <v>14</v>
      </c>
      <c r="I343" s="9">
        <v>80</v>
      </c>
      <c r="J343" s="9">
        <v>99</v>
      </c>
      <c r="K343" s="29"/>
    </row>
    <row r="344" spans="1:11" ht="15.75" customHeight="1" x14ac:dyDescent="0.3">
      <c r="A344" s="30" t="s">
        <v>607</v>
      </c>
      <c r="B344" s="30"/>
    </row>
    <row r="345" spans="1:11" ht="15.75" customHeight="1" x14ac:dyDescent="0.3"/>
    <row r="346" spans="1:11" ht="15.75" customHeight="1" x14ac:dyDescent="0.3">
      <c r="A346" s="24" t="s">
        <v>1126</v>
      </c>
      <c r="B346" s="25"/>
      <c r="C346" s="25"/>
      <c r="D346" s="25"/>
      <c r="E346" s="25"/>
      <c r="F346" s="25"/>
      <c r="G346" s="25"/>
      <c r="H346" s="25"/>
      <c r="I346" s="25"/>
      <c r="J346" s="26"/>
      <c r="K346" s="27"/>
    </row>
    <row r="347" spans="1:11" ht="15.75" customHeight="1" x14ac:dyDescent="0.3">
      <c r="A347" s="2"/>
      <c r="B347" s="3"/>
      <c r="C347" s="28" t="s">
        <v>1</v>
      </c>
      <c r="D347" s="26"/>
      <c r="E347" s="28" t="s">
        <v>2</v>
      </c>
      <c r="F347" s="26"/>
      <c r="G347" s="28" t="s">
        <v>3</v>
      </c>
      <c r="H347" s="26"/>
      <c r="I347" s="28" t="s">
        <v>4</v>
      </c>
      <c r="J347" s="26"/>
      <c r="K347" s="27"/>
    </row>
    <row r="348" spans="1:11" ht="15.75" customHeight="1" x14ac:dyDescent="0.3">
      <c r="A348" s="4" t="s">
        <v>5</v>
      </c>
      <c r="B348" s="5" t="s">
        <v>6</v>
      </c>
      <c r="C348" s="6" t="s">
        <v>7</v>
      </c>
      <c r="D348" s="6" t="s">
        <v>8</v>
      </c>
      <c r="E348" s="6" t="s">
        <v>7</v>
      </c>
      <c r="F348" s="6" t="s">
        <v>8</v>
      </c>
      <c r="G348" s="6" t="s">
        <v>7</v>
      </c>
      <c r="H348" s="6" t="s">
        <v>8</v>
      </c>
      <c r="I348" s="6" t="s">
        <v>7</v>
      </c>
      <c r="J348" s="6" t="s">
        <v>8</v>
      </c>
      <c r="K348" s="29"/>
    </row>
    <row r="349" spans="1:11" ht="15.75" customHeight="1" x14ac:dyDescent="0.3">
      <c r="A349" s="7" t="s">
        <v>20</v>
      </c>
      <c r="B349" s="8" t="s">
        <v>39</v>
      </c>
      <c r="C349" s="12">
        <v>7</v>
      </c>
      <c r="D349" s="13">
        <v>9</v>
      </c>
      <c r="E349" s="13">
        <v>5</v>
      </c>
      <c r="F349" s="13">
        <v>5</v>
      </c>
      <c r="G349" s="13">
        <v>1</v>
      </c>
      <c r="H349" s="13">
        <v>2</v>
      </c>
      <c r="I349" s="13">
        <v>8</v>
      </c>
      <c r="J349" s="13">
        <v>10</v>
      </c>
      <c r="K349" s="27"/>
    </row>
    <row r="350" spans="1:11" ht="15.75" customHeight="1" x14ac:dyDescent="0.3">
      <c r="A350" s="10" t="s">
        <v>12</v>
      </c>
      <c r="B350" s="11"/>
      <c r="C350" s="9">
        <f>SUM(C349)</f>
        <v>7</v>
      </c>
      <c r="D350" s="9">
        <f t="shared" ref="D350:J350" si="22">SUM(D349)</f>
        <v>9</v>
      </c>
      <c r="E350" s="9">
        <f t="shared" si="22"/>
        <v>5</v>
      </c>
      <c r="F350" s="9">
        <f t="shared" si="22"/>
        <v>5</v>
      </c>
      <c r="G350" s="9">
        <f t="shared" si="22"/>
        <v>1</v>
      </c>
      <c r="H350" s="9">
        <f t="shared" si="22"/>
        <v>2</v>
      </c>
      <c r="I350" s="9">
        <f t="shared" si="22"/>
        <v>8</v>
      </c>
      <c r="J350" s="9">
        <f t="shared" si="22"/>
        <v>10</v>
      </c>
      <c r="K350" s="29"/>
    </row>
    <row r="351" spans="1:11" ht="15.75" customHeight="1" x14ac:dyDescent="0.3">
      <c r="A351" s="30" t="s">
        <v>1127</v>
      </c>
      <c r="B351" s="30"/>
    </row>
    <row r="352" spans="1:11" ht="15.75" customHeight="1" x14ac:dyDescent="0.3"/>
    <row r="353" spans="1:11" ht="15.75" customHeight="1" x14ac:dyDescent="0.3">
      <c r="A353" s="24" t="s">
        <v>1526</v>
      </c>
      <c r="B353" s="25"/>
      <c r="C353" s="25"/>
      <c r="D353" s="25"/>
      <c r="E353" s="25"/>
      <c r="F353" s="25"/>
      <c r="G353" s="25"/>
      <c r="H353" s="25"/>
      <c r="I353" s="25"/>
      <c r="J353" s="26"/>
      <c r="K353" s="27"/>
    </row>
    <row r="354" spans="1:11" ht="15.75" customHeight="1" x14ac:dyDescent="0.3">
      <c r="A354" s="2"/>
      <c r="B354" s="3"/>
      <c r="C354" s="28" t="s">
        <v>1</v>
      </c>
      <c r="D354" s="26"/>
      <c r="E354" s="28" t="s">
        <v>2</v>
      </c>
      <c r="F354" s="26"/>
      <c r="G354" s="28" t="s">
        <v>3</v>
      </c>
      <c r="H354" s="26"/>
      <c r="I354" s="28" t="s">
        <v>4</v>
      </c>
      <c r="J354" s="26"/>
      <c r="K354" s="27"/>
    </row>
    <row r="355" spans="1:11" ht="15.75" customHeight="1" x14ac:dyDescent="0.3">
      <c r="A355" s="4" t="s">
        <v>5</v>
      </c>
      <c r="B355" s="5" t="s">
        <v>6</v>
      </c>
      <c r="C355" s="6" t="s">
        <v>7</v>
      </c>
      <c r="D355" s="6" t="s">
        <v>8</v>
      </c>
      <c r="E355" s="6" t="s">
        <v>7</v>
      </c>
      <c r="F355" s="6" t="s">
        <v>8</v>
      </c>
      <c r="G355" s="6" t="s">
        <v>7</v>
      </c>
      <c r="H355" s="6" t="s">
        <v>8</v>
      </c>
      <c r="I355" s="6" t="s">
        <v>7</v>
      </c>
      <c r="J355" s="6" t="s">
        <v>8</v>
      </c>
      <c r="K355" s="29"/>
    </row>
    <row r="356" spans="1:11" ht="15.75" customHeight="1" x14ac:dyDescent="0.3">
      <c r="A356" s="7" t="s">
        <v>15</v>
      </c>
      <c r="B356" s="8" t="s">
        <v>337</v>
      </c>
      <c r="C356" s="12">
        <v>9</v>
      </c>
      <c r="D356" s="13">
        <v>8</v>
      </c>
      <c r="E356" s="13">
        <v>6</v>
      </c>
      <c r="F356" s="13">
        <v>5</v>
      </c>
      <c r="G356" s="13">
        <v>3</v>
      </c>
      <c r="H356" s="13">
        <v>2</v>
      </c>
      <c r="I356" s="13">
        <v>12</v>
      </c>
      <c r="J356" s="13">
        <v>10</v>
      </c>
      <c r="K356" s="27"/>
    </row>
    <row r="357" spans="1:11" ht="15.75" customHeight="1" x14ac:dyDescent="0.3">
      <c r="A357" s="7" t="s">
        <v>17</v>
      </c>
      <c r="B357" s="8" t="s">
        <v>337</v>
      </c>
      <c r="C357" s="22">
        <v>13</v>
      </c>
      <c r="D357" s="14">
        <v>4</v>
      </c>
      <c r="E357" s="14">
        <v>9</v>
      </c>
      <c r="F357" s="14">
        <v>2</v>
      </c>
      <c r="G357" s="14">
        <v>2</v>
      </c>
      <c r="H357" s="14">
        <v>2</v>
      </c>
      <c r="I357" s="14">
        <v>15</v>
      </c>
      <c r="J357" s="14">
        <v>6</v>
      </c>
      <c r="K357" s="27"/>
    </row>
    <row r="358" spans="1:11" ht="15.75" customHeight="1" x14ac:dyDescent="0.3">
      <c r="A358" s="7" t="s">
        <v>18</v>
      </c>
      <c r="B358" s="8" t="s">
        <v>337</v>
      </c>
      <c r="C358" s="22">
        <v>12</v>
      </c>
      <c r="D358" s="14">
        <v>2</v>
      </c>
      <c r="E358" s="14">
        <v>9</v>
      </c>
      <c r="F358" s="14">
        <v>1</v>
      </c>
      <c r="G358" s="14">
        <v>4</v>
      </c>
      <c r="H358" s="14">
        <v>1</v>
      </c>
      <c r="I358" s="14">
        <v>16</v>
      </c>
      <c r="J358" s="14">
        <v>3</v>
      </c>
      <c r="K358" s="27"/>
    </row>
    <row r="359" spans="1:11" ht="15.75" customHeight="1" x14ac:dyDescent="0.3">
      <c r="A359" s="7" t="s">
        <v>19</v>
      </c>
      <c r="B359" s="8" t="s">
        <v>337</v>
      </c>
      <c r="C359" s="22">
        <v>10</v>
      </c>
      <c r="D359" s="14">
        <v>4</v>
      </c>
      <c r="E359" s="14">
        <v>8</v>
      </c>
      <c r="F359" s="14">
        <v>2</v>
      </c>
      <c r="G359" s="14">
        <v>3</v>
      </c>
      <c r="H359" s="14">
        <v>2</v>
      </c>
      <c r="I359" s="14">
        <v>13</v>
      </c>
      <c r="J359" s="14">
        <v>6</v>
      </c>
      <c r="K359" s="27"/>
    </row>
    <row r="360" spans="1:11" ht="15.75" customHeight="1" x14ac:dyDescent="0.3">
      <c r="A360" s="7" t="s">
        <v>20</v>
      </c>
      <c r="B360" s="8" t="s">
        <v>337</v>
      </c>
      <c r="C360" s="22">
        <v>11</v>
      </c>
      <c r="D360" s="14">
        <v>5</v>
      </c>
      <c r="E360" s="14">
        <v>9</v>
      </c>
      <c r="F360" s="14">
        <v>1</v>
      </c>
      <c r="G360" s="14">
        <v>3</v>
      </c>
      <c r="H360" s="14">
        <v>2</v>
      </c>
      <c r="I360" s="14">
        <v>14</v>
      </c>
      <c r="J360" s="14">
        <v>7</v>
      </c>
      <c r="K360" s="27"/>
    </row>
    <row r="361" spans="1:11" ht="15.75" customHeight="1" x14ac:dyDescent="0.3">
      <c r="A361" s="7" t="s">
        <v>21</v>
      </c>
      <c r="B361" s="8" t="s">
        <v>337</v>
      </c>
      <c r="C361" s="22">
        <v>17</v>
      </c>
      <c r="D361" s="14">
        <v>1</v>
      </c>
      <c r="E361" s="14">
        <v>9</v>
      </c>
      <c r="F361" s="14">
        <v>1</v>
      </c>
      <c r="G361" s="14">
        <v>5</v>
      </c>
      <c r="H361" s="14">
        <v>1</v>
      </c>
      <c r="I361" s="14">
        <v>22</v>
      </c>
      <c r="J361" s="14">
        <v>2</v>
      </c>
      <c r="K361" s="27"/>
    </row>
    <row r="362" spans="1:11" ht="15.75" customHeight="1" x14ac:dyDescent="0.3">
      <c r="A362" s="10" t="s">
        <v>12</v>
      </c>
      <c r="B362" s="11"/>
      <c r="C362" s="9">
        <f>SUM(C356:C361)</f>
        <v>72</v>
      </c>
      <c r="D362" s="9">
        <f t="shared" ref="D362:J362" si="23">SUM(D356:D361)</f>
        <v>24</v>
      </c>
      <c r="E362" s="9">
        <f t="shared" si="23"/>
        <v>50</v>
      </c>
      <c r="F362" s="9">
        <f t="shared" si="23"/>
        <v>12</v>
      </c>
      <c r="G362" s="9">
        <f t="shared" si="23"/>
        <v>20</v>
      </c>
      <c r="H362" s="9">
        <f t="shared" si="23"/>
        <v>10</v>
      </c>
      <c r="I362" s="9">
        <f t="shared" si="23"/>
        <v>92</v>
      </c>
      <c r="J362" s="9">
        <f t="shared" si="23"/>
        <v>34</v>
      </c>
      <c r="K362" s="29"/>
    </row>
    <row r="363" spans="1:11" ht="15.75" customHeight="1" x14ac:dyDescent="0.3"/>
    <row r="364" spans="1:11" ht="15.75" customHeight="1" x14ac:dyDescent="0.3"/>
    <row r="365" spans="1:11" ht="15.75" customHeight="1" x14ac:dyDescent="0.3">
      <c r="A365" s="24" t="s">
        <v>1785</v>
      </c>
      <c r="B365" s="25"/>
      <c r="C365" s="25"/>
      <c r="D365" s="25"/>
      <c r="E365" s="25"/>
      <c r="F365" s="25"/>
      <c r="G365" s="25"/>
      <c r="H365" s="25"/>
      <c r="I365" s="25"/>
      <c r="J365" s="26"/>
      <c r="K365" s="27"/>
    </row>
    <row r="366" spans="1:11" ht="15.75" customHeight="1" x14ac:dyDescent="0.3">
      <c r="A366" s="2"/>
      <c r="B366" s="3"/>
      <c r="C366" s="28" t="s">
        <v>1</v>
      </c>
      <c r="D366" s="26"/>
      <c r="E366" s="28" t="s">
        <v>2</v>
      </c>
      <c r="F366" s="26"/>
      <c r="G366" s="28" t="s">
        <v>3</v>
      </c>
      <c r="H366" s="26"/>
      <c r="I366" s="28" t="s">
        <v>4</v>
      </c>
      <c r="J366" s="26"/>
      <c r="K366" s="27"/>
    </row>
    <row r="367" spans="1:11" ht="15.75" customHeight="1" x14ac:dyDescent="0.3">
      <c r="A367" s="4" t="s">
        <v>5</v>
      </c>
      <c r="B367" s="5" t="s">
        <v>6</v>
      </c>
      <c r="C367" s="6" t="s">
        <v>7</v>
      </c>
      <c r="D367" s="6" t="s">
        <v>8</v>
      </c>
      <c r="E367" s="6" t="s">
        <v>7</v>
      </c>
      <c r="F367" s="6" t="s">
        <v>8</v>
      </c>
      <c r="G367" s="6" t="s">
        <v>7</v>
      </c>
      <c r="H367" s="6" t="s">
        <v>8</v>
      </c>
      <c r="I367" s="6" t="s">
        <v>7</v>
      </c>
      <c r="J367" s="6" t="s">
        <v>8</v>
      </c>
      <c r="K367" s="29"/>
    </row>
    <row r="368" spans="1:11" ht="15.75" customHeight="1" x14ac:dyDescent="0.3">
      <c r="A368" s="7" t="s">
        <v>22</v>
      </c>
      <c r="B368" s="8" t="s">
        <v>1786</v>
      </c>
      <c r="C368" s="12"/>
      <c r="D368" s="13"/>
      <c r="E368" s="13"/>
      <c r="F368" s="13"/>
      <c r="G368" s="13"/>
      <c r="H368" s="13"/>
      <c r="I368" s="13"/>
      <c r="J368" s="13"/>
      <c r="K368" s="27"/>
    </row>
    <row r="369" spans="1:11" ht="15.75" customHeight="1" x14ac:dyDescent="0.3">
      <c r="A369" s="7" t="s">
        <v>23</v>
      </c>
      <c r="B369" s="8" t="s">
        <v>1786</v>
      </c>
      <c r="C369" s="12">
        <v>13</v>
      </c>
      <c r="D369" s="13">
        <v>7</v>
      </c>
      <c r="E369" s="13">
        <v>8</v>
      </c>
      <c r="F369" s="13">
        <v>4</v>
      </c>
      <c r="G369" s="13">
        <v>1</v>
      </c>
      <c r="H369" s="13">
        <v>1</v>
      </c>
      <c r="I369" s="13">
        <v>14</v>
      </c>
      <c r="J369" s="13">
        <v>8</v>
      </c>
      <c r="K369" s="27"/>
    </row>
    <row r="370" spans="1:11" ht="15.75" customHeight="1" x14ac:dyDescent="0.3">
      <c r="A370" s="7" t="s">
        <v>56</v>
      </c>
      <c r="B370" s="8" t="s">
        <v>210</v>
      </c>
      <c r="C370" s="12">
        <v>15</v>
      </c>
      <c r="D370" s="13">
        <v>5</v>
      </c>
      <c r="E370" s="13">
        <v>9</v>
      </c>
      <c r="F370" s="13">
        <v>3</v>
      </c>
      <c r="G370" s="13">
        <v>1</v>
      </c>
      <c r="H370" s="13">
        <v>2</v>
      </c>
      <c r="I370" s="13">
        <v>16</v>
      </c>
      <c r="J370" s="13">
        <v>7</v>
      </c>
      <c r="K370" s="27"/>
    </row>
    <row r="371" spans="1:11" ht="15.75" customHeight="1" x14ac:dyDescent="0.3">
      <c r="A371" s="7" t="s">
        <v>57</v>
      </c>
      <c r="B371" s="8" t="s">
        <v>210</v>
      </c>
      <c r="C371" s="22">
        <v>9</v>
      </c>
      <c r="D371" s="14">
        <v>10</v>
      </c>
      <c r="E371" s="14">
        <v>5</v>
      </c>
      <c r="F371" s="14">
        <v>7</v>
      </c>
      <c r="G371" s="14">
        <v>0</v>
      </c>
      <c r="H371" s="14">
        <v>1</v>
      </c>
      <c r="I371" s="14">
        <v>9</v>
      </c>
      <c r="J371" s="14">
        <v>11</v>
      </c>
      <c r="K371" s="27"/>
    </row>
    <row r="372" spans="1:11" ht="15.75" customHeight="1" x14ac:dyDescent="0.3">
      <c r="A372" s="7" t="s">
        <v>63</v>
      </c>
      <c r="B372" s="8" t="s">
        <v>210</v>
      </c>
      <c r="C372" s="22">
        <v>12</v>
      </c>
      <c r="D372" s="14">
        <v>7</v>
      </c>
      <c r="E372" s="14">
        <v>7</v>
      </c>
      <c r="F372" s="14">
        <v>5</v>
      </c>
      <c r="G372" s="14">
        <v>3</v>
      </c>
      <c r="H372" s="14">
        <v>1</v>
      </c>
      <c r="I372" s="14">
        <v>15</v>
      </c>
      <c r="J372" s="14">
        <v>8</v>
      </c>
      <c r="K372" s="27"/>
    </row>
    <row r="373" spans="1:11" ht="15.75" customHeight="1" x14ac:dyDescent="0.3">
      <c r="A373" s="10" t="s">
        <v>12</v>
      </c>
      <c r="B373" s="11"/>
      <c r="C373" s="9">
        <f>SUM(C368:C372)</f>
        <v>49</v>
      </c>
      <c r="D373" s="9">
        <f t="shared" ref="D373:J373" si="24">SUM(D368:D372)</f>
        <v>29</v>
      </c>
      <c r="E373" s="9">
        <f t="shared" si="24"/>
        <v>29</v>
      </c>
      <c r="F373" s="9">
        <f t="shared" si="24"/>
        <v>19</v>
      </c>
      <c r="G373" s="9">
        <f t="shared" si="24"/>
        <v>5</v>
      </c>
      <c r="H373" s="9">
        <f t="shared" si="24"/>
        <v>5</v>
      </c>
      <c r="I373" s="9">
        <f t="shared" si="24"/>
        <v>54</v>
      </c>
      <c r="J373" s="9">
        <f t="shared" si="24"/>
        <v>34</v>
      </c>
      <c r="K373" s="29"/>
    </row>
    <row r="374" spans="1:11" ht="15.75" customHeight="1" x14ac:dyDescent="0.3"/>
    <row r="375" spans="1:11" ht="15.75" customHeight="1" x14ac:dyDescent="0.3"/>
    <row r="376" spans="1:11" ht="15.75" customHeight="1" x14ac:dyDescent="0.3">
      <c r="A376" s="24" t="s">
        <v>1807</v>
      </c>
      <c r="B376" s="25"/>
      <c r="C376" s="25"/>
      <c r="D376" s="25"/>
      <c r="E376" s="25"/>
      <c r="F376" s="25"/>
      <c r="G376" s="25"/>
      <c r="H376" s="25"/>
      <c r="I376" s="25"/>
      <c r="J376" s="26"/>
      <c r="K376" s="27"/>
    </row>
    <row r="377" spans="1:11" ht="15.75" customHeight="1" x14ac:dyDescent="0.3">
      <c r="A377" s="2"/>
      <c r="B377" s="3"/>
      <c r="C377" s="28" t="s">
        <v>1</v>
      </c>
      <c r="D377" s="26"/>
      <c r="E377" s="28" t="s">
        <v>2</v>
      </c>
      <c r="F377" s="26"/>
      <c r="G377" s="28" t="s">
        <v>3</v>
      </c>
      <c r="H377" s="26"/>
      <c r="I377" s="28" t="s">
        <v>4</v>
      </c>
      <c r="J377" s="26"/>
      <c r="K377" s="27"/>
    </row>
    <row r="378" spans="1:11" ht="15.75" customHeight="1" x14ac:dyDescent="0.3">
      <c r="A378" s="4" t="s">
        <v>5</v>
      </c>
      <c r="B378" s="5" t="s">
        <v>6</v>
      </c>
      <c r="C378" s="6" t="s">
        <v>7</v>
      </c>
      <c r="D378" s="6" t="s">
        <v>8</v>
      </c>
      <c r="E378" s="6" t="s">
        <v>7</v>
      </c>
      <c r="F378" s="6" t="s">
        <v>8</v>
      </c>
      <c r="G378" s="6" t="s">
        <v>7</v>
      </c>
      <c r="H378" s="6" t="s">
        <v>8</v>
      </c>
      <c r="I378" s="6" t="s">
        <v>7</v>
      </c>
      <c r="J378" s="6" t="s">
        <v>8</v>
      </c>
      <c r="K378" s="29"/>
    </row>
    <row r="379" spans="1:11" ht="15.75" customHeight="1" x14ac:dyDescent="0.3">
      <c r="A379" s="7" t="s">
        <v>55</v>
      </c>
      <c r="B379" s="8" t="s">
        <v>13</v>
      </c>
      <c r="C379" s="12"/>
      <c r="D379" s="13"/>
      <c r="E379" s="13"/>
      <c r="F379" s="13"/>
      <c r="G379" s="13"/>
      <c r="H379" s="13"/>
      <c r="I379" s="13"/>
      <c r="J379" s="13"/>
      <c r="K379" s="27"/>
    </row>
    <row r="380" spans="1:11" ht="15.75" customHeight="1" x14ac:dyDescent="0.3">
      <c r="A380" s="7" t="s">
        <v>56</v>
      </c>
      <c r="B380" s="8" t="s">
        <v>13</v>
      </c>
      <c r="C380" s="12">
        <v>2</v>
      </c>
      <c r="D380" s="13">
        <v>15</v>
      </c>
      <c r="E380" s="13">
        <v>0</v>
      </c>
      <c r="F380" s="13">
        <v>8</v>
      </c>
      <c r="G380" s="13">
        <v>0</v>
      </c>
      <c r="H380" s="13">
        <v>1</v>
      </c>
      <c r="I380" s="13">
        <v>2</v>
      </c>
      <c r="J380" s="13">
        <v>16</v>
      </c>
      <c r="K380" s="27"/>
    </row>
    <row r="381" spans="1:11" ht="15.75" customHeight="1" x14ac:dyDescent="0.3">
      <c r="A381" s="7" t="s">
        <v>57</v>
      </c>
      <c r="B381" s="8" t="s">
        <v>13</v>
      </c>
      <c r="C381" s="12">
        <v>1</v>
      </c>
      <c r="D381" s="13">
        <v>15</v>
      </c>
      <c r="E381" s="13">
        <v>1</v>
      </c>
      <c r="F381" s="13">
        <v>13</v>
      </c>
      <c r="G381" s="13">
        <v>0</v>
      </c>
      <c r="H381" s="13">
        <v>1</v>
      </c>
      <c r="I381" s="13">
        <v>1</v>
      </c>
      <c r="J381" s="13">
        <v>16</v>
      </c>
      <c r="K381" s="27"/>
    </row>
    <row r="382" spans="1:11" ht="15.75" customHeight="1" x14ac:dyDescent="0.3">
      <c r="A382" s="10" t="s">
        <v>12</v>
      </c>
      <c r="B382" s="11"/>
      <c r="C382" s="9">
        <f t="shared" ref="C382:J382" si="25">SUM(C379:C381)</f>
        <v>3</v>
      </c>
      <c r="D382" s="9">
        <f t="shared" si="25"/>
        <v>30</v>
      </c>
      <c r="E382" s="9">
        <f t="shared" si="25"/>
        <v>1</v>
      </c>
      <c r="F382" s="9">
        <f t="shared" si="25"/>
        <v>21</v>
      </c>
      <c r="G382" s="9">
        <f t="shared" si="25"/>
        <v>0</v>
      </c>
      <c r="H382" s="9">
        <f t="shared" si="25"/>
        <v>2</v>
      </c>
      <c r="I382" s="9">
        <f t="shared" si="25"/>
        <v>3</v>
      </c>
      <c r="J382" s="9">
        <f t="shared" si="25"/>
        <v>32</v>
      </c>
      <c r="K382" s="29"/>
    </row>
    <row r="383" spans="1:11" ht="15.75" customHeight="1" x14ac:dyDescent="0.3"/>
    <row r="384" spans="1:11" ht="15.75" customHeight="1" x14ac:dyDescent="0.3"/>
    <row r="385" spans="1:11" ht="15.75" customHeight="1" x14ac:dyDescent="0.3">
      <c r="A385" s="24" t="s">
        <v>1691</v>
      </c>
      <c r="B385" s="25"/>
      <c r="C385" s="25"/>
      <c r="D385" s="25"/>
      <c r="E385" s="25"/>
      <c r="F385" s="25"/>
      <c r="G385" s="25"/>
      <c r="H385" s="25"/>
      <c r="I385" s="25"/>
      <c r="J385" s="26"/>
      <c r="K385" s="27"/>
    </row>
    <row r="386" spans="1:11" ht="15.75" customHeight="1" x14ac:dyDescent="0.3">
      <c r="A386" s="2"/>
      <c r="B386" s="3"/>
      <c r="C386" s="28" t="s">
        <v>1</v>
      </c>
      <c r="D386" s="26"/>
      <c r="E386" s="28" t="s">
        <v>2</v>
      </c>
      <c r="F386" s="26"/>
      <c r="G386" s="28" t="s">
        <v>3</v>
      </c>
      <c r="H386" s="26"/>
      <c r="I386" s="28" t="s">
        <v>4</v>
      </c>
      <c r="J386" s="26"/>
      <c r="K386" s="27"/>
    </row>
    <row r="387" spans="1:11" ht="15.75" customHeight="1" x14ac:dyDescent="0.3">
      <c r="A387" s="4" t="s">
        <v>5</v>
      </c>
      <c r="B387" s="5" t="s">
        <v>6</v>
      </c>
      <c r="C387" s="6" t="s">
        <v>7</v>
      </c>
      <c r="D387" s="6" t="s">
        <v>8</v>
      </c>
      <c r="E387" s="6" t="s">
        <v>7</v>
      </c>
      <c r="F387" s="6" t="s">
        <v>8</v>
      </c>
      <c r="G387" s="6" t="s">
        <v>7</v>
      </c>
      <c r="H387" s="6" t="s">
        <v>8</v>
      </c>
      <c r="I387" s="6" t="s">
        <v>7</v>
      </c>
      <c r="J387" s="6" t="s">
        <v>8</v>
      </c>
      <c r="K387" s="29"/>
    </row>
    <row r="388" spans="1:11" ht="15.75" customHeight="1" x14ac:dyDescent="0.3">
      <c r="A388" s="7" t="s">
        <v>21</v>
      </c>
      <c r="B388" s="8" t="s">
        <v>50</v>
      </c>
      <c r="C388" s="12">
        <v>9</v>
      </c>
      <c r="D388" s="13">
        <v>9</v>
      </c>
      <c r="E388" s="13">
        <v>8</v>
      </c>
      <c r="F388" s="13">
        <v>7</v>
      </c>
      <c r="G388" s="13">
        <v>1</v>
      </c>
      <c r="H388" s="13">
        <v>2</v>
      </c>
      <c r="I388" s="13">
        <v>10</v>
      </c>
      <c r="J388" s="13">
        <v>11</v>
      </c>
      <c r="K388" s="27"/>
    </row>
    <row r="389" spans="1:11" ht="15.75" customHeight="1" x14ac:dyDescent="0.3">
      <c r="A389" s="10" t="s">
        <v>12</v>
      </c>
      <c r="B389" s="11"/>
      <c r="C389" s="9">
        <f>SUM(C388)</f>
        <v>9</v>
      </c>
      <c r="D389" s="9">
        <f t="shared" ref="D389:J389" si="26">SUM(D388)</f>
        <v>9</v>
      </c>
      <c r="E389" s="9">
        <f t="shared" si="26"/>
        <v>8</v>
      </c>
      <c r="F389" s="9">
        <f t="shared" si="26"/>
        <v>7</v>
      </c>
      <c r="G389" s="9">
        <f t="shared" si="26"/>
        <v>1</v>
      </c>
      <c r="H389" s="9">
        <f t="shared" si="26"/>
        <v>2</v>
      </c>
      <c r="I389" s="9">
        <f t="shared" si="26"/>
        <v>10</v>
      </c>
      <c r="J389" s="9">
        <f t="shared" si="26"/>
        <v>11</v>
      </c>
      <c r="K389" s="29"/>
    </row>
    <row r="390" spans="1:11" ht="15.75" customHeight="1" x14ac:dyDescent="0.3"/>
    <row r="391" spans="1:11" ht="15.75" customHeight="1" x14ac:dyDescent="0.3"/>
    <row r="392" spans="1:11" ht="15.75" customHeight="1" x14ac:dyDescent="0.3">
      <c r="A392" s="24" t="s">
        <v>1142</v>
      </c>
      <c r="B392" s="25"/>
      <c r="C392" s="25"/>
      <c r="D392" s="25"/>
      <c r="E392" s="25"/>
      <c r="F392" s="25"/>
      <c r="G392" s="25"/>
      <c r="H392" s="25"/>
      <c r="I392" s="25"/>
      <c r="J392" s="26"/>
      <c r="K392" s="27"/>
    </row>
    <row r="393" spans="1:11" ht="15.75" customHeight="1" x14ac:dyDescent="0.3">
      <c r="A393" s="2"/>
      <c r="B393" s="3"/>
      <c r="C393" s="28" t="s">
        <v>1</v>
      </c>
      <c r="D393" s="26"/>
      <c r="E393" s="28" t="s">
        <v>2</v>
      </c>
      <c r="F393" s="26"/>
      <c r="G393" s="28" t="s">
        <v>3</v>
      </c>
      <c r="H393" s="26"/>
      <c r="I393" s="28" t="s">
        <v>4</v>
      </c>
      <c r="J393" s="26"/>
      <c r="K393" s="27"/>
    </row>
    <row r="394" spans="1:11" ht="15.75" customHeight="1" x14ac:dyDescent="0.3">
      <c r="A394" s="4" t="s">
        <v>5</v>
      </c>
      <c r="B394" s="5" t="s">
        <v>6</v>
      </c>
      <c r="C394" s="6" t="s">
        <v>7</v>
      </c>
      <c r="D394" s="6" t="s">
        <v>8</v>
      </c>
      <c r="E394" s="6" t="s">
        <v>7</v>
      </c>
      <c r="F394" s="6" t="s">
        <v>8</v>
      </c>
      <c r="G394" s="6" t="s">
        <v>7</v>
      </c>
      <c r="H394" s="6" t="s">
        <v>8</v>
      </c>
      <c r="I394" s="6" t="s">
        <v>7</v>
      </c>
      <c r="J394" s="6" t="s">
        <v>8</v>
      </c>
      <c r="K394" s="29"/>
    </row>
    <row r="395" spans="1:11" ht="15.75" customHeight="1" x14ac:dyDescent="0.3">
      <c r="A395" s="7" t="s">
        <v>64</v>
      </c>
      <c r="B395" s="8" t="s">
        <v>193</v>
      </c>
      <c r="C395" s="12">
        <v>5</v>
      </c>
      <c r="D395" s="13">
        <v>10</v>
      </c>
      <c r="E395" s="13">
        <v>2</v>
      </c>
      <c r="F395" s="13">
        <v>6</v>
      </c>
      <c r="G395" s="13">
        <v>1</v>
      </c>
      <c r="H395" s="13">
        <v>2</v>
      </c>
      <c r="I395" s="13">
        <v>6</v>
      </c>
      <c r="J395" s="13">
        <v>12</v>
      </c>
      <c r="K395" s="27"/>
    </row>
    <row r="396" spans="1:11" ht="15.75" customHeight="1" x14ac:dyDescent="0.3">
      <c r="A396" s="10" t="s">
        <v>12</v>
      </c>
      <c r="B396" s="11"/>
      <c r="C396" s="9">
        <f>SUM(C395)</f>
        <v>5</v>
      </c>
      <c r="D396" s="9">
        <f t="shared" ref="D396:J396" si="27">SUM(D395)</f>
        <v>10</v>
      </c>
      <c r="E396" s="9">
        <f t="shared" si="27"/>
        <v>2</v>
      </c>
      <c r="F396" s="9">
        <f t="shared" si="27"/>
        <v>6</v>
      </c>
      <c r="G396" s="9">
        <f t="shared" si="27"/>
        <v>1</v>
      </c>
      <c r="H396" s="9">
        <f t="shared" si="27"/>
        <v>2</v>
      </c>
      <c r="I396" s="9">
        <f t="shared" si="27"/>
        <v>6</v>
      </c>
      <c r="J396" s="9">
        <f t="shared" si="27"/>
        <v>12</v>
      </c>
      <c r="K396" s="29"/>
    </row>
    <row r="397" spans="1:11" ht="15.75" customHeight="1" x14ac:dyDescent="0.3">
      <c r="A397" s="1" t="s">
        <v>682</v>
      </c>
    </row>
    <row r="398" spans="1:11" ht="15.75" customHeight="1" x14ac:dyDescent="0.3"/>
    <row r="399" spans="1:11" ht="15.75" customHeight="1" x14ac:dyDescent="0.3">
      <c r="A399" s="24" t="s">
        <v>608</v>
      </c>
      <c r="B399" s="25"/>
      <c r="C399" s="25"/>
      <c r="D399" s="25"/>
      <c r="E399" s="25"/>
      <c r="F399" s="25"/>
      <c r="G399" s="25"/>
      <c r="H399" s="25"/>
      <c r="I399" s="25"/>
      <c r="J399" s="26"/>
      <c r="K399" s="27"/>
    </row>
    <row r="400" spans="1:11" ht="15.75" customHeight="1" x14ac:dyDescent="0.3">
      <c r="A400" s="2"/>
      <c r="B400" s="3"/>
      <c r="C400" s="28" t="s">
        <v>1</v>
      </c>
      <c r="D400" s="26"/>
      <c r="E400" s="28" t="s">
        <v>2</v>
      </c>
      <c r="F400" s="26"/>
      <c r="G400" s="28" t="s">
        <v>3</v>
      </c>
      <c r="H400" s="26"/>
      <c r="I400" s="28" t="s">
        <v>4</v>
      </c>
      <c r="J400" s="26"/>
      <c r="K400" s="27"/>
    </row>
    <row r="401" spans="1:11" ht="15.75" customHeight="1" x14ac:dyDescent="0.3">
      <c r="A401" s="4" t="s">
        <v>5</v>
      </c>
      <c r="B401" s="5" t="s">
        <v>6</v>
      </c>
      <c r="C401" s="6" t="s">
        <v>7</v>
      </c>
      <c r="D401" s="6" t="s">
        <v>8</v>
      </c>
      <c r="E401" s="6" t="s">
        <v>7</v>
      </c>
      <c r="F401" s="6" t="s">
        <v>8</v>
      </c>
      <c r="G401" s="6" t="s">
        <v>7</v>
      </c>
      <c r="H401" s="6" t="s">
        <v>8</v>
      </c>
      <c r="I401" s="6" t="s">
        <v>7</v>
      </c>
      <c r="J401" s="6" t="s">
        <v>8</v>
      </c>
      <c r="K401" s="29"/>
    </row>
    <row r="402" spans="1:11" ht="15.75" customHeight="1" x14ac:dyDescent="0.3">
      <c r="A402" s="7" t="s">
        <v>42</v>
      </c>
      <c r="B402" s="8" t="s">
        <v>133</v>
      </c>
      <c r="C402" s="12">
        <v>14</v>
      </c>
      <c r="D402" s="13">
        <v>4</v>
      </c>
      <c r="E402" s="13">
        <v>5</v>
      </c>
      <c r="F402" s="13">
        <v>4</v>
      </c>
      <c r="G402" s="13">
        <v>4</v>
      </c>
      <c r="H402" s="13">
        <v>2</v>
      </c>
      <c r="I402" s="13">
        <v>18</v>
      </c>
      <c r="J402" s="13">
        <v>6</v>
      </c>
      <c r="K402" s="27"/>
    </row>
    <row r="403" spans="1:11" ht="15.75" customHeight="1" x14ac:dyDescent="0.3">
      <c r="A403" s="7" t="s">
        <v>24</v>
      </c>
      <c r="B403" s="8" t="s">
        <v>133</v>
      </c>
      <c r="C403" s="22">
        <v>12</v>
      </c>
      <c r="D403" s="14">
        <v>6</v>
      </c>
      <c r="E403" s="14">
        <v>7</v>
      </c>
      <c r="F403" s="14">
        <v>2</v>
      </c>
      <c r="G403" s="14">
        <v>2</v>
      </c>
      <c r="H403" s="14">
        <v>2</v>
      </c>
      <c r="I403" s="14">
        <v>14</v>
      </c>
      <c r="J403" s="14">
        <v>8</v>
      </c>
      <c r="K403" s="27"/>
    </row>
    <row r="404" spans="1:11" ht="15.75" customHeight="1" x14ac:dyDescent="0.3">
      <c r="A404" s="10" t="s">
        <v>12</v>
      </c>
      <c r="B404" s="11"/>
      <c r="C404" s="9">
        <v>26</v>
      </c>
      <c r="D404" s="9">
        <v>10</v>
      </c>
      <c r="E404" s="9">
        <v>12</v>
      </c>
      <c r="F404" s="9">
        <v>6</v>
      </c>
      <c r="G404" s="9">
        <v>6</v>
      </c>
      <c r="H404" s="9">
        <v>4</v>
      </c>
      <c r="I404" s="9">
        <v>32</v>
      </c>
      <c r="J404" s="9">
        <v>14</v>
      </c>
      <c r="K404" s="29"/>
    </row>
    <row r="405" spans="1:11" ht="15.75" customHeight="1" x14ac:dyDescent="0.3"/>
    <row r="406" spans="1:11" ht="15.75" customHeight="1" x14ac:dyDescent="0.3"/>
    <row r="407" spans="1:11" ht="15.75" customHeight="1" x14ac:dyDescent="0.3">
      <c r="A407" s="24" t="s">
        <v>609</v>
      </c>
      <c r="B407" s="25"/>
      <c r="C407" s="25"/>
      <c r="D407" s="25"/>
      <c r="E407" s="25"/>
      <c r="F407" s="25"/>
      <c r="G407" s="25"/>
      <c r="H407" s="25"/>
      <c r="I407" s="25"/>
      <c r="J407" s="26"/>
      <c r="K407" s="27"/>
    </row>
    <row r="408" spans="1:11" ht="15.75" customHeight="1" x14ac:dyDescent="0.3">
      <c r="A408" s="2"/>
      <c r="B408" s="3"/>
      <c r="C408" s="28" t="s">
        <v>1</v>
      </c>
      <c r="D408" s="26"/>
      <c r="E408" s="28" t="s">
        <v>2</v>
      </c>
      <c r="F408" s="26"/>
      <c r="G408" s="28" t="s">
        <v>3</v>
      </c>
      <c r="H408" s="26"/>
      <c r="I408" s="28" t="s">
        <v>4</v>
      </c>
      <c r="J408" s="26"/>
      <c r="K408" s="27"/>
    </row>
    <row r="409" spans="1:11" ht="15.75" customHeight="1" x14ac:dyDescent="0.3">
      <c r="A409" s="4" t="s">
        <v>5</v>
      </c>
      <c r="B409" s="5" t="s">
        <v>6</v>
      </c>
      <c r="C409" s="6" t="s">
        <v>7</v>
      </c>
      <c r="D409" s="6" t="s">
        <v>8</v>
      </c>
      <c r="E409" s="6" t="s">
        <v>7</v>
      </c>
      <c r="F409" s="6" t="s">
        <v>8</v>
      </c>
      <c r="G409" s="6" t="s">
        <v>7</v>
      </c>
      <c r="H409" s="6" t="s">
        <v>8</v>
      </c>
      <c r="I409" s="6" t="s">
        <v>7</v>
      </c>
      <c r="J409" s="6" t="s">
        <v>8</v>
      </c>
      <c r="K409" s="29"/>
    </row>
    <row r="410" spans="1:11" ht="15.75" customHeight="1" x14ac:dyDescent="0.3">
      <c r="A410" s="7" t="s">
        <v>57</v>
      </c>
      <c r="B410" s="8" t="s">
        <v>195</v>
      </c>
      <c r="C410" s="12">
        <v>14</v>
      </c>
      <c r="D410" s="13">
        <v>4</v>
      </c>
      <c r="E410" s="13">
        <v>6</v>
      </c>
      <c r="F410" s="13">
        <v>1</v>
      </c>
      <c r="G410" s="13">
        <v>4</v>
      </c>
      <c r="H410" s="13">
        <v>2</v>
      </c>
      <c r="I410" s="13">
        <v>18</v>
      </c>
      <c r="J410" s="13">
        <v>6</v>
      </c>
      <c r="K410" s="27"/>
    </row>
    <row r="411" spans="1:11" ht="15.75" customHeight="1" x14ac:dyDescent="0.3">
      <c r="A411" s="7" t="s">
        <v>63</v>
      </c>
      <c r="B411" s="8" t="s">
        <v>195</v>
      </c>
      <c r="C411" s="22">
        <v>14</v>
      </c>
      <c r="D411" s="14">
        <v>4</v>
      </c>
      <c r="E411" s="14">
        <v>7</v>
      </c>
      <c r="F411" s="14">
        <v>0</v>
      </c>
      <c r="G411" s="14">
        <v>0</v>
      </c>
      <c r="H411" s="14">
        <v>1</v>
      </c>
      <c r="I411" s="14">
        <v>14</v>
      </c>
      <c r="J411" s="14">
        <v>5</v>
      </c>
      <c r="K411" s="27"/>
    </row>
    <row r="412" spans="1:11" ht="15.75" customHeight="1" x14ac:dyDescent="0.3">
      <c r="A412" s="7" t="s">
        <v>64</v>
      </c>
      <c r="B412" s="8" t="s">
        <v>195</v>
      </c>
      <c r="C412" s="22">
        <v>10</v>
      </c>
      <c r="D412" s="14">
        <v>8</v>
      </c>
      <c r="E412" s="14">
        <v>6</v>
      </c>
      <c r="F412" s="14">
        <v>1</v>
      </c>
      <c r="G412" s="14">
        <v>1</v>
      </c>
      <c r="H412" s="14">
        <v>1</v>
      </c>
      <c r="I412" s="14">
        <v>11</v>
      </c>
      <c r="J412" s="14">
        <v>9</v>
      </c>
      <c r="K412" s="27"/>
    </row>
    <row r="413" spans="1:11" ht="15.75" customHeight="1" x14ac:dyDescent="0.3">
      <c r="A413" s="7" t="s">
        <v>66</v>
      </c>
      <c r="B413" s="8" t="s">
        <v>195</v>
      </c>
      <c r="C413" s="22">
        <v>15</v>
      </c>
      <c r="D413" s="14">
        <v>3</v>
      </c>
      <c r="E413" s="14">
        <v>7</v>
      </c>
      <c r="F413" s="14">
        <v>0</v>
      </c>
      <c r="G413" s="14">
        <v>0</v>
      </c>
      <c r="H413" s="14">
        <v>1</v>
      </c>
      <c r="I413" s="14">
        <v>15</v>
      </c>
      <c r="J413" s="14">
        <v>4</v>
      </c>
      <c r="K413" s="27"/>
    </row>
    <row r="414" spans="1:11" ht="15.75" customHeight="1" x14ac:dyDescent="0.3">
      <c r="A414" s="7" t="s">
        <v>67</v>
      </c>
      <c r="B414" s="8" t="s">
        <v>195</v>
      </c>
      <c r="C414" s="22">
        <v>9</v>
      </c>
      <c r="D414" s="14">
        <v>8</v>
      </c>
      <c r="E414" s="14">
        <v>5</v>
      </c>
      <c r="F414" s="14">
        <v>1</v>
      </c>
      <c r="G414" s="14">
        <v>1</v>
      </c>
      <c r="H414" s="14">
        <v>1</v>
      </c>
      <c r="I414" s="14">
        <v>10</v>
      </c>
      <c r="J414" s="14">
        <v>9</v>
      </c>
      <c r="K414" s="27"/>
    </row>
    <row r="415" spans="1:11" ht="15.75" customHeight="1" x14ac:dyDescent="0.3">
      <c r="A415" s="7" t="s">
        <v>68</v>
      </c>
      <c r="B415" s="8" t="s">
        <v>195</v>
      </c>
      <c r="C415" s="22">
        <v>14</v>
      </c>
      <c r="D415" s="14">
        <v>4</v>
      </c>
      <c r="E415" s="14">
        <v>6</v>
      </c>
      <c r="F415" s="14">
        <v>1</v>
      </c>
      <c r="G415" s="14">
        <v>2</v>
      </c>
      <c r="H415" s="14">
        <v>1</v>
      </c>
      <c r="I415" s="14">
        <v>16</v>
      </c>
      <c r="J415" s="14">
        <v>5</v>
      </c>
      <c r="K415" s="27"/>
    </row>
    <row r="416" spans="1:11" ht="15.75" customHeight="1" x14ac:dyDescent="0.3">
      <c r="A416" s="7" t="s">
        <v>69</v>
      </c>
      <c r="B416" s="8" t="s">
        <v>944</v>
      </c>
      <c r="C416" s="22"/>
      <c r="D416" s="14"/>
      <c r="E416" s="14"/>
      <c r="F416" s="14"/>
      <c r="G416" s="14"/>
      <c r="H416" s="14"/>
      <c r="I416" s="14"/>
      <c r="J416" s="14"/>
      <c r="K416" s="27"/>
    </row>
    <row r="417" spans="1:11" ht="15.75" customHeight="1" x14ac:dyDescent="0.3">
      <c r="A417" s="7" t="s">
        <v>102</v>
      </c>
      <c r="B417" s="8" t="s">
        <v>195</v>
      </c>
      <c r="C417" s="22">
        <v>2</v>
      </c>
      <c r="D417" s="14">
        <v>15</v>
      </c>
      <c r="E417" s="14">
        <v>0</v>
      </c>
      <c r="F417" s="14">
        <v>7</v>
      </c>
      <c r="G417" s="14">
        <v>0</v>
      </c>
      <c r="H417" s="14">
        <v>1</v>
      </c>
      <c r="I417" s="14">
        <v>2</v>
      </c>
      <c r="J417" s="14">
        <v>16</v>
      </c>
      <c r="K417" s="27"/>
    </row>
    <row r="418" spans="1:11" ht="15.75" customHeight="1" x14ac:dyDescent="0.3">
      <c r="A418" s="10" t="s">
        <v>12</v>
      </c>
      <c r="B418" s="11"/>
      <c r="C418" s="9">
        <f>SUM(C410:C417)</f>
        <v>78</v>
      </c>
      <c r="D418" s="9">
        <f t="shared" ref="D418:J418" si="28">SUM(D410:D417)</f>
        <v>46</v>
      </c>
      <c r="E418" s="9">
        <f t="shared" si="28"/>
        <v>37</v>
      </c>
      <c r="F418" s="9">
        <f t="shared" si="28"/>
        <v>11</v>
      </c>
      <c r="G418" s="9">
        <f t="shared" si="28"/>
        <v>8</v>
      </c>
      <c r="H418" s="9">
        <f t="shared" si="28"/>
        <v>8</v>
      </c>
      <c r="I418" s="9">
        <f t="shared" si="28"/>
        <v>86</v>
      </c>
      <c r="J418" s="9">
        <f t="shared" si="28"/>
        <v>54</v>
      </c>
      <c r="K418" s="29"/>
    </row>
    <row r="419" spans="1:11" ht="15.75" customHeight="1" x14ac:dyDescent="0.3"/>
    <row r="420" spans="1:11" ht="15.75" customHeight="1" x14ac:dyDescent="0.3"/>
    <row r="421" spans="1:11" ht="15.75" customHeight="1" x14ac:dyDescent="0.3">
      <c r="A421" s="24" t="s">
        <v>610</v>
      </c>
      <c r="B421" s="25"/>
      <c r="C421" s="25"/>
      <c r="D421" s="25"/>
      <c r="E421" s="25"/>
      <c r="F421" s="25"/>
      <c r="G421" s="25"/>
      <c r="H421" s="25"/>
      <c r="I421" s="25"/>
      <c r="J421" s="26"/>
      <c r="K421" s="27"/>
    </row>
    <row r="422" spans="1:11" ht="15.75" customHeight="1" x14ac:dyDescent="0.3">
      <c r="A422" s="2"/>
      <c r="B422" s="3"/>
      <c r="C422" s="28" t="s">
        <v>1</v>
      </c>
      <c r="D422" s="26"/>
      <c r="E422" s="28" t="s">
        <v>2</v>
      </c>
      <c r="F422" s="26"/>
      <c r="G422" s="28" t="s">
        <v>3</v>
      </c>
      <c r="H422" s="26"/>
      <c r="I422" s="28" t="s">
        <v>4</v>
      </c>
      <c r="J422" s="26"/>
      <c r="K422" s="27"/>
    </row>
    <row r="423" spans="1:11" ht="15.75" customHeight="1" x14ac:dyDescent="0.3">
      <c r="A423" s="4" t="s">
        <v>5</v>
      </c>
      <c r="B423" s="5" t="s">
        <v>6</v>
      </c>
      <c r="C423" s="6" t="s">
        <v>7</v>
      </c>
      <c r="D423" s="6" t="s">
        <v>8</v>
      </c>
      <c r="E423" s="6" t="s">
        <v>7</v>
      </c>
      <c r="F423" s="6" t="s">
        <v>8</v>
      </c>
      <c r="G423" s="6" t="s">
        <v>7</v>
      </c>
      <c r="H423" s="6" t="s">
        <v>8</v>
      </c>
      <c r="I423" s="6" t="s">
        <v>7</v>
      </c>
      <c r="J423" s="6" t="s">
        <v>8</v>
      </c>
      <c r="K423" s="29"/>
    </row>
    <row r="424" spans="1:11" ht="15.75" customHeight="1" x14ac:dyDescent="0.3">
      <c r="A424" s="7" t="s">
        <v>76</v>
      </c>
      <c r="B424" s="8" t="s">
        <v>410</v>
      </c>
      <c r="C424" s="12">
        <v>9</v>
      </c>
      <c r="D424" s="13">
        <v>11</v>
      </c>
      <c r="E424" s="13">
        <v>6</v>
      </c>
      <c r="F424" s="13">
        <v>8</v>
      </c>
      <c r="G424" s="13">
        <v>1</v>
      </c>
      <c r="H424" s="13">
        <v>1</v>
      </c>
      <c r="I424" s="13">
        <v>10</v>
      </c>
      <c r="J424" s="13">
        <v>12</v>
      </c>
      <c r="K424" s="27"/>
    </row>
    <row r="425" spans="1:11" ht="15.75" customHeight="1" x14ac:dyDescent="0.3">
      <c r="A425" s="7" t="s">
        <v>77</v>
      </c>
      <c r="B425" s="8" t="s">
        <v>410</v>
      </c>
      <c r="C425" s="12">
        <v>9</v>
      </c>
      <c r="D425" s="13">
        <v>11</v>
      </c>
      <c r="E425" s="13">
        <v>6</v>
      </c>
      <c r="F425" s="13">
        <v>8</v>
      </c>
      <c r="G425" s="13">
        <v>1</v>
      </c>
      <c r="H425" s="13">
        <v>1</v>
      </c>
      <c r="I425" s="13">
        <v>10</v>
      </c>
      <c r="J425" s="13">
        <v>12</v>
      </c>
      <c r="K425" s="27"/>
    </row>
    <row r="426" spans="1:11" ht="15.75" customHeight="1" x14ac:dyDescent="0.3">
      <c r="A426" s="7" t="s">
        <v>78</v>
      </c>
      <c r="B426" s="8" t="s">
        <v>410</v>
      </c>
      <c r="C426" s="22">
        <v>3</v>
      </c>
      <c r="D426" s="14">
        <v>17</v>
      </c>
      <c r="E426" s="14">
        <v>2</v>
      </c>
      <c r="F426" s="14">
        <v>12</v>
      </c>
      <c r="G426" s="14">
        <v>0</v>
      </c>
      <c r="H426" s="14">
        <v>1</v>
      </c>
      <c r="I426" s="14">
        <v>3</v>
      </c>
      <c r="J426" s="14">
        <v>18</v>
      </c>
      <c r="K426" s="27"/>
    </row>
    <row r="427" spans="1:11" ht="15.75" customHeight="1" x14ac:dyDescent="0.3">
      <c r="A427" s="7" t="s">
        <v>79</v>
      </c>
      <c r="B427" s="8" t="s">
        <v>410</v>
      </c>
      <c r="C427" s="22">
        <v>9</v>
      </c>
      <c r="D427" s="14">
        <v>11</v>
      </c>
      <c r="E427" s="14">
        <v>5</v>
      </c>
      <c r="F427" s="14">
        <v>9</v>
      </c>
      <c r="G427" s="14">
        <v>0</v>
      </c>
      <c r="H427" s="14">
        <v>1</v>
      </c>
      <c r="I427" s="14">
        <v>9</v>
      </c>
      <c r="J427" s="14">
        <v>12</v>
      </c>
      <c r="K427" s="27"/>
    </row>
    <row r="428" spans="1:11" ht="15.75" customHeight="1" x14ac:dyDescent="0.3">
      <c r="A428" s="10" t="s">
        <v>12</v>
      </c>
      <c r="B428" s="11"/>
      <c r="C428" s="9">
        <f>SUM(C424:C427)</f>
        <v>30</v>
      </c>
      <c r="D428" s="9">
        <f t="shared" ref="D428:J428" si="29">SUM(D424:D427)</f>
        <v>50</v>
      </c>
      <c r="E428" s="9">
        <f t="shared" si="29"/>
        <v>19</v>
      </c>
      <c r="F428" s="9">
        <f t="shared" si="29"/>
        <v>37</v>
      </c>
      <c r="G428" s="9">
        <f t="shared" si="29"/>
        <v>2</v>
      </c>
      <c r="H428" s="9">
        <f t="shared" si="29"/>
        <v>4</v>
      </c>
      <c r="I428" s="9">
        <f t="shared" si="29"/>
        <v>32</v>
      </c>
      <c r="J428" s="9">
        <f t="shared" si="29"/>
        <v>54</v>
      </c>
      <c r="K428" s="29"/>
    </row>
    <row r="429" spans="1:11" ht="15.75" customHeight="1" x14ac:dyDescent="0.3"/>
    <row r="430" spans="1:11" ht="15.75" customHeight="1" x14ac:dyDescent="0.3"/>
    <row r="431" spans="1:11" ht="15.75" customHeight="1" x14ac:dyDescent="0.3">
      <c r="A431" s="24" t="s">
        <v>821</v>
      </c>
      <c r="B431" s="25"/>
      <c r="C431" s="25"/>
      <c r="D431" s="25"/>
      <c r="E431" s="25"/>
      <c r="F431" s="25"/>
      <c r="G431" s="25"/>
      <c r="H431" s="25"/>
      <c r="I431" s="25"/>
      <c r="J431" s="26"/>
      <c r="K431" s="27"/>
    </row>
    <row r="432" spans="1:11" ht="15.75" customHeight="1" x14ac:dyDescent="0.3">
      <c r="A432" s="2"/>
      <c r="B432" s="3"/>
      <c r="C432" s="28" t="s">
        <v>1</v>
      </c>
      <c r="D432" s="26"/>
      <c r="E432" s="28" t="s">
        <v>2</v>
      </c>
      <c r="F432" s="26"/>
      <c r="G432" s="28" t="s">
        <v>3</v>
      </c>
      <c r="H432" s="26"/>
      <c r="I432" s="28" t="s">
        <v>4</v>
      </c>
      <c r="J432" s="26"/>
      <c r="K432" s="27"/>
    </row>
    <row r="433" spans="1:11" ht="15.75" customHeight="1" x14ac:dyDescent="0.3">
      <c r="A433" s="4" t="s">
        <v>5</v>
      </c>
      <c r="B433" s="5" t="s">
        <v>6</v>
      </c>
      <c r="C433" s="6" t="s">
        <v>7</v>
      </c>
      <c r="D433" s="6" t="s">
        <v>8</v>
      </c>
      <c r="E433" s="6" t="s">
        <v>7</v>
      </c>
      <c r="F433" s="6" t="s">
        <v>8</v>
      </c>
      <c r="G433" s="6" t="s">
        <v>7</v>
      </c>
      <c r="H433" s="6" t="s">
        <v>8</v>
      </c>
      <c r="I433" s="6" t="s">
        <v>7</v>
      </c>
      <c r="J433" s="6" t="s">
        <v>8</v>
      </c>
      <c r="K433" s="29"/>
    </row>
    <row r="434" spans="1:11" ht="15.75" customHeight="1" x14ac:dyDescent="0.3">
      <c r="A434" s="7" t="s">
        <v>103</v>
      </c>
      <c r="B434" s="8" t="s">
        <v>26</v>
      </c>
      <c r="C434" s="12">
        <v>9</v>
      </c>
      <c r="D434" s="13">
        <v>9</v>
      </c>
      <c r="E434" s="13">
        <v>0</v>
      </c>
      <c r="F434" s="13">
        <v>0</v>
      </c>
      <c r="G434" s="13">
        <v>0</v>
      </c>
      <c r="H434" s="13">
        <v>1</v>
      </c>
      <c r="I434" s="13">
        <v>9</v>
      </c>
      <c r="J434" s="13">
        <v>10</v>
      </c>
      <c r="K434" s="27"/>
    </row>
    <row r="435" spans="1:11" ht="15.75" customHeight="1" x14ac:dyDescent="0.3">
      <c r="A435" s="7" t="s">
        <v>104</v>
      </c>
      <c r="B435" s="8" t="s">
        <v>26</v>
      </c>
      <c r="C435" s="22">
        <v>5</v>
      </c>
      <c r="D435" s="14">
        <v>13</v>
      </c>
      <c r="E435" s="14">
        <v>0</v>
      </c>
      <c r="F435" s="14">
        <v>0</v>
      </c>
      <c r="G435" s="14">
        <v>0</v>
      </c>
      <c r="H435" s="14">
        <v>1</v>
      </c>
      <c r="I435" s="14">
        <v>5</v>
      </c>
      <c r="J435" s="14">
        <v>14</v>
      </c>
      <c r="K435" s="27"/>
    </row>
    <row r="436" spans="1:11" ht="15.75" customHeight="1" x14ac:dyDescent="0.3">
      <c r="A436" s="7" t="s">
        <v>105</v>
      </c>
      <c r="B436" s="8" t="s">
        <v>26</v>
      </c>
      <c r="C436" s="22">
        <v>11</v>
      </c>
      <c r="D436" s="14">
        <v>7</v>
      </c>
      <c r="E436" s="14">
        <v>0</v>
      </c>
      <c r="F436" s="14">
        <v>0</v>
      </c>
      <c r="G436" s="14">
        <v>1</v>
      </c>
      <c r="H436" s="14">
        <v>1</v>
      </c>
      <c r="I436" s="14">
        <v>12</v>
      </c>
      <c r="J436" s="14">
        <v>8</v>
      </c>
      <c r="K436" s="27"/>
    </row>
    <row r="437" spans="1:11" ht="15.75" customHeight="1" x14ac:dyDescent="0.3">
      <c r="A437" s="10" t="s">
        <v>12</v>
      </c>
      <c r="B437" s="11"/>
      <c r="C437" s="9">
        <f>SUM(C434:C436)</f>
        <v>25</v>
      </c>
      <c r="D437" s="9">
        <f t="shared" ref="D437:J437" si="30">SUM(D434:D436)</f>
        <v>29</v>
      </c>
      <c r="E437" s="9">
        <f t="shared" si="30"/>
        <v>0</v>
      </c>
      <c r="F437" s="9">
        <f t="shared" si="30"/>
        <v>0</v>
      </c>
      <c r="G437" s="9">
        <f t="shared" si="30"/>
        <v>1</v>
      </c>
      <c r="H437" s="9">
        <f t="shared" si="30"/>
        <v>3</v>
      </c>
      <c r="I437" s="9">
        <f t="shared" si="30"/>
        <v>26</v>
      </c>
      <c r="J437" s="9">
        <f t="shared" si="30"/>
        <v>32</v>
      </c>
      <c r="K437" s="29"/>
    </row>
    <row r="438" spans="1:11" ht="15.75" customHeight="1" x14ac:dyDescent="0.3"/>
    <row r="439" spans="1:11" ht="15.75" customHeight="1" x14ac:dyDescent="0.3"/>
    <row r="440" spans="1:11" ht="15.75" customHeight="1" x14ac:dyDescent="0.3">
      <c r="A440" s="24" t="s">
        <v>1596</v>
      </c>
      <c r="B440" s="25"/>
      <c r="C440" s="25"/>
      <c r="D440" s="25"/>
      <c r="E440" s="25"/>
      <c r="F440" s="25"/>
      <c r="G440" s="25"/>
      <c r="H440" s="25"/>
      <c r="I440" s="25"/>
      <c r="J440" s="26"/>
      <c r="K440" s="27"/>
    </row>
    <row r="441" spans="1:11" ht="15.75" customHeight="1" x14ac:dyDescent="0.3">
      <c r="A441" s="2"/>
      <c r="B441" s="3"/>
      <c r="C441" s="28" t="s">
        <v>1</v>
      </c>
      <c r="D441" s="26"/>
      <c r="E441" s="28" t="s">
        <v>2</v>
      </c>
      <c r="F441" s="26"/>
      <c r="G441" s="28" t="s">
        <v>3</v>
      </c>
      <c r="H441" s="26"/>
      <c r="I441" s="28" t="s">
        <v>4</v>
      </c>
      <c r="J441" s="26"/>
      <c r="K441" s="27"/>
    </row>
    <row r="442" spans="1:11" ht="15.75" customHeight="1" x14ac:dyDescent="0.3">
      <c r="A442" s="4" t="s">
        <v>5</v>
      </c>
      <c r="B442" s="5" t="s">
        <v>6</v>
      </c>
      <c r="C442" s="6" t="s">
        <v>7</v>
      </c>
      <c r="D442" s="6" t="s">
        <v>8</v>
      </c>
      <c r="E442" s="6" t="s">
        <v>7</v>
      </c>
      <c r="F442" s="6" t="s">
        <v>8</v>
      </c>
      <c r="G442" s="6" t="s">
        <v>7</v>
      </c>
      <c r="H442" s="6" t="s">
        <v>8</v>
      </c>
      <c r="I442" s="6" t="s">
        <v>7</v>
      </c>
      <c r="J442" s="6" t="s">
        <v>8</v>
      </c>
      <c r="K442" s="29"/>
    </row>
    <row r="443" spans="1:11" ht="15.75" customHeight="1" x14ac:dyDescent="0.3">
      <c r="A443" s="7" t="s">
        <v>55</v>
      </c>
      <c r="B443" s="8" t="s">
        <v>242</v>
      </c>
      <c r="C443" s="12">
        <v>12</v>
      </c>
      <c r="D443" s="13">
        <v>4</v>
      </c>
      <c r="E443" s="13">
        <v>9</v>
      </c>
      <c r="F443" s="13">
        <v>1</v>
      </c>
      <c r="G443" s="13">
        <v>1</v>
      </c>
      <c r="H443" s="13">
        <v>1</v>
      </c>
      <c r="I443" s="13">
        <v>13</v>
      </c>
      <c r="J443" s="13">
        <v>5</v>
      </c>
      <c r="K443" s="27"/>
    </row>
    <row r="444" spans="1:11" ht="15.75" customHeight="1" x14ac:dyDescent="0.3">
      <c r="A444" s="7" t="s">
        <v>56</v>
      </c>
      <c r="B444" s="8" t="s">
        <v>242</v>
      </c>
      <c r="C444" s="12">
        <v>16</v>
      </c>
      <c r="D444" s="13">
        <v>2</v>
      </c>
      <c r="E444" s="13">
        <v>9</v>
      </c>
      <c r="F444" s="13">
        <v>1</v>
      </c>
      <c r="G444" s="13">
        <v>0</v>
      </c>
      <c r="H444" s="13">
        <v>1</v>
      </c>
      <c r="I444" s="13">
        <v>16</v>
      </c>
      <c r="J444" s="13">
        <v>3</v>
      </c>
      <c r="K444" s="27"/>
    </row>
    <row r="445" spans="1:11" ht="15.75" customHeight="1" x14ac:dyDescent="0.3">
      <c r="A445" s="7" t="s">
        <v>57</v>
      </c>
      <c r="B445" s="8" t="s">
        <v>242</v>
      </c>
      <c r="C445" s="22">
        <v>9</v>
      </c>
      <c r="D445" s="14">
        <v>9</v>
      </c>
      <c r="E445" s="14">
        <v>5</v>
      </c>
      <c r="F445" s="14">
        <v>5</v>
      </c>
      <c r="G445" s="14">
        <v>0</v>
      </c>
      <c r="H445" s="14">
        <v>1</v>
      </c>
      <c r="I445" s="14">
        <v>9</v>
      </c>
      <c r="J445" s="14">
        <v>10</v>
      </c>
      <c r="K445" s="27"/>
    </row>
    <row r="446" spans="1:11" ht="15.75" customHeight="1" x14ac:dyDescent="0.3">
      <c r="A446" s="7" t="s">
        <v>63</v>
      </c>
      <c r="B446" s="8" t="s">
        <v>242</v>
      </c>
      <c r="C446" s="22">
        <v>14</v>
      </c>
      <c r="D446" s="14">
        <v>3</v>
      </c>
      <c r="E446" s="14">
        <v>7</v>
      </c>
      <c r="F446" s="14">
        <v>3</v>
      </c>
      <c r="G446" s="14">
        <v>1</v>
      </c>
      <c r="H446" s="14">
        <v>1</v>
      </c>
      <c r="I446" s="14">
        <v>15</v>
      </c>
      <c r="J446" s="14">
        <v>4</v>
      </c>
      <c r="K446" s="27"/>
    </row>
    <row r="447" spans="1:11" ht="15.75" customHeight="1" x14ac:dyDescent="0.3">
      <c r="A447" s="7" t="s">
        <v>64</v>
      </c>
      <c r="B447" s="8" t="s">
        <v>242</v>
      </c>
      <c r="C447" s="22">
        <v>11</v>
      </c>
      <c r="D447" s="14">
        <v>7</v>
      </c>
      <c r="E447" s="14">
        <v>8</v>
      </c>
      <c r="F447" s="14">
        <v>2</v>
      </c>
      <c r="G447" s="14">
        <v>0</v>
      </c>
      <c r="H447" s="14">
        <v>1</v>
      </c>
      <c r="I447" s="14">
        <v>11</v>
      </c>
      <c r="J447" s="14">
        <v>8</v>
      </c>
      <c r="K447" s="27"/>
    </row>
    <row r="448" spans="1:11" ht="15.75" customHeight="1" x14ac:dyDescent="0.3">
      <c r="A448" s="7" t="s">
        <v>66</v>
      </c>
      <c r="B448" s="8" t="s">
        <v>242</v>
      </c>
      <c r="C448" s="22">
        <v>12</v>
      </c>
      <c r="D448" s="14">
        <v>6</v>
      </c>
      <c r="E448" s="14">
        <v>7</v>
      </c>
      <c r="F448" s="14">
        <v>3</v>
      </c>
      <c r="G448" s="14">
        <v>3</v>
      </c>
      <c r="H448" s="14">
        <v>1</v>
      </c>
      <c r="I448" s="14">
        <v>15</v>
      </c>
      <c r="J448" s="14">
        <v>7</v>
      </c>
      <c r="K448" s="27"/>
    </row>
    <row r="449" spans="1:11" ht="15.75" customHeight="1" x14ac:dyDescent="0.3">
      <c r="A449" s="7" t="s">
        <v>67</v>
      </c>
      <c r="B449" s="8" t="s">
        <v>242</v>
      </c>
      <c r="C449" s="22">
        <v>17</v>
      </c>
      <c r="D449" s="14">
        <v>1</v>
      </c>
      <c r="E449" s="14">
        <v>12</v>
      </c>
      <c r="F449" s="14">
        <v>0</v>
      </c>
      <c r="G449" s="14">
        <v>2</v>
      </c>
      <c r="H449" s="14">
        <v>1</v>
      </c>
      <c r="I449" s="14">
        <v>19</v>
      </c>
      <c r="J449" s="14">
        <v>2</v>
      </c>
      <c r="K449" s="27"/>
    </row>
    <row r="450" spans="1:11" ht="15.75" customHeight="1" x14ac:dyDescent="0.3">
      <c r="A450" s="7" t="s">
        <v>68</v>
      </c>
      <c r="B450" s="8" t="s">
        <v>242</v>
      </c>
      <c r="C450" s="22">
        <v>6</v>
      </c>
      <c r="D450" s="14">
        <v>12</v>
      </c>
      <c r="E450" s="14">
        <v>4</v>
      </c>
      <c r="F450" s="14">
        <v>8</v>
      </c>
      <c r="G450" s="14">
        <v>1</v>
      </c>
      <c r="H450" s="14">
        <v>1</v>
      </c>
      <c r="I450" s="14">
        <v>7</v>
      </c>
      <c r="J450" s="14">
        <v>13</v>
      </c>
      <c r="K450" s="27"/>
    </row>
    <row r="451" spans="1:11" ht="15.75" customHeight="1" x14ac:dyDescent="0.3">
      <c r="A451" s="7" t="s">
        <v>69</v>
      </c>
      <c r="B451" s="8" t="s">
        <v>242</v>
      </c>
      <c r="C451" s="22">
        <v>10</v>
      </c>
      <c r="D451" s="14">
        <v>8</v>
      </c>
      <c r="E451" s="14">
        <v>9</v>
      </c>
      <c r="F451" s="14">
        <v>3</v>
      </c>
      <c r="G451" s="14">
        <v>0</v>
      </c>
      <c r="H451" s="14">
        <v>1</v>
      </c>
      <c r="I451" s="14">
        <v>10</v>
      </c>
      <c r="J451" s="14">
        <v>9</v>
      </c>
      <c r="K451" s="27"/>
    </row>
    <row r="452" spans="1:11" ht="15.75" customHeight="1" x14ac:dyDescent="0.3">
      <c r="A452" s="7" t="s">
        <v>102</v>
      </c>
      <c r="B452" s="8" t="s">
        <v>242</v>
      </c>
      <c r="C452" s="22">
        <v>10</v>
      </c>
      <c r="D452" s="14">
        <v>8</v>
      </c>
      <c r="E452" s="14">
        <v>7</v>
      </c>
      <c r="F452" s="14">
        <v>5</v>
      </c>
      <c r="G452" s="14">
        <v>1</v>
      </c>
      <c r="H452" s="14">
        <v>1</v>
      </c>
      <c r="I452" s="14">
        <v>11</v>
      </c>
      <c r="J452" s="14">
        <v>9</v>
      </c>
      <c r="K452" s="27"/>
    </row>
    <row r="453" spans="1:11" ht="15.75" customHeight="1" x14ac:dyDescent="0.3">
      <c r="A453" s="7" t="s">
        <v>103</v>
      </c>
      <c r="B453" s="8" t="s">
        <v>242</v>
      </c>
      <c r="C453" s="22">
        <v>9</v>
      </c>
      <c r="D453" s="14">
        <v>9</v>
      </c>
      <c r="E453" s="14">
        <v>6</v>
      </c>
      <c r="F453" s="14">
        <v>4</v>
      </c>
      <c r="G453" s="14">
        <v>0</v>
      </c>
      <c r="H453" s="14">
        <v>1</v>
      </c>
      <c r="I453" s="14">
        <v>9</v>
      </c>
      <c r="J453" s="14">
        <v>10</v>
      </c>
      <c r="K453" s="27"/>
    </row>
    <row r="454" spans="1:11" ht="15.75" customHeight="1" x14ac:dyDescent="0.3">
      <c r="A454" s="7" t="s">
        <v>104</v>
      </c>
      <c r="B454" s="8" t="s">
        <v>242</v>
      </c>
      <c r="C454" s="22">
        <v>10</v>
      </c>
      <c r="D454" s="14">
        <v>8</v>
      </c>
      <c r="E454" s="14">
        <v>6</v>
      </c>
      <c r="F454" s="14">
        <v>6</v>
      </c>
      <c r="G454" s="14">
        <v>0</v>
      </c>
      <c r="H454" s="14">
        <v>1</v>
      </c>
      <c r="I454" s="14">
        <v>10</v>
      </c>
      <c r="J454" s="14">
        <v>9</v>
      </c>
      <c r="K454" s="27"/>
    </row>
    <row r="455" spans="1:11" ht="15.75" customHeight="1" x14ac:dyDescent="0.3">
      <c r="A455" s="7" t="s">
        <v>105</v>
      </c>
      <c r="B455" s="8" t="s">
        <v>242</v>
      </c>
      <c r="C455" s="22">
        <v>5</v>
      </c>
      <c r="D455" s="14">
        <v>13</v>
      </c>
      <c r="E455" s="14">
        <v>4</v>
      </c>
      <c r="F455" s="14">
        <v>6</v>
      </c>
      <c r="G455" s="14">
        <v>2</v>
      </c>
      <c r="H455" s="14">
        <v>1</v>
      </c>
      <c r="I455" s="14">
        <v>7</v>
      </c>
      <c r="J455" s="14">
        <v>14</v>
      </c>
      <c r="K455" s="27"/>
    </row>
    <row r="456" spans="1:11" ht="15.75" customHeight="1" x14ac:dyDescent="0.3">
      <c r="A456" s="7" t="s">
        <v>25</v>
      </c>
      <c r="B456" s="8" t="s">
        <v>242</v>
      </c>
      <c r="C456" s="22">
        <v>11</v>
      </c>
      <c r="D456" s="14">
        <v>7</v>
      </c>
      <c r="E456" s="14">
        <v>6</v>
      </c>
      <c r="F456" s="14">
        <v>4</v>
      </c>
      <c r="G456" s="14">
        <v>1</v>
      </c>
      <c r="H456" s="14">
        <v>1</v>
      </c>
      <c r="I456" s="14">
        <v>12</v>
      </c>
      <c r="J456" s="14">
        <v>8</v>
      </c>
      <c r="K456" s="27"/>
    </row>
    <row r="457" spans="1:11" ht="15.75" customHeight="1" x14ac:dyDescent="0.3">
      <c r="A457" s="7" t="s">
        <v>27</v>
      </c>
      <c r="B457" s="8" t="s">
        <v>242</v>
      </c>
      <c r="C457" s="22">
        <v>13</v>
      </c>
      <c r="D457" s="14">
        <v>5</v>
      </c>
      <c r="E457" s="14">
        <v>5</v>
      </c>
      <c r="F457" s="14">
        <v>5</v>
      </c>
      <c r="G457" s="14">
        <v>2</v>
      </c>
      <c r="H457" s="14">
        <v>1</v>
      </c>
      <c r="I457" s="14">
        <v>15</v>
      </c>
      <c r="J457" s="14">
        <v>6</v>
      </c>
      <c r="K457" s="27"/>
    </row>
    <row r="458" spans="1:11" ht="15.75" customHeight="1" x14ac:dyDescent="0.3">
      <c r="A458" s="7" t="s">
        <v>28</v>
      </c>
      <c r="B458" s="8" t="s">
        <v>242</v>
      </c>
      <c r="C458" s="22">
        <v>14</v>
      </c>
      <c r="D458" s="14">
        <v>4</v>
      </c>
      <c r="E458" s="14">
        <v>7</v>
      </c>
      <c r="F458" s="14">
        <v>3</v>
      </c>
      <c r="G458" s="14">
        <v>3</v>
      </c>
      <c r="H458" s="14">
        <v>1</v>
      </c>
      <c r="I458" s="14">
        <v>17</v>
      </c>
      <c r="J458" s="14">
        <v>5</v>
      </c>
      <c r="K458" s="27"/>
    </row>
    <row r="459" spans="1:11" ht="15.75" customHeight="1" x14ac:dyDescent="0.3">
      <c r="A459" s="7" t="s">
        <v>106</v>
      </c>
      <c r="B459" s="8" t="s">
        <v>242</v>
      </c>
      <c r="C459" s="22">
        <v>3</v>
      </c>
      <c r="D459" s="14">
        <v>15</v>
      </c>
      <c r="E459" s="14">
        <v>2</v>
      </c>
      <c r="F459" s="14">
        <v>8</v>
      </c>
      <c r="G459" s="14">
        <v>1</v>
      </c>
      <c r="H459" s="14">
        <v>1</v>
      </c>
      <c r="I459" s="14">
        <v>4</v>
      </c>
      <c r="J459" s="14">
        <v>16</v>
      </c>
      <c r="K459" s="27"/>
    </row>
    <row r="460" spans="1:11" ht="15.75" customHeight="1" x14ac:dyDescent="0.3">
      <c r="A460" s="7" t="s">
        <v>30</v>
      </c>
      <c r="B460" s="8" t="s">
        <v>242</v>
      </c>
      <c r="C460" s="22">
        <v>1</v>
      </c>
      <c r="D460" s="14">
        <v>17</v>
      </c>
      <c r="E460" s="14">
        <v>1</v>
      </c>
      <c r="F460" s="14">
        <v>9</v>
      </c>
      <c r="G460" s="14">
        <v>0</v>
      </c>
      <c r="H460" s="14">
        <v>1</v>
      </c>
      <c r="I460" s="14">
        <v>1</v>
      </c>
      <c r="J460" s="14">
        <v>18</v>
      </c>
      <c r="K460" s="27"/>
    </row>
    <row r="461" spans="1:11" ht="15.75" customHeight="1" x14ac:dyDescent="0.3">
      <c r="A461" s="7" t="s">
        <v>107</v>
      </c>
      <c r="B461" s="8" t="s">
        <v>242</v>
      </c>
      <c r="C461" s="22">
        <v>4</v>
      </c>
      <c r="D461" s="14">
        <v>14</v>
      </c>
      <c r="E461" s="14">
        <v>1</v>
      </c>
      <c r="F461" s="14">
        <v>9</v>
      </c>
      <c r="G461" s="14">
        <v>1</v>
      </c>
      <c r="H461" s="14">
        <v>1</v>
      </c>
      <c r="I461" s="14">
        <v>5</v>
      </c>
      <c r="J461" s="14">
        <v>15</v>
      </c>
      <c r="K461" s="27"/>
    </row>
    <row r="462" spans="1:11" ht="15.75" customHeight="1" x14ac:dyDescent="0.3">
      <c r="A462" s="7" t="s">
        <v>109</v>
      </c>
      <c r="B462" s="8" t="s">
        <v>242</v>
      </c>
      <c r="C462" s="22">
        <v>3</v>
      </c>
      <c r="D462" s="14">
        <v>15</v>
      </c>
      <c r="E462" s="14">
        <v>1</v>
      </c>
      <c r="F462" s="14">
        <v>9</v>
      </c>
      <c r="G462" s="14">
        <v>0</v>
      </c>
      <c r="H462" s="14">
        <v>1</v>
      </c>
      <c r="I462" s="14">
        <v>3</v>
      </c>
      <c r="J462" s="14">
        <v>16</v>
      </c>
      <c r="K462" s="27"/>
    </row>
    <row r="463" spans="1:11" ht="15.75" customHeight="1" x14ac:dyDescent="0.3">
      <c r="A463" s="10" t="s">
        <v>12</v>
      </c>
      <c r="B463" s="8"/>
      <c r="C463" s="9">
        <f>SUM(C443:C462)</f>
        <v>190</v>
      </c>
      <c r="D463" s="9">
        <f t="shared" ref="D463:J463" si="31">SUM(D443:D462)</f>
        <v>167</v>
      </c>
      <c r="E463" s="9">
        <f t="shared" si="31"/>
        <v>116</v>
      </c>
      <c r="F463" s="9">
        <f t="shared" si="31"/>
        <v>94</v>
      </c>
      <c r="G463" s="9">
        <f t="shared" si="31"/>
        <v>19</v>
      </c>
      <c r="H463" s="9">
        <f t="shared" si="31"/>
        <v>20</v>
      </c>
      <c r="I463" s="9">
        <f t="shared" si="31"/>
        <v>209</v>
      </c>
      <c r="J463" s="9">
        <f t="shared" si="31"/>
        <v>187</v>
      </c>
      <c r="K463" s="29"/>
    </row>
    <row r="464" spans="1:11" ht="15.75" customHeight="1" x14ac:dyDescent="0.3"/>
    <row r="465" spans="1:11" ht="15.75" customHeight="1" x14ac:dyDescent="0.3"/>
    <row r="466" spans="1:11" ht="15.75" customHeight="1" x14ac:dyDescent="0.3">
      <c r="A466" s="24" t="s">
        <v>1542</v>
      </c>
      <c r="B466" s="25"/>
      <c r="C466" s="25"/>
      <c r="D466" s="25"/>
      <c r="E466" s="25"/>
      <c r="F466" s="25"/>
      <c r="G466" s="25"/>
      <c r="H466" s="25"/>
      <c r="I466" s="25"/>
      <c r="J466" s="26"/>
      <c r="K466" s="27"/>
    </row>
    <row r="467" spans="1:11" ht="15.75" customHeight="1" x14ac:dyDescent="0.3">
      <c r="A467" s="2"/>
      <c r="B467" s="3"/>
      <c r="C467" s="28" t="s">
        <v>1</v>
      </c>
      <c r="D467" s="26"/>
      <c r="E467" s="28" t="s">
        <v>2</v>
      </c>
      <c r="F467" s="26"/>
      <c r="G467" s="28" t="s">
        <v>3</v>
      </c>
      <c r="H467" s="26"/>
      <c r="I467" s="28" t="s">
        <v>4</v>
      </c>
      <c r="J467" s="26"/>
      <c r="K467" s="27"/>
    </row>
    <row r="468" spans="1:11" ht="15.75" customHeight="1" x14ac:dyDescent="0.3">
      <c r="A468" s="4" t="s">
        <v>5</v>
      </c>
      <c r="B468" s="5" t="s">
        <v>6</v>
      </c>
      <c r="C468" s="6" t="s">
        <v>7</v>
      </c>
      <c r="D468" s="6" t="s">
        <v>8</v>
      </c>
      <c r="E468" s="6" t="s">
        <v>7</v>
      </c>
      <c r="F468" s="6" t="s">
        <v>8</v>
      </c>
      <c r="G468" s="6" t="s">
        <v>7</v>
      </c>
      <c r="H468" s="6" t="s">
        <v>8</v>
      </c>
      <c r="I468" s="6" t="s">
        <v>7</v>
      </c>
      <c r="J468" s="6" t="s">
        <v>8</v>
      </c>
      <c r="K468" s="29"/>
    </row>
    <row r="469" spans="1:11" ht="15.75" customHeight="1" x14ac:dyDescent="0.3">
      <c r="A469" s="7" t="s">
        <v>22</v>
      </c>
      <c r="B469" s="8" t="s">
        <v>275</v>
      </c>
      <c r="C469" s="12">
        <v>12</v>
      </c>
      <c r="D469" s="13">
        <v>7</v>
      </c>
      <c r="E469" s="13">
        <v>5</v>
      </c>
      <c r="F469" s="13">
        <v>2</v>
      </c>
      <c r="G469" s="13">
        <v>0</v>
      </c>
      <c r="H469" s="13">
        <v>1</v>
      </c>
      <c r="I469" s="13">
        <v>12</v>
      </c>
      <c r="J469" s="13">
        <v>8</v>
      </c>
      <c r="K469" s="27"/>
    </row>
    <row r="470" spans="1:11" ht="15.75" customHeight="1" x14ac:dyDescent="0.3">
      <c r="A470" s="7" t="s">
        <v>23</v>
      </c>
      <c r="B470" s="8" t="s">
        <v>275</v>
      </c>
      <c r="C470" s="22">
        <v>16</v>
      </c>
      <c r="D470" s="14">
        <v>2</v>
      </c>
      <c r="E470" s="14">
        <v>7</v>
      </c>
      <c r="F470" s="14">
        <v>0</v>
      </c>
      <c r="G470" s="14">
        <v>0</v>
      </c>
      <c r="H470" s="14">
        <v>1</v>
      </c>
      <c r="I470" s="14">
        <v>16</v>
      </c>
      <c r="J470" s="14">
        <v>3</v>
      </c>
      <c r="K470" s="27"/>
    </row>
    <row r="471" spans="1:11" ht="15.75" customHeight="1" x14ac:dyDescent="0.3">
      <c r="A471" s="10" t="s">
        <v>12</v>
      </c>
      <c r="B471" s="11"/>
      <c r="C471" s="9">
        <f t="shared" ref="C471:J471" si="32">SUM(C469:C470)</f>
        <v>28</v>
      </c>
      <c r="D471" s="9">
        <f t="shared" si="32"/>
        <v>9</v>
      </c>
      <c r="E471" s="9">
        <f t="shared" si="32"/>
        <v>12</v>
      </c>
      <c r="F471" s="9">
        <f t="shared" si="32"/>
        <v>2</v>
      </c>
      <c r="G471" s="9">
        <f t="shared" si="32"/>
        <v>0</v>
      </c>
      <c r="H471" s="9">
        <f t="shared" si="32"/>
        <v>2</v>
      </c>
      <c r="I471" s="9">
        <f t="shared" si="32"/>
        <v>28</v>
      </c>
      <c r="J471" s="9">
        <f t="shared" si="32"/>
        <v>11</v>
      </c>
      <c r="K471" s="29"/>
    </row>
    <row r="472" spans="1:11" ht="15.75" customHeight="1" x14ac:dyDescent="0.3"/>
    <row r="473" spans="1:11" ht="15.75" customHeight="1" x14ac:dyDescent="0.3"/>
    <row r="474" spans="1:11" ht="15.75" customHeight="1" x14ac:dyDescent="0.3">
      <c r="A474" s="24" t="s">
        <v>1222</v>
      </c>
      <c r="B474" s="25"/>
      <c r="C474" s="25"/>
      <c r="D474" s="25"/>
      <c r="E474" s="25"/>
      <c r="F474" s="25"/>
      <c r="G474" s="25"/>
      <c r="H474" s="25"/>
      <c r="I474" s="25"/>
      <c r="J474" s="26"/>
      <c r="K474" s="27"/>
    </row>
    <row r="475" spans="1:11" ht="15.75" customHeight="1" x14ac:dyDescent="0.3">
      <c r="A475" s="2"/>
      <c r="B475" s="3"/>
      <c r="C475" s="28" t="s">
        <v>1</v>
      </c>
      <c r="D475" s="26"/>
      <c r="E475" s="28" t="s">
        <v>2</v>
      </c>
      <c r="F475" s="26"/>
      <c r="G475" s="28" t="s">
        <v>3</v>
      </c>
      <c r="H475" s="26"/>
      <c r="I475" s="28" t="s">
        <v>4</v>
      </c>
      <c r="J475" s="26"/>
      <c r="K475" s="27"/>
    </row>
    <row r="476" spans="1:11" ht="15.75" customHeight="1" x14ac:dyDescent="0.3">
      <c r="A476" s="4" t="s">
        <v>5</v>
      </c>
      <c r="B476" s="5" t="s">
        <v>6</v>
      </c>
      <c r="C476" s="6" t="s">
        <v>7</v>
      </c>
      <c r="D476" s="6" t="s">
        <v>8</v>
      </c>
      <c r="E476" s="6" t="s">
        <v>7</v>
      </c>
      <c r="F476" s="6" t="s">
        <v>8</v>
      </c>
      <c r="G476" s="6" t="s">
        <v>7</v>
      </c>
      <c r="H476" s="6" t="s">
        <v>8</v>
      </c>
      <c r="I476" s="6" t="s">
        <v>7</v>
      </c>
      <c r="J476" s="6" t="s">
        <v>8</v>
      </c>
      <c r="K476" s="29"/>
    </row>
    <row r="477" spans="1:11" ht="15.75" customHeight="1" x14ac:dyDescent="0.3">
      <c r="A477" s="7" t="s">
        <v>243</v>
      </c>
      <c r="B477" s="8" t="s">
        <v>320</v>
      </c>
      <c r="C477" s="12"/>
      <c r="D477" s="13"/>
      <c r="E477" s="13"/>
      <c r="F477" s="13"/>
      <c r="G477" s="13"/>
      <c r="H477" s="13"/>
      <c r="I477" s="13"/>
      <c r="J477" s="13"/>
      <c r="K477" s="27"/>
    </row>
    <row r="478" spans="1:11" ht="15.75" customHeight="1" x14ac:dyDescent="0.3">
      <c r="A478" s="7" t="s">
        <v>236</v>
      </c>
      <c r="B478" s="8" t="s">
        <v>426</v>
      </c>
      <c r="C478" s="12">
        <v>8</v>
      </c>
      <c r="D478" s="13">
        <v>9</v>
      </c>
      <c r="E478" s="13">
        <v>7</v>
      </c>
      <c r="F478" s="13">
        <v>9</v>
      </c>
      <c r="G478" s="13">
        <v>0</v>
      </c>
      <c r="H478" s="13">
        <v>1</v>
      </c>
      <c r="I478" s="13">
        <v>8</v>
      </c>
      <c r="J478" s="13">
        <v>10</v>
      </c>
      <c r="K478" s="27"/>
    </row>
    <row r="479" spans="1:11" ht="15.75" customHeight="1" x14ac:dyDescent="0.3">
      <c r="A479" s="7" t="s">
        <v>155</v>
      </c>
      <c r="B479" s="8" t="s">
        <v>426</v>
      </c>
      <c r="C479" s="22">
        <v>10</v>
      </c>
      <c r="D479" s="14">
        <v>7</v>
      </c>
      <c r="E479" s="14">
        <v>5</v>
      </c>
      <c r="F479" s="14">
        <v>2</v>
      </c>
      <c r="G479" s="14">
        <v>1</v>
      </c>
      <c r="H479" s="14">
        <v>1</v>
      </c>
      <c r="I479" s="14">
        <v>11</v>
      </c>
      <c r="J479" s="14">
        <v>8</v>
      </c>
      <c r="K479" s="27"/>
    </row>
    <row r="480" spans="1:11" ht="15.75" customHeight="1" x14ac:dyDescent="0.3">
      <c r="A480" s="7" t="s">
        <v>15</v>
      </c>
      <c r="B480" s="8" t="s">
        <v>426</v>
      </c>
      <c r="C480" s="22">
        <v>8</v>
      </c>
      <c r="D480" s="14">
        <v>9</v>
      </c>
      <c r="E480" s="14">
        <v>4</v>
      </c>
      <c r="F480" s="14">
        <v>3</v>
      </c>
      <c r="G480" s="14">
        <v>0</v>
      </c>
      <c r="H480" s="14">
        <v>1</v>
      </c>
      <c r="I480" s="14">
        <v>8</v>
      </c>
      <c r="J480" s="14">
        <v>10</v>
      </c>
      <c r="K480" s="27"/>
    </row>
    <row r="481" spans="1:11" ht="15.75" customHeight="1" x14ac:dyDescent="0.3">
      <c r="A481" s="7" t="s">
        <v>17</v>
      </c>
      <c r="B481" s="8" t="s">
        <v>426</v>
      </c>
      <c r="C481" s="22">
        <v>7</v>
      </c>
      <c r="D481" s="14">
        <v>10</v>
      </c>
      <c r="E481" s="14">
        <v>4</v>
      </c>
      <c r="F481" s="14">
        <v>3</v>
      </c>
      <c r="G481" s="14">
        <v>1</v>
      </c>
      <c r="H481" s="14">
        <v>1</v>
      </c>
      <c r="I481" s="14">
        <v>8</v>
      </c>
      <c r="J481" s="14">
        <v>11</v>
      </c>
      <c r="K481" s="27"/>
    </row>
    <row r="482" spans="1:11" ht="15.75" customHeight="1" x14ac:dyDescent="0.3">
      <c r="A482" s="7" t="s">
        <v>18</v>
      </c>
      <c r="B482" s="8" t="s">
        <v>426</v>
      </c>
      <c r="C482" s="22">
        <v>10</v>
      </c>
      <c r="D482" s="14">
        <v>8</v>
      </c>
      <c r="E482" s="14">
        <v>4</v>
      </c>
      <c r="F482" s="14">
        <v>3</v>
      </c>
      <c r="G482" s="14">
        <v>0</v>
      </c>
      <c r="H482" s="14">
        <v>1</v>
      </c>
      <c r="I482" s="14">
        <v>10</v>
      </c>
      <c r="J482" s="14">
        <v>9</v>
      </c>
      <c r="K482" s="27"/>
    </row>
    <row r="483" spans="1:11" ht="15.75" customHeight="1" x14ac:dyDescent="0.3">
      <c r="A483" s="7" t="s">
        <v>19</v>
      </c>
      <c r="B483" s="8" t="s">
        <v>426</v>
      </c>
      <c r="C483" s="22">
        <v>13</v>
      </c>
      <c r="D483" s="14">
        <v>4</v>
      </c>
      <c r="E483" s="14">
        <v>6</v>
      </c>
      <c r="F483" s="14">
        <v>1</v>
      </c>
      <c r="G483" s="14">
        <v>1</v>
      </c>
      <c r="H483" s="14">
        <v>1</v>
      </c>
      <c r="I483" s="14">
        <v>14</v>
      </c>
      <c r="J483" s="14">
        <v>5</v>
      </c>
      <c r="K483" s="27"/>
    </row>
    <row r="484" spans="1:11" ht="15.75" customHeight="1" x14ac:dyDescent="0.3">
      <c r="A484" s="7" t="s">
        <v>20</v>
      </c>
      <c r="B484" s="8" t="s">
        <v>426</v>
      </c>
      <c r="C484" s="22">
        <v>8</v>
      </c>
      <c r="D484" s="14">
        <v>9</v>
      </c>
      <c r="E484" s="14">
        <v>3</v>
      </c>
      <c r="F484" s="14">
        <v>4</v>
      </c>
      <c r="G484" s="14">
        <v>1</v>
      </c>
      <c r="H484" s="14">
        <v>1</v>
      </c>
      <c r="I484" s="14">
        <v>9</v>
      </c>
      <c r="J484" s="14">
        <v>10</v>
      </c>
      <c r="K484" s="27"/>
    </row>
    <row r="485" spans="1:11" ht="15.75" customHeight="1" x14ac:dyDescent="0.3">
      <c r="A485" s="7" t="s">
        <v>21</v>
      </c>
      <c r="B485" s="8" t="s">
        <v>426</v>
      </c>
      <c r="C485" s="22">
        <v>5</v>
      </c>
      <c r="D485" s="14">
        <v>13</v>
      </c>
      <c r="E485" s="14">
        <v>4</v>
      </c>
      <c r="F485" s="14">
        <v>3</v>
      </c>
      <c r="G485" s="14">
        <v>0</v>
      </c>
      <c r="H485" s="14">
        <v>1</v>
      </c>
      <c r="I485" s="14">
        <v>5</v>
      </c>
      <c r="J485" s="14">
        <v>14</v>
      </c>
      <c r="K485" s="27"/>
    </row>
    <row r="486" spans="1:11" ht="15.75" customHeight="1" x14ac:dyDescent="0.3">
      <c r="A486" s="7" t="s">
        <v>22</v>
      </c>
      <c r="B486" s="8" t="s">
        <v>426</v>
      </c>
      <c r="C486" s="22">
        <v>10</v>
      </c>
      <c r="D486" s="14">
        <v>9</v>
      </c>
      <c r="E486" s="14">
        <v>5</v>
      </c>
      <c r="F486" s="14">
        <v>2</v>
      </c>
      <c r="G486" s="14">
        <v>1</v>
      </c>
      <c r="H486" s="14">
        <v>1</v>
      </c>
      <c r="I486" s="14">
        <v>11</v>
      </c>
      <c r="J486" s="14">
        <v>10</v>
      </c>
      <c r="K486" s="27"/>
    </row>
    <row r="487" spans="1:11" ht="15.75" customHeight="1" x14ac:dyDescent="0.3">
      <c r="A487" s="7" t="s">
        <v>23</v>
      </c>
      <c r="B487" s="8" t="s">
        <v>426</v>
      </c>
      <c r="C487" s="22">
        <v>12</v>
      </c>
      <c r="D487" s="14">
        <v>5</v>
      </c>
      <c r="E487" s="14">
        <v>5</v>
      </c>
      <c r="F487" s="14">
        <v>2</v>
      </c>
      <c r="G487" s="14">
        <v>2</v>
      </c>
      <c r="H487" s="14">
        <v>1</v>
      </c>
      <c r="I487" s="14">
        <v>14</v>
      </c>
      <c r="J487" s="14">
        <v>6</v>
      </c>
      <c r="K487" s="27"/>
    </row>
    <row r="488" spans="1:11" ht="15.75" customHeight="1" x14ac:dyDescent="0.3">
      <c r="A488" s="7" t="s">
        <v>42</v>
      </c>
      <c r="B488" s="8" t="s">
        <v>426</v>
      </c>
      <c r="C488" s="22">
        <v>18</v>
      </c>
      <c r="D488" s="14">
        <v>0</v>
      </c>
      <c r="E488" s="14">
        <v>7</v>
      </c>
      <c r="F488" s="14">
        <v>0</v>
      </c>
      <c r="G488" s="14">
        <v>1</v>
      </c>
      <c r="H488" s="14">
        <v>1</v>
      </c>
      <c r="I488" s="14">
        <v>19</v>
      </c>
      <c r="J488" s="14">
        <v>1</v>
      </c>
      <c r="K488" s="27"/>
    </row>
    <row r="489" spans="1:11" ht="15.75" customHeight="1" x14ac:dyDescent="0.3">
      <c r="A489" s="7" t="s">
        <v>24</v>
      </c>
      <c r="B489" s="8" t="s">
        <v>426</v>
      </c>
      <c r="C489" s="22">
        <v>17</v>
      </c>
      <c r="D489" s="14">
        <v>1</v>
      </c>
      <c r="E489" s="14">
        <v>7</v>
      </c>
      <c r="F489" s="14">
        <v>0</v>
      </c>
      <c r="G489" s="14">
        <v>3</v>
      </c>
      <c r="H489" s="14">
        <v>1</v>
      </c>
      <c r="I489" s="14">
        <v>20</v>
      </c>
      <c r="J489" s="14">
        <v>2</v>
      </c>
      <c r="K489" s="27"/>
    </row>
    <row r="490" spans="1:11" ht="15.75" customHeight="1" x14ac:dyDescent="0.3">
      <c r="A490" s="7" t="s">
        <v>46</v>
      </c>
      <c r="B490" s="8" t="s">
        <v>426</v>
      </c>
      <c r="C490" s="22">
        <v>17</v>
      </c>
      <c r="D490" s="14">
        <v>1</v>
      </c>
      <c r="E490" s="14">
        <v>7</v>
      </c>
      <c r="F490" s="14">
        <v>0</v>
      </c>
      <c r="G490" s="14">
        <v>5</v>
      </c>
      <c r="H490" s="14">
        <v>1</v>
      </c>
      <c r="I490" s="14">
        <v>22</v>
      </c>
      <c r="J490" s="14">
        <v>2</v>
      </c>
      <c r="K490" s="27"/>
    </row>
    <row r="491" spans="1:11" ht="15.75" customHeight="1" x14ac:dyDescent="0.3">
      <c r="A491" s="7" t="s">
        <v>55</v>
      </c>
      <c r="B491" s="8" t="s">
        <v>426</v>
      </c>
      <c r="C491" s="22">
        <v>5</v>
      </c>
      <c r="D491" s="14">
        <v>12</v>
      </c>
      <c r="E491" s="14">
        <v>2</v>
      </c>
      <c r="F491" s="14">
        <v>5</v>
      </c>
      <c r="G491" s="14">
        <v>0</v>
      </c>
      <c r="H491" s="14">
        <v>1</v>
      </c>
      <c r="I491" s="14">
        <v>5</v>
      </c>
      <c r="J491" s="14">
        <v>13</v>
      </c>
      <c r="K491" s="27"/>
    </row>
    <row r="492" spans="1:11" ht="15.75" customHeight="1" x14ac:dyDescent="0.3">
      <c r="A492" s="7" t="s">
        <v>56</v>
      </c>
      <c r="B492" s="8" t="s">
        <v>426</v>
      </c>
      <c r="C492" s="22">
        <v>9</v>
      </c>
      <c r="D492" s="14">
        <v>9</v>
      </c>
      <c r="E492" s="14">
        <v>2</v>
      </c>
      <c r="F492" s="14">
        <v>5</v>
      </c>
      <c r="G492" s="14">
        <v>1</v>
      </c>
      <c r="H492" s="14">
        <v>1</v>
      </c>
      <c r="I492" s="14">
        <v>10</v>
      </c>
      <c r="J492" s="14">
        <v>10</v>
      </c>
      <c r="K492" s="27"/>
    </row>
    <row r="493" spans="1:11" ht="15.75" customHeight="1" x14ac:dyDescent="0.3">
      <c r="A493" s="7" t="s">
        <v>57</v>
      </c>
      <c r="B493" s="8" t="s">
        <v>426</v>
      </c>
      <c r="C493" s="22">
        <v>12</v>
      </c>
      <c r="D493" s="14">
        <v>6</v>
      </c>
      <c r="E493" s="14">
        <v>4</v>
      </c>
      <c r="F493" s="14">
        <v>3</v>
      </c>
      <c r="G493" s="14">
        <v>2</v>
      </c>
      <c r="H493" s="14">
        <v>1</v>
      </c>
      <c r="I493" s="14">
        <v>14</v>
      </c>
      <c r="J493" s="14">
        <v>7</v>
      </c>
      <c r="K493" s="27"/>
    </row>
    <row r="494" spans="1:11" ht="15.75" customHeight="1" x14ac:dyDescent="0.3">
      <c r="A494" s="7" t="s">
        <v>63</v>
      </c>
      <c r="B494" s="8" t="s">
        <v>426</v>
      </c>
      <c r="C494" s="22">
        <v>1</v>
      </c>
      <c r="D494" s="14">
        <v>17</v>
      </c>
      <c r="E494" s="14">
        <v>1</v>
      </c>
      <c r="F494" s="14">
        <v>6</v>
      </c>
      <c r="G494" s="14">
        <v>0</v>
      </c>
      <c r="H494" s="14">
        <v>1</v>
      </c>
      <c r="I494" s="14">
        <v>1</v>
      </c>
      <c r="J494" s="14">
        <v>18</v>
      </c>
      <c r="K494" s="27"/>
    </row>
    <row r="495" spans="1:11" ht="15.75" customHeight="1" x14ac:dyDescent="0.3">
      <c r="A495" s="7" t="s">
        <v>64</v>
      </c>
      <c r="B495" s="8" t="s">
        <v>426</v>
      </c>
      <c r="C495" s="22">
        <v>4</v>
      </c>
      <c r="D495" s="14">
        <v>13</v>
      </c>
      <c r="E495" s="14">
        <v>2</v>
      </c>
      <c r="F495" s="14">
        <v>5</v>
      </c>
      <c r="G495" s="14">
        <v>0</v>
      </c>
      <c r="H495" s="14">
        <v>1</v>
      </c>
      <c r="I495" s="14">
        <v>4</v>
      </c>
      <c r="J495" s="14">
        <v>14</v>
      </c>
      <c r="K495" s="27"/>
    </row>
    <row r="496" spans="1:11" ht="15.75" customHeight="1" x14ac:dyDescent="0.3">
      <c r="A496" s="7" t="s">
        <v>66</v>
      </c>
      <c r="B496" s="8" t="s">
        <v>426</v>
      </c>
      <c r="C496" s="22">
        <v>4</v>
      </c>
      <c r="D496" s="14">
        <v>13</v>
      </c>
      <c r="E496" s="14">
        <v>1</v>
      </c>
      <c r="F496" s="14">
        <v>6</v>
      </c>
      <c r="G496" s="14">
        <v>0</v>
      </c>
      <c r="H496" s="14">
        <v>1</v>
      </c>
      <c r="I496" s="14">
        <v>4</v>
      </c>
      <c r="J496" s="14">
        <v>14</v>
      </c>
      <c r="K496" s="27"/>
    </row>
    <row r="497" spans="1:11" ht="15.75" customHeight="1" x14ac:dyDescent="0.3">
      <c r="A497" s="7" t="s">
        <v>67</v>
      </c>
      <c r="B497" s="8" t="s">
        <v>426</v>
      </c>
      <c r="C497" s="22">
        <v>1</v>
      </c>
      <c r="D497" s="14">
        <v>17</v>
      </c>
      <c r="E497" s="14">
        <v>0</v>
      </c>
      <c r="F497" s="14">
        <v>7</v>
      </c>
      <c r="G497" s="14">
        <v>0</v>
      </c>
      <c r="H497" s="14">
        <v>1</v>
      </c>
      <c r="I497" s="14">
        <v>1</v>
      </c>
      <c r="J497" s="14">
        <v>18</v>
      </c>
      <c r="K497" s="27"/>
    </row>
    <row r="498" spans="1:11" ht="15.75" customHeight="1" x14ac:dyDescent="0.3">
      <c r="A498" s="7" t="s">
        <v>68</v>
      </c>
      <c r="B498" s="8" t="s">
        <v>426</v>
      </c>
      <c r="C498" s="22">
        <v>5</v>
      </c>
      <c r="D498" s="14">
        <v>12</v>
      </c>
      <c r="E498" s="14">
        <v>3</v>
      </c>
      <c r="F498" s="14">
        <v>4</v>
      </c>
      <c r="G498" s="14">
        <v>1</v>
      </c>
      <c r="H498" s="14">
        <v>1</v>
      </c>
      <c r="I498" s="14">
        <v>6</v>
      </c>
      <c r="J498" s="14">
        <v>13</v>
      </c>
      <c r="K498" s="27"/>
    </row>
    <row r="499" spans="1:11" ht="15.75" customHeight="1" x14ac:dyDescent="0.3">
      <c r="A499" s="7" t="s">
        <v>69</v>
      </c>
      <c r="B499" s="8" t="s">
        <v>426</v>
      </c>
      <c r="C499" s="22">
        <v>9</v>
      </c>
      <c r="D499" s="14">
        <v>9</v>
      </c>
      <c r="E499" s="14">
        <v>7</v>
      </c>
      <c r="F499" s="14">
        <v>7</v>
      </c>
      <c r="G499" s="14">
        <v>0</v>
      </c>
      <c r="H499" s="14">
        <v>1</v>
      </c>
      <c r="I499" s="14">
        <v>9</v>
      </c>
      <c r="J499" s="14">
        <v>10</v>
      </c>
      <c r="K499" s="27"/>
    </row>
    <row r="500" spans="1:11" ht="15.75" customHeight="1" x14ac:dyDescent="0.3">
      <c r="A500" s="7" t="s">
        <v>102</v>
      </c>
      <c r="B500" s="8" t="s">
        <v>426</v>
      </c>
      <c r="C500" s="22">
        <v>4</v>
      </c>
      <c r="D500" s="14">
        <v>14</v>
      </c>
      <c r="E500" s="14">
        <v>3</v>
      </c>
      <c r="F500" s="14">
        <v>11</v>
      </c>
      <c r="G500" s="14">
        <v>0</v>
      </c>
      <c r="H500" s="14">
        <v>1</v>
      </c>
      <c r="I500" s="14">
        <v>4</v>
      </c>
      <c r="J500" s="14">
        <v>15</v>
      </c>
      <c r="K500" s="27"/>
    </row>
    <row r="501" spans="1:11" ht="15.75" customHeight="1" x14ac:dyDescent="0.3">
      <c r="A501" s="7" t="s">
        <v>103</v>
      </c>
      <c r="B501" s="8" t="s">
        <v>426</v>
      </c>
      <c r="C501" s="22">
        <v>5</v>
      </c>
      <c r="D501" s="14">
        <v>13</v>
      </c>
      <c r="E501" s="14">
        <v>3</v>
      </c>
      <c r="F501" s="14">
        <v>11</v>
      </c>
      <c r="G501" s="14">
        <v>2</v>
      </c>
      <c r="H501" s="14">
        <v>1</v>
      </c>
      <c r="I501" s="14">
        <v>7</v>
      </c>
      <c r="J501" s="14">
        <v>14</v>
      </c>
      <c r="K501" s="27"/>
    </row>
    <row r="502" spans="1:11" ht="15.75" customHeight="1" x14ac:dyDescent="0.3">
      <c r="A502" s="7" t="s">
        <v>104</v>
      </c>
      <c r="B502" s="8" t="s">
        <v>426</v>
      </c>
      <c r="C502" s="22">
        <v>11</v>
      </c>
      <c r="D502" s="14">
        <v>7</v>
      </c>
      <c r="E502" s="14">
        <v>9</v>
      </c>
      <c r="F502" s="14">
        <v>5</v>
      </c>
      <c r="G502" s="14">
        <v>0</v>
      </c>
      <c r="H502" s="14">
        <v>1</v>
      </c>
      <c r="I502" s="14">
        <v>11</v>
      </c>
      <c r="J502" s="14">
        <v>8</v>
      </c>
      <c r="K502" s="27"/>
    </row>
    <row r="503" spans="1:11" ht="15.75" customHeight="1" x14ac:dyDescent="0.3">
      <c r="A503" s="7" t="s">
        <v>105</v>
      </c>
      <c r="B503" s="8" t="s">
        <v>426</v>
      </c>
      <c r="C503" s="22">
        <v>6</v>
      </c>
      <c r="D503" s="14">
        <v>12</v>
      </c>
      <c r="E503" s="14">
        <v>5</v>
      </c>
      <c r="F503" s="14">
        <v>9</v>
      </c>
      <c r="G503" s="14">
        <v>0</v>
      </c>
      <c r="H503" s="14">
        <v>1</v>
      </c>
      <c r="I503" s="14">
        <v>6</v>
      </c>
      <c r="J503" s="14">
        <v>13</v>
      </c>
      <c r="K503" s="27"/>
    </row>
    <row r="504" spans="1:11" ht="15.75" customHeight="1" x14ac:dyDescent="0.3">
      <c r="A504" s="7" t="s">
        <v>25</v>
      </c>
      <c r="B504" s="8" t="s">
        <v>426</v>
      </c>
      <c r="C504" s="22">
        <v>7</v>
      </c>
      <c r="D504" s="14">
        <v>11</v>
      </c>
      <c r="E504" s="14">
        <v>6</v>
      </c>
      <c r="F504" s="14">
        <v>8</v>
      </c>
      <c r="G504" s="14">
        <v>0</v>
      </c>
      <c r="H504" s="14">
        <v>1</v>
      </c>
      <c r="I504" s="14">
        <v>7</v>
      </c>
      <c r="J504" s="14">
        <v>12</v>
      </c>
      <c r="K504" s="27"/>
    </row>
    <row r="505" spans="1:11" ht="15.75" customHeight="1" x14ac:dyDescent="0.3">
      <c r="A505" s="7" t="s">
        <v>27</v>
      </c>
      <c r="B505" s="8" t="s">
        <v>426</v>
      </c>
      <c r="C505" s="22">
        <v>2</v>
      </c>
      <c r="D505" s="14">
        <v>16</v>
      </c>
      <c r="E505" s="14">
        <v>2</v>
      </c>
      <c r="F505" s="14">
        <v>12</v>
      </c>
      <c r="G505" s="14">
        <v>0</v>
      </c>
      <c r="H505" s="14">
        <v>1</v>
      </c>
      <c r="I505" s="14">
        <v>2</v>
      </c>
      <c r="J505" s="14">
        <v>17</v>
      </c>
      <c r="K505" s="27"/>
    </row>
    <row r="506" spans="1:11" ht="15.75" customHeight="1" x14ac:dyDescent="0.3">
      <c r="A506" s="10" t="s">
        <v>12</v>
      </c>
      <c r="B506" s="8"/>
      <c r="C506" s="9">
        <f>SUM(C477:C505)</f>
        <v>228</v>
      </c>
      <c r="D506" s="9">
        <f t="shared" ref="D506:J506" si="33">SUM(D477:D505)</f>
        <v>266</v>
      </c>
      <c r="E506" s="9">
        <f t="shared" si="33"/>
        <v>118</v>
      </c>
      <c r="F506" s="9">
        <f t="shared" si="33"/>
        <v>136</v>
      </c>
      <c r="G506" s="9">
        <f t="shared" si="33"/>
        <v>22</v>
      </c>
      <c r="H506" s="9">
        <f t="shared" si="33"/>
        <v>28</v>
      </c>
      <c r="I506" s="9">
        <f t="shared" si="33"/>
        <v>250</v>
      </c>
      <c r="J506" s="9">
        <f t="shared" si="33"/>
        <v>294</v>
      </c>
      <c r="K506" s="29"/>
    </row>
    <row r="507" spans="1:11" ht="15.75" customHeight="1" x14ac:dyDescent="0.3"/>
    <row r="508" spans="1:11" ht="15.75" customHeight="1" x14ac:dyDescent="0.3"/>
    <row r="509" spans="1:11" ht="15.75" customHeight="1" x14ac:dyDescent="0.3">
      <c r="A509" s="24" t="s">
        <v>1666</v>
      </c>
      <c r="B509" s="25"/>
      <c r="C509" s="25"/>
      <c r="D509" s="25"/>
      <c r="E509" s="25"/>
      <c r="F509" s="25"/>
      <c r="G509" s="25"/>
      <c r="H509" s="25"/>
      <c r="I509" s="25"/>
      <c r="J509" s="26"/>
      <c r="K509" s="27"/>
    </row>
    <row r="510" spans="1:11" ht="15.75" customHeight="1" x14ac:dyDescent="0.3">
      <c r="A510" s="2"/>
      <c r="B510" s="3"/>
      <c r="C510" s="28" t="s">
        <v>1</v>
      </c>
      <c r="D510" s="26"/>
      <c r="E510" s="28" t="s">
        <v>2</v>
      </c>
      <c r="F510" s="26"/>
      <c r="G510" s="28" t="s">
        <v>3</v>
      </c>
      <c r="H510" s="26"/>
      <c r="I510" s="28" t="s">
        <v>4</v>
      </c>
      <c r="J510" s="26"/>
      <c r="K510" s="27"/>
    </row>
    <row r="511" spans="1:11" ht="15.75" customHeight="1" x14ac:dyDescent="0.3">
      <c r="A511" s="4" t="s">
        <v>5</v>
      </c>
      <c r="B511" s="5" t="s">
        <v>6</v>
      </c>
      <c r="C511" s="6" t="s">
        <v>7</v>
      </c>
      <c r="D511" s="6" t="s">
        <v>8</v>
      </c>
      <c r="E511" s="6" t="s">
        <v>7</v>
      </c>
      <c r="F511" s="6" t="s">
        <v>8</v>
      </c>
      <c r="G511" s="6" t="s">
        <v>7</v>
      </c>
      <c r="H511" s="6" t="s">
        <v>8</v>
      </c>
      <c r="I511" s="6" t="s">
        <v>7</v>
      </c>
      <c r="J511" s="6" t="s">
        <v>8</v>
      </c>
      <c r="K511" s="29"/>
    </row>
    <row r="512" spans="1:11" ht="15.75" customHeight="1" x14ac:dyDescent="0.3">
      <c r="A512" s="7" t="s">
        <v>769</v>
      </c>
      <c r="B512" s="8" t="s">
        <v>111</v>
      </c>
      <c r="C512" s="12">
        <v>7</v>
      </c>
      <c r="D512" s="13">
        <v>6</v>
      </c>
      <c r="E512" s="13">
        <v>0</v>
      </c>
      <c r="F512" s="13">
        <v>0</v>
      </c>
      <c r="G512" s="13">
        <v>1</v>
      </c>
      <c r="H512" s="13">
        <v>2</v>
      </c>
      <c r="I512" s="13">
        <v>8</v>
      </c>
      <c r="J512" s="13">
        <v>8</v>
      </c>
      <c r="K512" s="27"/>
    </row>
    <row r="513" spans="1:11" ht="15.75" customHeight="1" x14ac:dyDescent="0.3">
      <c r="A513" s="7" t="s">
        <v>770</v>
      </c>
      <c r="B513" s="8" t="s">
        <v>111</v>
      </c>
      <c r="C513" s="12">
        <v>8</v>
      </c>
      <c r="D513" s="13">
        <v>4</v>
      </c>
      <c r="E513" s="13">
        <v>0</v>
      </c>
      <c r="F513" s="13">
        <v>0</v>
      </c>
      <c r="G513" s="13">
        <v>1</v>
      </c>
      <c r="H513" s="13">
        <v>1</v>
      </c>
      <c r="I513" s="13">
        <v>9</v>
      </c>
      <c r="J513" s="13">
        <v>5</v>
      </c>
    </row>
    <row r="514" spans="1:11" ht="15.75" customHeight="1" x14ac:dyDescent="0.3">
      <c r="A514" s="10" t="s">
        <v>12</v>
      </c>
      <c r="B514" s="11"/>
      <c r="C514" s="9">
        <f>SUM(C512:C513)</f>
        <v>15</v>
      </c>
      <c r="D514" s="9">
        <f t="shared" ref="D514:J514" si="34">SUM(D512:D513)</f>
        <v>10</v>
      </c>
      <c r="E514" s="9">
        <f t="shared" si="34"/>
        <v>0</v>
      </c>
      <c r="F514" s="9">
        <f t="shared" si="34"/>
        <v>0</v>
      </c>
      <c r="G514" s="9">
        <f t="shared" si="34"/>
        <v>2</v>
      </c>
      <c r="H514" s="9">
        <f t="shared" si="34"/>
        <v>3</v>
      </c>
      <c r="I514" s="9">
        <f t="shared" si="34"/>
        <v>17</v>
      </c>
      <c r="J514" s="9">
        <f t="shared" si="34"/>
        <v>13</v>
      </c>
      <c r="K514" s="29"/>
    </row>
    <row r="515" spans="1:11" ht="15.75" customHeight="1" x14ac:dyDescent="0.3"/>
    <row r="516" spans="1:11" ht="15.75" customHeight="1" x14ac:dyDescent="0.3"/>
    <row r="517" spans="1:11" ht="15.75" customHeight="1" x14ac:dyDescent="0.3">
      <c r="A517" s="24" t="s">
        <v>611</v>
      </c>
      <c r="B517" s="25"/>
      <c r="C517" s="25"/>
      <c r="D517" s="25"/>
      <c r="E517" s="25"/>
      <c r="F517" s="25"/>
      <c r="G517" s="25"/>
      <c r="H517" s="25"/>
      <c r="I517" s="25"/>
      <c r="J517" s="26"/>
      <c r="K517" s="27"/>
    </row>
    <row r="518" spans="1:11" ht="15.75" customHeight="1" x14ac:dyDescent="0.3">
      <c r="A518" s="2"/>
      <c r="B518" s="3"/>
      <c r="C518" s="28" t="s">
        <v>1</v>
      </c>
      <c r="D518" s="26"/>
      <c r="E518" s="28" t="s">
        <v>2</v>
      </c>
      <c r="F518" s="26"/>
      <c r="G518" s="28" t="s">
        <v>3</v>
      </c>
      <c r="H518" s="26"/>
      <c r="I518" s="28" t="s">
        <v>4</v>
      </c>
      <c r="J518" s="26"/>
      <c r="K518" s="27"/>
    </row>
    <row r="519" spans="1:11" ht="15.75" customHeight="1" x14ac:dyDescent="0.3">
      <c r="A519" s="4" t="s">
        <v>5</v>
      </c>
      <c r="B519" s="5" t="s">
        <v>6</v>
      </c>
      <c r="C519" s="6" t="s">
        <v>7</v>
      </c>
      <c r="D519" s="6" t="s">
        <v>8</v>
      </c>
      <c r="E519" s="6" t="s">
        <v>7</v>
      </c>
      <c r="F519" s="6" t="s">
        <v>8</v>
      </c>
      <c r="G519" s="6" t="s">
        <v>7</v>
      </c>
      <c r="H519" s="6" t="s">
        <v>8</v>
      </c>
      <c r="I519" s="6" t="s">
        <v>7</v>
      </c>
      <c r="J519" s="6" t="s">
        <v>8</v>
      </c>
      <c r="K519" s="29"/>
    </row>
    <row r="520" spans="1:11" ht="15.75" customHeight="1" x14ac:dyDescent="0.3">
      <c r="A520" s="7" t="s">
        <v>20</v>
      </c>
      <c r="B520" s="8" t="s">
        <v>59</v>
      </c>
      <c r="C520" s="12">
        <v>4</v>
      </c>
      <c r="D520" s="13">
        <v>12</v>
      </c>
      <c r="E520" s="13">
        <v>2</v>
      </c>
      <c r="F520" s="13">
        <v>4</v>
      </c>
      <c r="G520" s="13">
        <v>0</v>
      </c>
      <c r="H520" s="13">
        <v>2</v>
      </c>
      <c r="I520" s="13">
        <v>4</v>
      </c>
      <c r="J520" s="13">
        <v>14</v>
      </c>
      <c r="K520" s="27"/>
    </row>
    <row r="521" spans="1:11" ht="15.75" customHeight="1" x14ac:dyDescent="0.3">
      <c r="A521" s="10" t="s">
        <v>12</v>
      </c>
      <c r="B521" s="11"/>
      <c r="C521" s="9">
        <v>4</v>
      </c>
      <c r="D521" s="9">
        <v>12</v>
      </c>
      <c r="E521" s="9">
        <v>2</v>
      </c>
      <c r="F521" s="9">
        <v>4</v>
      </c>
      <c r="G521" s="9">
        <v>0</v>
      </c>
      <c r="H521" s="9">
        <v>2</v>
      </c>
      <c r="I521" s="9">
        <v>4</v>
      </c>
      <c r="J521" s="9">
        <v>14</v>
      </c>
      <c r="K521" s="29"/>
    </row>
    <row r="522" spans="1:11" ht="15.75" customHeight="1" x14ac:dyDescent="0.3"/>
    <row r="523" spans="1:11" ht="15.75" customHeight="1" x14ac:dyDescent="0.3"/>
    <row r="524" spans="1:11" ht="15.75" customHeight="1" x14ac:dyDescent="0.3">
      <c r="A524" s="24" t="s">
        <v>676</v>
      </c>
      <c r="B524" s="25"/>
      <c r="C524" s="25"/>
      <c r="D524" s="25"/>
      <c r="E524" s="25"/>
      <c r="F524" s="25"/>
      <c r="G524" s="25"/>
      <c r="H524" s="25"/>
      <c r="I524" s="25"/>
      <c r="J524" s="26"/>
      <c r="K524" s="27"/>
    </row>
    <row r="525" spans="1:11" ht="15.75" customHeight="1" x14ac:dyDescent="0.3">
      <c r="A525" s="2"/>
      <c r="B525" s="3"/>
      <c r="C525" s="28" t="s">
        <v>1</v>
      </c>
      <c r="D525" s="26"/>
      <c r="E525" s="28" t="s">
        <v>2</v>
      </c>
      <c r="F525" s="26"/>
      <c r="G525" s="28" t="s">
        <v>3</v>
      </c>
      <c r="H525" s="26"/>
      <c r="I525" s="28" t="s">
        <v>4</v>
      </c>
      <c r="J525" s="26"/>
      <c r="K525" s="27"/>
    </row>
    <row r="526" spans="1:11" ht="15.75" customHeight="1" x14ac:dyDescent="0.3">
      <c r="A526" s="4" t="s">
        <v>5</v>
      </c>
      <c r="B526" s="5" t="s">
        <v>6</v>
      </c>
      <c r="C526" s="6" t="s">
        <v>7</v>
      </c>
      <c r="D526" s="6" t="s">
        <v>8</v>
      </c>
      <c r="E526" s="6" t="s">
        <v>7</v>
      </c>
      <c r="F526" s="6" t="s">
        <v>8</v>
      </c>
      <c r="G526" s="6" t="s">
        <v>7</v>
      </c>
      <c r="H526" s="6" t="s">
        <v>8</v>
      </c>
      <c r="I526" s="6" t="s">
        <v>7</v>
      </c>
      <c r="J526" s="6" t="s">
        <v>8</v>
      </c>
      <c r="K526" s="29"/>
    </row>
    <row r="527" spans="1:11" ht="15.75" customHeight="1" x14ac:dyDescent="0.3">
      <c r="A527" s="7" t="s">
        <v>110</v>
      </c>
      <c r="B527" s="8" t="s">
        <v>440</v>
      </c>
      <c r="C527" s="12">
        <v>10</v>
      </c>
      <c r="D527" s="13">
        <v>8</v>
      </c>
      <c r="E527" s="13">
        <v>7</v>
      </c>
      <c r="F527" s="13">
        <v>5</v>
      </c>
      <c r="G527" s="13">
        <v>2</v>
      </c>
      <c r="H527" s="13">
        <v>1</v>
      </c>
      <c r="I527" s="13">
        <v>12</v>
      </c>
      <c r="J527" s="13">
        <v>9</v>
      </c>
    </row>
    <row r="528" spans="1:11" ht="15.75" customHeight="1" x14ac:dyDescent="0.3">
      <c r="A528" s="7" t="s">
        <v>112</v>
      </c>
      <c r="B528" s="8" t="s">
        <v>440</v>
      </c>
      <c r="C528" s="12">
        <v>7</v>
      </c>
      <c r="D528" s="13">
        <v>11</v>
      </c>
      <c r="E528" s="13">
        <v>5</v>
      </c>
      <c r="F528" s="13">
        <v>7</v>
      </c>
      <c r="G528" s="13">
        <v>1</v>
      </c>
      <c r="H528" s="13">
        <v>1</v>
      </c>
      <c r="I528" s="13">
        <v>8</v>
      </c>
      <c r="J528" s="13">
        <v>12</v>
      </c>
      <c r="K528" s="27"/>
    </row>
    <row r="529" spans="1:11" ht="15.75" customHeight="1" x14ac:dyDescent="0.3">
      <c r="A529" s="10" t="s">
        <v>12</v>
      </c>
      <c r="B529" s="11"/>
      <c r="C529" s="9">
        <f>SUM(C527:C528)</f>
        <v>17</v>
      </c>
      <c r="D529" s="9">
        <f t="shared" ref="D529:J529" si="35">SUM(D527:D528)</f>
        <v>19</v>
      </c>
      <c r="E529" s="9">
        <f t="shared" si="35"/>
        <v>12</v>
      </c>
      <c r="F529" s="9">
        <f t="shared" si="35"/>
        <v>12</v>
      </c>
      <c r="G529" s="9">
        <f t="shared" si="35"/>
        <v>3</v>
      </c>
      <c r="H529" s="9">
        <f t="shared" si="35"/>
        <v>2</v>
      </c>
      <c r="I529" s="9">
        <f t="shared" si="35"/>
        <v>20</v>
      </c>
      <c r="J529" s="9">
        <f t="shared" si="35"/>
        <v>21</v>
      </c>
      <c r="K529" s="29"/>
    </row>
    <row r="530" spans="1:11" ht="15.75" customHeight="1" x14ac:dyDescent="0.3"/>
    <row r="531" spans="1:11" ht="15.75" customHeight="1" x14ac:dyDescent="0.3"/>
    <row r="532" spans="1:11" ht="15.75" customHeight="1" x14ac:dyDescent="0.3">
      <c r="A532" s="24" t="s">
        <v>815</v>
      </c>
      <c r="B532" s="25"/>
      <c r="C532" s="25"/>
      <c r="D532" s="25"/>
      <c r="E532" s="25"/>
      <c r="F532" s="25"/>
      <c r="G532" s="25"/>
      <c r="H532" s="25"/>
      <c r="I532" s="25"/>
      <c r="J532" s="26"/>
      <c r="K532" s="27"/>
    </row>
    <row r="533" spans="1:11" ht="15.75" customHeight="1" x14ac:dyDescent="0.3">
      <c r="A533" s="2"/>
      <c r="B533" s="3"/>
      <c r="C533" s="28" t="s">
        <v>1</v>
      </c>
      <c r="D533" s="26"/>
      <c r="E533" s="28" t="s">
        <v>2</v>
      </c>
      <c r="F533" s="26"/>
      <c r="G533" s="28" t="s">
        <v>3</v>
      </c>
      <c r="H533" s="26"/>
      <c r="I533" s="28" t="s">
        <v>4</v>
      </c>
      <c r="J533" s="26"/>
      <c r="K533" s="27"/>
    </row>
    <row r="534" spans="1:11" ht="15.75" customHeight="1" x14ac:dyDescent="0.3">
      <c r="A534" s="4" t="s">
        <v>5</v>
      </c>
      <c r="B534" s="5" t="s">
        <v>6</v>
      </c>
      <c r="C534" s="6" t="s">
        <v>7</v>
      </c>
      <c r="D534" s="6" t="s">
        <v>8</v>
      </c>
      <c r="E534" s="6" t="s">
        <v>7</v>
      </c>
      <c r="F534" s="6" t="s">
        <v>8</v>
      </c>
      <c r="G534" s="6" t="s">
        <v>7</v>
      </c>
      <c r="H534" s="6" t="s">
        <v>8</v>
      </c>
      <c r="I534" s="6" t="s">
        <v>7</v>
      </c>
      <c r="J534" s="6" t="s">
        <v>8</v>
      </c>
      <c r="K534" s="29"/>
    </row>
    <row r="535" spans="1:11" ht="15.75" customHeight="1" x14ac:dyDescent="0.3">
      <c r="A535" s="7" t="s">
        <v>171</v>
      </c>
      <c r="B535" s="8" t="s">
        <v>10</v>
      </c>
      <c r="C535" s="12">
        <v>3</v>
      </c>
      <c r="D535" s="13">
        <v>17</v>
      </c>
      <c r="E535" s="13">
        <v>0</v>
      </c>
      <c r="F535" s="13">
        <v>8</v>
      </c>
      <c r="G535" s="13">
        <v>0</v>
      </c>
      <c r="H535" s="13">
        <v>1</v>
      </c>
      <c r="I535" s="13">
        <v>3</v>
      </c>
      <c r="J535" s="13">
        <v>18</v>
      </c>
      <c r="K535" s="27"/>
    </row>
    <row r="536" spans="1:11" ht="15.75" customHeight="1" x14ac:dyDescent="0.3">
      <c r="A536" s="7" t="s">
        <v>32</v>
      </c>
      <c r="B536" s="8" t="s">
        <v>10</v>
      </c>
      <c r="C536" s="22">
        <v>5</v>
      </c>
      <c r="D536" s="14">
        <v>15</v>
      </c>
      <c r="E536" s="14">
        <v>2</v>
      </c>
      <c r="F536" s="14">
        <v>5</v>
      </c>
      <c r="G536" s="14">
        <v>1</v>
      </c>
      <c r="H536" s="14">
        <v>1</v>
      </c>
      <c r="I536" s="14">
        <v>6</v>
      </c>
      <c r="J536" s="14">
        <v>16</v>
      </c>
      <c r="K536" s="27" t="s">
        <v>1809</v>
      </c>
    </row>
    <row r="537" spans="1:11" ht="15.75" customHeight="1" x14ac:dyDescent="0.3">
      <c r="A537" s="7" t="s">
        <v>33</v>
      </c>
      <c r="B537" s="8" t="s">
        <v>10</v>
      </c>
      <c r="C537" s="22">
        <v>13</v>
      </c>
      <c r="D537" s="14">
        <v>7</v>
      </c>
      <c r="E537" s="14">
        <v>4</v>
      </c>
      <c r="F537" s="14">
        <v>4</v>
      </c>
      <c r="G537" s="14">
        <v>0</v>
      </c>
      <c r="H537" s="14">
        <v>1</v>
      </c>
      <c r="I537" s="14">
        <v>13</v>
      </c>
      <c r="J537" s="14">
        <v>8</v>
      </c>
      <c r="K537" s="27"/>
    </row>
    <row r="538" spans="1:11" ht="15.75" customHeight="1" x14ac:dyDescent="0.3">
      <c r="A538" s="7" t="s">
        <v>34</v>
      </c>
      <c r="B538" s="8" t="s">
        <v>612</v>
      </c>
      <c r="C538" s="22"/>
      <c r="D538" s="14"/>
      <c r="E538" s="14"/>
      <c r="F538" s="14"/>
      <c r="G538" s="14"/>
      <c r="H538" s="14"/>
      <c r="I538" s="14"/>
      <c r="J538" s="14"/>
      <c r="K538" s="27"/>
    </row>
    <row r="539" spans="1:11" ht="15.75" customHeight="1" x14ac:dyDescent="0.3">
      <c r="A539" s="7" t="s">
        <v>35</v>
      </c>
      <c r="B539" s="8" t="s">
        <v>60</v>
      </c>
      <c r="C539" s="22">
        <v>4</v>
      </c>
      <c r="D539" s="14">
        <v>16</v>
      </c>
      <c r="E539" s="14">
        <v>3</v>
      </c>
      <c r="F539" s="14">
        <v>11</v>
      </c>
      <c r="G539" s="14">
        <v>1</v>
      </c>
      <c r="H539" s="14">
        <v>1</v>
      </c>
      <c r="I539" s="14">
        <v>5</v>
      </c>
      <c r="J539" s="14">
        <v>17</v>
      </c>
      <c r="K539" s="27"/>
    </row>
    <row r="540" spans="1:11" ht="15.75" customHeight="1" x14ac:dyDescent="0.3">
      <c r="A540" s="7" t="s">
        <v>36</v>
      </c>
      <c r="B540" s="8" t="s">
        <v>60</v>
      </c>
      <c r="C540" s="22">
        <v>8</v>
      </c>
      <c r="D540" s="14">
        <v>12</v>
      </c>
      <c r="E540" s="14">
        <v>6</v>
      </c>
      <c r="F540" s="14">
        <v>8</v>
      </c>
      <c r="G540" s="14">
        <v>0</v>
      </c>
      <c r="H540" s="14">
        <v>1</v>
      </c>
      <c r="I540" s="14">
        <v>8</v>
      </c>
      <c r="J540" s="14">
        <v>13</v>
      </c>
      <c r="K540" s="27"/>
    </row>
    <row r="541" spans="1:11" ht="15.75" customHeight="1" x14ac:dyDescent="0.3">
      <c r="A541" s="7" t="s">
        <v>37</v>
      </c>
      <c r="B541" s="8" t="s">
        <v>613</v>
      </c>
      <c r="C541" s="22">
        <v>9</v>
      </c>
      <c r="D541" s="14">
        <v>11</v>
      </c>
      <c r="E541" s="14">
        <v>4</v>
      </c>
      <c r="F541" s="14">
        <v>5</v>
      </c>
      <c r="G541" s="14">
        <v>0</v>
      </c>
      <c r="H541" s="14">
        <v>1</v>
      </c>
      <c r="I541" s="14">
        <v>9</v>
      </c>
      <c r="J541" s="14">
        <v>12</v>
      </c>
      <c r="K541" s="27"/>
    </row>
    <row r="542" spans="1:11" ht="15.75" customHeight="1" x14ac:dyDescent="0.3">
      <c r="A542" s="7" t="s">
        <v>38</v>
      </c>
      <c r="B542" s="8" t="s">
        <v>613</v>
      </c>
      <c r="C542" s="22">
        <v>10</v>
      </c>
      <c r="D542" s="14">
        <v>10</v>
      </c>
      <c r="E542" s="14">
        <v>3</v>
      </c>
      <c r="F542" s="14">
        <v>6</v>
      </c>
      <c r="G542" s="14">
        <v>4</v>
      </c>
      <c r="H542" s="14">
        <v>1</v>
      </c>
      <c r="I542" s="14">
        <v>14</v>
      </c>
      <c r="J542" s="14">
        <v>11</v>
      </c>
      <c r="K542" s="27"/>
    </row>
    <row r="543" spans="1:11" ht="15.75" customHeight="1" x14ac:dyDescent="0.3">
      <c r="A543" s="7" t="s">
        <v>81</v>
      </c>
      <c r="B543" s="8" t="s">
        <v>613</v>
      </c>
      <c r="C543" s="22">
        <v>8</v>
      </c>
      <c r="D543" s="14">
        <v>12</v>
      </c>
      <c r="E543" s="14">
        <v>3</v>
      </c>
      <c r="F543" s="14">
        <v>6</v>
      </c>
      <c r="G543" s="14">
        <v>1</v>
      </c>
      <c r="H543" s="14">
        <v>1</v>
      </c>
      <c r="I543" s="14">
        <v>9</v>
      </c>
      <c r="J543" s="14">
        <v>13</v>
      </c>
      <c r="K543" s="27"/>
    </row>
    <row r="544" spans="1:11" ht="15.75" customHeight="1" x14ac:dyDescent="0.3">
      <c r="A544" s="7" t="s">
        <v>82</v>
      </c>
      <c r="B544" s="8" t="s">
        <v>613</v>
      </c>
      <c r="C544" s="22">
        <v>7</v>
      </c>
      <c r="D544" s="14">
        <v>13</v>
      </c>
      <c r="E544" s="14">
        <v>3</v>
      </c>
      <c r="F544" s="14">
        <v>6</v>
      </c>
      <c r="G544" s="14">
        <v>0</v>
      </c>
      <c r="H544" s="14">
        <v>1</v>
      </c>
      <c r="I544" s="14">
        <v>7</v>
      </c>
      <c r="J544" s="14">
        <v>14</v>
      </c>
      <c r="K544" s="27"/>
    </row>
    <row r="545" spans="1:11" ht="15.75" customHeight="1" x14ac:dyDescent="0.3">
      <c r="A545" s="7" t="s">
        <v>83</v>
      </c>
      <c r="B545" s="8" t="s">
        <v>613</v>
      </c>
      <c r="C545" s="22">
        <v>18</v>
      </c>
      <c r="D545" s="14">
        <v>2</v>
      </c>
      <c r="E545" s="14">
        <v>8</v>
      </c>
      <c r="F545" s="14">
        <v>1</v>
      </c>
      <c r="G545" s="14">
        <v>3</v>
      </c>
      <c r="H545" s="14">
        <v>1</v>
      </c>
      <c r="I545" s="14">
        <v>21</v>
      </c>
      <c r="J545" s="14">
        <v>3</v>
      </c>
      <c r="K545" s="27"/>
    </row>
    <row r="546" spans="1:11" ht="15.75" customHeight="1" x14ac:dyDescent="0.3">
      <c r="A546" s="7" t="s">
        <v>84</v>
      </c>
      <c r="B546" s="8" t="s">
        <v>613</v>
      </c>
      <c r="C546" s="22">
        <v>18</v>
      </c>
      <c r="D546" s="14">
        <v>2</v>
      </c>
      <c r="E546" s="14">
        <v>8</v>
      </c>
      <c r="F546" s="14">
        <v>1</v>
      </c>
      <c r="G546" s="14">
        <v>2</v>
      </c>
      <c r="H546" s="14">
        <v>1</v>
      </c>
      <c r="I546" s="14">
        <v>20</v>
      </c>
      <c r="J546" s="14">
        <v>3</v>
      </c>
      <c r="K546" s="27"/>
    </row>
    <row r="547" spans="1:11" ht="15.75" customHeight="1" x14ac:dyDescent="0.3">
      <c r="A547" s="7" t="s">
        <v>85</v>
      </c>
      <c r="B547" s="8" t="s">
        <v>613</v>
      </c>
      <c r="C547" s="22">
        <v>18</v>
      </c>
      <c r="D547" s="14">
        <v>2</v>
      </c>
      <c r="E547" s="14">
        <v>9</v>
      </c>
      <c r="F547" s="14">
        <v>0</v>
      </c>
      <c r="G547" s="14">
        <v>3</v>
      </c>
      <c r="H547" s="14">
        <v>1</v>
      </c>
      <c r="I547" s="14">
        <v>21</v>
      </c>
      <c r="J547" s="14">
        <v>3</v>
      </c>
      <c r="K547" s="27"/>
    </row>
    <row r="548" spans="1:11" ht="15.75" customHeight="1" x14ac:dyDescent="0.3">
      <c r="A548" s="7" t="s">
        <v>86</v>
      </c>
      <c r="B548" s="8" t="s">
        <v>613</v>
      </c>
      <c r="C548" s="22">
        <v>19</v>
      </c>
      <c r="D548" s="14">
        <v>1</v>
      </c>
      <c r="E548" s="14">
        <v>9</v>
      </c>
      <c r="F548" s="14">
        <v>0</v>
      </c>
      <c r="G548" s="14">
        <v>3</v>
      </c>
      <c r="H548" s="14">
        <v>1</v>
      </c>
      <c r="I548" s="14">
        <v>22</v>
      </c>
      <c r="J548" s="14">
        <v>2</v>
      </c>
      <c r="K548" s="27"/>
    </row>
    <row r="549" spans="1:11" ht="15.75" customHeight="1" x14ac:dyDescent="0.3">
      <c r="A549" s="7" t="s">
        <v>71</v>
      </c>
      <c r="B549" s="8" t="s">
        <v>613</v>
      </c>
      <c r="C549" s="22">
        <v>20</v>
      </c>
      <c r="D549" s="14">
        <v>0</v>
      </c>
      <c r="E549" s="14">
        <v>9</v>
      </c>
      <c r="F549" s="14">
        <v>0</v>
      </c>
      <c r="G549" s="14">
        <v>7</v>
      </c>
      <c r="H549" s="14">
        <v>0</v>
      </c>
      <c r="I549" s="14">
        <v>27</v>
      </c>
      <c r="J549" s="14">
        <v>0</v>
      </c>
      <c r="K549" s="27"/>
    </row>
    <row r="550" spans="1:11" ht="15.75" customHeight="1" x14ac:dyDescent="0.3">
      <c r="A550" s="7" t="s">
        <v>87</v>
      </c>
      <c r="B550" s="8" t="s">
        <v>613</v>
      </c>
      <c r="C550" s="22">
        <v>18</v>
      </c>
      <c r="D550" s="14">
        <v>2</v>
      </c>
      <c r="E550" s="14">
        <v>8</v>
      </c>
      <c r="F550" s="14">
        <v>1</v>
      </c>
      <c r="G550" s="14">
        <v>2</v>
      </c>
      <c r="H550" s="14">
        <v>1</v>
      </c>
      <c r="I550" s="14">
        <v>20</v>
      </c>
      <c r="J550" s="14">
        <v>3</v>
      </c>
      <c r="K550" s="27"/>
    </row>
    <row r="551" spans="1:11" ht="15.75" customHeight="1" x14ac:dyDescent="0.3">
      <c r="A551" s="7" t="s">
        <v>88</v>
      </c>
      <c r="B551" s="8" t="s">
        <v>613</v>
      </c>
      <c r="C551" s="22">
        <v>15</v>
      </c>
      <c r="D551" s="14">
        <v>5</v>
      </c>
      <c r="E551" s="14">
        <v>8</v>
      </c>
      <c r="F551" s="14">
        <v>1</v>
      </c>
      <c r="G551" s="14">
        <v>2</v>
      </c>
      <c r="H551" s="14">
        <v>1</v>
      </c>
      <c r="I551" s="14">
        <v>17</v>
      </c>
      <c r="J551" s="14">
        <v>6</v>
      </c>
      <c r="K551" s="27"/>
    </row>
    <row r="552" spans="1:11" ht="15.75" customHeight="1" x14ac:dyDescent="0.3">
      <c r="A552" s="7" t="s">
        <v>89</v>
      </c>
      <c r="B552" s="8" t="s">
        <v>613</v>
      </c>
      <c r="C552" s="22">
        <v>16</v>
      </c>
      <c r="D552" s="14">
        <v>4</v>
      </c>
      <c r="E552" s="14">
        <v>8</v>
      </c>
      <c r="F552" s="14">
        <v>1</v>
      </c>
      <c r="G552" s="14">
        <v>4</v>
      </c>
      <c r="H552" s="14">
        <v>1</v>
      </c>
      <c r="I552" s="14">
        <v>20</v>
      </c>
      <c r="J552" s="14">
        <v>5</v>
      </c>
      <c r="K552" s="27"/>
    </row>
    <row r="553" spans="1:11" ht="15.75" customHeight="1" x14ac:dyDescent="0.3">
      <c r="A553" s="7" t="s">
        <v>90</v>
      </c>
      <c r="B553" s="8" t="s">
        <v>613</v>
      </c>
      <c r="C553" s="22">
        <v>17</v>
      </c>
      <c r="D553" s="14">
        <v>3</v>
      </c>
      <c r="E553" s="14">
        <v>9</v>
      </c>
      <c r="F553" s="14">
        <v>0</v>
      </c>
      <c r="G553" s="14">
        <v>3</v>
      </c>
      <c r="H553" s="14">
        <v>1</v>
      </c>
      <c r="I553" s="14">
        <v>20</v>
      </c>
      <c r="J553" s="14">
        <v>4</v>
      </c>
      <c r="K553" s="27"/>
    </row>
    <row r="554" spans="1:11" ht="15.75" customHeight="1" x14ac:dyDescent="0.3">
      <c r="A554" s="7" t="s">
        <v>73</v>
      </c>
      <c r="B554" s="8" t="s">
        <v>613</v>
      </c>
      <c r="C554" s="22">
        <v>18</v>
      </c>
      <c r="D554" s="14">
        <v>1</v>
      </c>
      <c r="E554" s="14">
        <v>9</v>
      </c>
      <c r="F554" s="14">
        <v>0</v>
      </c>
      <c r="G554" s="14">
        <v>1</v>
      </c>
      <c r="H554" s="14">
        <v>1</v>
      </c>
      <c r="I554" s="14">
        <v>19</v>
      </c>
      <c r="J554" s="14">
        <v>2</v>
      </c>
      <c r="K554" s="27"/>
    </row>
    <row r="555" spans="1:11" ht="15.75" customHeight="1" x14ac:dyDescent="0.3">
      <c r="A555" s="7" t="s">
        <v>75</v>
      </c>
      <c r="B555" s="8" t="s">
        <v>613</v>
      </c>
      <c r="C555" s="22">
        <v>20</v>
      </c>
      <c r="D555" s="14">
        <v>0</v>
      </c>
      <c r="E555" s="14">
        <v>9</v>
      </c>
      <c r="F555" s="14">
        <v>0</v>
      </c>
      <c r="G555" s="14">
        <v>3</v>
      </c>
      <c r="H555" s="14">
        <v>1</v>
      </c>
      <c r="I555" s="14">
        <v>23</v>
      </c>
      <c r="J555" s="14">
        <v>1</v>
      </c>
      <c r="K555" s="27"/>
    </row>
    <row r="556" spans="1:11" ht="15.75" customHeight="1" x14ac:dyDescent="0.3">
      <c r="A556" s="7" t="s">
        <v>76</v>
      </c>
      <c r="B556" s="8" t="s">
        <v>613</v>
      </c>
      <c r="C556" s="22">
        <v>15</v>
      </c>
      <c r="D556" s="14">
        <v>5</v>
      </c>
      <c r="E556" s="14">
        <v>6</v>
      </c>
      <c r="F556" s="14">
        <v>3</v>
      </c>
      <c r="G556" s="14">
        <v>1</v>
      </c>
      <c r="H556" s="14">
        <v>1</v>
      </c>
      <c r="I556" s="14">
        <v>16</v>
      </c>
      <c r="J556" s="14">
        <v>6</v>
      </c>
      <c r="K556" s="27"/>
    </row>
    <row r="557" spans="1:11" ht="15.75" customHeight="1" x14ac:dyDescent="0.3">
      <c r="A557" s="7" t="s">
        <v>77</v>
      </c>
      <c r="B557" s="8" t="s">
        <v>613</v>
      </c>
      <c r="C557" s="22">
        <v>15</v>
      </c>
      <c r="D557" s="14">
        <v>5</v>
      </c>
      <c r="E557" s="14">
        <v>7</v>
      </c>
      <c r="F557" s="14">
        <v>2</v>
      </c>
      <c r="G557" s="14">
        <v>3</v>
      </c>
      <c r="H557" s="14">
        <v>1</v>
      </c>
      <c r="I557" s="14">
        <v>18</v>
      </c>
      <c r="J557" s="14">
        <v>6</v>
      </c>
      <c r="K557" s="27"/>
    </row>
    <row r="558" spans="1:11" ht="15.75" customHeight="1" x14ac:dyDescent="0.3">
      <c r="A558" s="7" t="s">
        <v>78</v>
      </c>
      <c r="B558" s="8" t="s">
        <v>613</v>
      </c>
      <c r="C558" s="22">
        <v>17</v>
      </c>
      <c r="D558" s="14">
        <v>2</v>
      </c>
      <c r="E558" s="14">
        <v>8</v>
      </c>
      <c r="F558" s="14">
        <v>1</v>
      </c>
      <c r="G558" s="14">
        <v>3</v>
      </c>
      <c r="H558" s="14">
        <v>1</v>
      </c>
      <c r="I558" s="14">
        <v>20</v>
      </c>
      <c r="J558" s="14">
        <v>3</v>
      </c>
      <c r="K558" s="27"/>
    </row>
    <row r="559" spans="1:11" ht="15.75" customHeight="1" x14ac:dyDescent="0.3">
      <c r="A559" s="7" t="s">
        <v>79</v>
      </c>
      <c r="B559" s="8" t="s">
        <v>613</v>
      </c>
      <c r="C559" s="22">
        <v>13</v>
      </c>
      <c r="D559" s="14">
        <v>7</v>
      </c>
      <c r="E559" s="14">
        <v>7</v>
      </c>
      <c r="F559" s="14">
        <v>2</v>
      </c>
      <c r="G559" s="14">
        <v>2</v>
      </c>
      <c r="H559" s="14">
        <v>1</v>
      </c>
      <c r="I559" s="14">
        <v>15</v>
      </c>
      <c r="J559" s="14">
        <v>8</v>
      </c>
      <c r="K559" s="27"/>
    </row>
    <row r="560" spans="1:11" ht="15.75" customHeight="1" x14ac:dyDescent="0.3">
      <c r="A560" s="7" t="s">
        <v>9</v>
      </c>
      <c r="B560" s="8" t="s">
        <v>613</v>
      </c>
      <c r="C560" s="22">
        <v>16</v>
      </c>
      <c r="D560" s="14">
        <v>4</v>
      </c>
      <c r="E560" s="14">
        <v>8</v>
      </c>
      <c r="F560" s="14">
        <v>1</v>
      </c>
      <c r="G560" s="14">
        <v>2</v>
      </c>
      <c r="H560" s="14">
        <v>1</v>
      </c>
      <c r="I560" s="14">
        <v>18</v>
      </c>
      <c r="J560" s="14">
        <v>5</v>
      </c>
      <c r="K560" s="27"/>
    </row>
    <row r="561" spans="1:11" ht="15.75" customHeight="1" x14ac:dyDescent="0.3">
      <c r="A561" s="7" t="s">
        <v>11</v>
      </c>
      <c r="B561" s="8" t="s">
        <v>613</v>
      </c>
      <c r="C561" s="22">
        <v>20</v>
      </c>
      <c r="D561" s="14">
        <v>0</v>
      </c>
      <c r="E561" s="14">
        <v>9</v>
      </c>
      <c r="F561" s="14">
        <v>0</v>
      </c>
      <c r="G561" s="14">
        <v>6</v>
      </c>
      <c r="H561" s="14">
        <v>1</v>
      </c>
      <c r="I561" s="14">
        <v>26</v>
      </c>
      <c r="J561" s="14">
        <v>1</v>
      </c>
      <c r="K561" s="27"/>
    </row>
    <row r="562" spans="1:11" ht="15.75" customHeight="1" x14ac:dyDescent="0.3">
      <c r="A562" s="7" t="s">
        <v>630</v>
      </c>
      <c r="B562" s="8" t="s">
        <v>613</v>
      </c>
      <c r="C562" s="22">
        <v>20</v>
      </c>
      <c r="D562" s="14">
        <v>0</v>
      </c>
      <c r="E562" s="14">
        <v>9</v>
      </c>
      <c r="F562" s="14">
        <v>0</v>
      </c>
      <c r="G562" s="14">
        <v>1</v>
      </c>
      <c r="H562" s="14">
        <v>1</v>
      </c>
      <c r="I562" s="14">
        <v>21</v>
      </c>
      <c r="J562" s="14">
        <v>1</v>
      </c>
      <c r="K562" s="27"/>
    </row>
    <row r="563" spans="1:11" ht="15.75" customHeight="1" x14ac:dyDescent="0.3">
      <c r="A563" s="7" t="s">
        <v>686</v>
      </c>
      <c r="B563" s="8" t="s">
        <v>613</v>
      </c>
      <c r="C563" s="22">
        <v>19</v>
      </c>
      <c r="D563" s="14">
        <v>1</v>
      </c>
      <c r="E563" s="14">
        <v>9</v>
      </c>
      <c r="F563" s="14">
        <v>0</v>
      </c>
      <c r="G563" s="14">
        <v>1</v>
      </c>
      <c r="H563" s="14">
        <v>1</v>
      </c>
      <c r="I563" s="14">
        <v>20</v>
      </c>
      <c r="J563" s="14">
        <v>2</v>
      </c>
      <c r="K563" s="27"/>
    </row>
    <row r="564" spans="1:11" ht="15.75" customHeight="1" x14ac:dyDescent="0.3">
      <c r="A564" s="7" t="s">
        <v>729</v>
      </c>
      <c r="B564" s="8" t="s">
        <v>613</v>
      </c>
      <c r="C564" s="22">
        <v>20</v>
      </c>
      <c r="D564" s="14">
        <v>0</v>
      </c>
      <c r="E564" s="14">
        <v>9</v>
      </c>
      <c r="F564" s="14">
        <v>0</v>
      </c>
      <c r="G564" s="14">
        <v>1</v>
      </c>
      <c r="H564" s="14">
        <v>1</v>
      </c>
      <c r="I564" s="14">
        <v>21</v>
      </c>
      <c r="J564" s="14">
        <v>1</v>
      </c>
      <c r="K564" s="27"/>
    </row>
    <row r="565" spans="1:11" ht="15.75" customHeight="1" x14ac:dyDescent="0.3">
      <c r="A565" s="7" t="s">
        <v>984</v>
      </c>
      <c r="B565" s="8" t="s">
        <v>613</v>
      </c>
      <c r="C565" s="22">
        <v>11</v>
      </c>
      <c r="D565" s="14">
        <v>9</v>
      </c>
      <c r="E565" s="14">
        <v>5</v>
      </c>
      <c r="F565" s="14">
        <v>4</v>
      </c>
      <c r="G565" s="14">
        <v>1</v>
      </c>
      <c r="H565" s="14">
        <v>1</v>
      </c>
      <c r="I565" s="14">
        <v>12</v>
      </c>
      <c r="J565" s="14">
        <v>10</v>
      </c>
      <c r="K565" s="27"/>
    </row>
    <row r="566" spans="1:11" ht="15.75" customHeight="1" x14ac:dyDescent="0.3">
      <c r="A566" s="7" t="s">
        <v>1189</v>
      </c>
      <c r="B566" s="8" t="s">
        <v>613</v>
      </c>
      <c r="C566" s="22">
        <v>17</v>
      </c>
      <c r="D566" s="14">
        <v>3</v>
      </c>
      <c r="E566" s="14">
        <v>8</v>
      </c>
      <c r="F566" s="14">
        <v>1</v>
      </c>
      <c r="G566" s="14">
        <v>2</v>
      </c>
      <c r="H566" s="14">
        <v>1</v>
      </c>
      <c r="I566" s="14">
        <v>19</v>
      </c>
      <c r="J566" s="14">
        <v>4</v>
      </c>
      <c r="K566" s="27"/>
    </row>
    <row r="567" spans="1:11" ht="15.75" customHeight="1" x14ac:dyDescent="0.3">
      <c r="A567" s="7" t="s">
        <v>1267</v>
      </c>
      <c r="B567" s="8" t="s">
        <v>613</v>
      </c>
      <c r="C567" s="22">
        <v>21</v>
      </c>
      <c r="D567" s="14">
        <v>1</v>
      </c>
      <c r="E567" s="14">
        <v>9</v>
      </c>
      <c r="F567" s="14">
        <v>0</v>
      </c>
      <c r="G567" s="14">
        <v>1</v>
      </c>
      <c r="H567" s="14">
        <v>1</v>
      </c>
      <c r="I567" s="14">
        <v>22</v>
      </c>
      <c r="J567" s="14">
        <v>2</v>
      </c>
      <c r="K567" s="27"/>
    </row>
    <row r="568" spans="1:11" ht="15.75" customHeight="1" x14ac:dyDescent="0.3">
      <c r="A568" s="7" t="s">
        <v>1374</v>
      </c>
      <c r="B568" s="8" t="s">
        <v>613</v>
      </c>
      <c r="C568" s="22">
        <v>17</v>
      </c>
      <c r="D568" s="14">
        <v>4</v>
      </c>
      <c r="E568" s="14">
        <v>8</v>
      </c>
      <c r="F568" s="14">
        <v>1</v>
      </c>
      <c r="G568" s="14">
        <v>2</v>
      </c>
      <c r="H568" s="14">
        <v>1</v>
      </c>
      <c r="I568" s="14">
        <v>19</v>
      </c>
      <c r="J568" s="14">
        <v>5</v>
      </c>
      <c r="K568" s="27"/>
    </row>
    <row r="569" spans="1:11" ht="15.75" customHeight="1" x14ac:dyDescent="0.3">
      <c r="A569" s="10" t="s">
        <v>12</v>
      </c>
      <c r="B569" s="11"/>
      <c r="C569" s="9">
        <f>SUM(C535:C568)</f>
        <v>485</v>
      </c>
      <c r="D569" s="9">
        <f t="shared" ref="D569:J569" si="36">SUM(D535:D568)</f>
        <v>176</v>
      </c>
      <c r="E569" s="9">
        <f t="shared" si="36"/>
        <v>224</v>
      </c>
      <c r="F569" s="9">
        <f t="shared" si="36"/>
        <v>79</v>
      </c>
      <c r="G569" s="9">
        <f t="shared" si="36"/>
        <v>66</v>
      </c>
      <c r="H569" s="9">
        <f t="shared" si="36"/>
        <v>32</v>
      </c>
      <c r="I569" s="9">
        <f t="shared" si="36"/>
        <v>551</v>
      </c>
      <c r="J569" s="9">
        <f t="shared" si="36"/>
        <v>208</v>
      </c>
      <c r="K569" s="29"/>
    </row>
    <row r="570" spans="1:11" ht="15.75" customHeight="1" x14ac:dyDescent="0.3"/>
    <row r="571" spans="1:11" ht="15.75" customHeight="1" x14ac:dyDescent="0.3"/>
    <row r="572" spans="1:11" ht="15.75" customHeight="1" x14ac:dyDescent="0.3">
      <c r="A572" s="24" t="s">
        <v>614</v>
      </c>
      <c r="B572" s="25"/>
      <c r="C572" s="25"/>
      <c r="D572" s="25"/>
      <c r="E572" s="25"/>
      <c r="F572" s="25"/>
      <c r="G572" s="25"/>
      <c r="H572" s="25"/>
      <c r="I572" s="25"/>
      <c r="J572" s="26"/>
      <c r="K572" s="27"/>
    </row>
    <row r="573" spans="1:11" ht="15.75" customHeight="1" x14ac:dyDescent="0.3">
      <c r="A573" s="2"/>
      <c r="B573" s="3"/>
      <c r="C573" s="28" t="s">
        <v>1</v>
      </c>
      <c r="D573" s="26"/>
      <c r="E573" s="28" t="s">
        <v>2</v>
      </c>
      <c r="F573" s="26"/>
      <c r="G573" s="28" t="s">
        <v>3</v>
      </c>
      <c r="H573" s="26"/>
      <c r="I573" s="28" t="s">
        <v>4</v>
      </c>
      <c r="J573" s="26"/>
      <c r="K573" s="27"/>
    </row>
    <row r="574" spans="1:11" ht="15.75" customHeight="1" x14ac:dyDescent="0.3">
      <c r="A574" s="4" t="s">
        <v>5</v>
      </c>
      <c r="B574" s="5" t="s">
        <v>6</v>
      </c>
      <c r="C574" s="6" t="s">
        <v>7</v>
      </c>
      <c r="D574" s="6" t="s">
        <v>8</v>
      </c>
      <c r="E574" s="6" t="s">
        <v>7</v>
      </c>
      <c r="F574" s="6" t="s">
        <v>8</v>
      </c>
      <c r="G574" s="6" t="s">
        <v>7</v>
      </c>
      <c r="H574" s="6" t="s">
        <v>8</v>
      </c>
      <c r="I574" s="6" t="s">
        <v>7</v>
      </c>
      <c r="J574" s="6" t="s">
        <v>8</v>
      </c>
      <c r="K574" s="29"/>
    </row>
    <row r="575" spans="1:11" ht="15.75" customHeight="1" x14ac:dyDescent="0.3">
      <c r="A575" s="7" t="s">
        <v>21</v>
      </c>
      <c r="B575" s="8" t="s">
        <v>59</v>
      </c>
      <c r="C575" s="12">
        <v>9</v>
      </c>
      <c r="D575" s="13">
        <v>8</v>
      </c>
      <c r="E575" s="13">
        <v>7</v>
      </c>
      <c r="F575" s="13">
        <v>5</v>
      </c>
      <c r="G575" s="13">
        <v>0</v>
      </c>
      <c r="H575" s="13">
        <v>2</v>
      </c>
      <c r="I575" s="13">
        <v>9</v>
      </c>
      <c r="J575" s="13">
        <v>10</v>
      </c>
      <c r="K575" s="27"/>
    </row>
    <row r="576" spans="1:11" ht="15.75" customHeight="1" x14ac:dyDescent="0.3">
      <c r="A576" s="7" t="s">
        <v>22</v>
      </c>
      <c r="B576" s="8" t="s">
        <v>59</v>
      </c>
      <c r="C576" s="22">
        <v>9</v>
      </c>
      <c r="D576" s="14">
        <v>7</v>
      </c>
      <c r="E576" s="14">
        <v>7</v>
      </c>
      <c r="F576" s="14">
        <v>5</v>
      </c>
      <c r="G576" s="14">
        <v>2</v>
      </c>
      <c r="H576" s="14">
        <v>2</v>
      </c>
      <c r="I576" s="14">
        <v>11</v>
      </c>
      <c r="J576" s="14">
        <v>9</v>
      </c>
      <c r="K576" s="27"/>
    </row>
    <row r="577" spans="1:11" ht="15.75" customHeight="1" x14ac:dyDescent="0.3">
      <c r="A577" s="10" t="s">
        <v>12</v>
      </c>
      <c r="B577" s="11"/>
      <c r="C577" s="9">
        <v>18</v>
      </c>
      <c r="D577" s="9">
        <v>15</v>
      </c>
      <c r="E577" s="9">
        <v>14</v>
      </c>
      <c r="F577" s="9">
        <v>10</v>
      </c>
      <c r="G577" s="9">
        <v>2</v>
      </c>
      <c r="H577" s="9">
        <v>4</v>
      </c>
      <c r="I577" s="9">
        <v>20</v>
      </c>
      <c r="J577" s="9">
        <v>19</v>
      </c>
      <c r="K577" s="29"/>
    </row>
    <row r="578" spans="1:11" ht="15.75" customHeight="1" x14ac:dyDescent="0.3"/>
    <row r="579" spans="1:11" ht="15.75" customHeight="1" x14ac:dyDescent="0.3"/>
    <row r="580" spans="1:11" ht="15.75" customHeight="1" x14ac:dyDescent="0.3">
      <c r="A580" s="24" t="s">
        <v>1289</v>
      </c>
      <c r="B580" s="25"/>
      <c r="C580" s="25"/>
      <c r="D580" s="25"/>
      <c r="E580" s="25"/>
      <c r="F580" s="25"/>
      <c r="G580" s="25"/>
      <c r="H580" s="25"/>
      <c r="I580" s="25"/>
      <c r="J580" s="26"/>
      <c r="K580" s="27"/>
    </row>
    <row r="581" spans="1:11" ht="15.75" customHeight="1" x14ac:dyDescent="0.3">
      <c r="A581" s="2"/>
      <c r="B581" s="3"/>
      <c r="C581" s="28" t="s">
        <v>1</v>
      </c>
      <c r="D581" s="26"/>
      <c r="E581" s="28" t="s">
        <v>2</v>
      </c>
      <c r="F581" s="26"/>
      <c r="G581" s="28" t="s">
        <v>3</v>
      </c>
      <c r="H581" s="26"/>
      <c r="I581" s="28" t="s">
        <v>4</v>
      </c>
      <c r="J581" s="26"/>
      <c r="K581" s="27"/>
    </row>
    <row r="582" spans="1:11" ht="15.75" customHeight="1" x14ac:dyDescent="0.3">
      <c r="A582" s="4" t="s">
        <v>5</v>
      </c>
      <c r="B582" s="5" t="s">
        <v>6</v>
      </c>
      <c r="C582" s="6" t="s">
        <v>7</v>
      </c>
      <c r="D582" s="6" t="s">
        <v>8</v>
      </c>
      <c r="E582" s="6" t="s">
        <v>7</v>
      </c>
      <c r="F582" s="6" t="s">
        <v>8</v>
      </c>
      <c r="G582" s="6" t="s">
        <v>7</v>
      </c>
      <c r="H582" s="6" t="s">
        <v>8</v>
      </c>
      <c r="I582" s="6" t="s">
        <v>7</v>
      </c>
      <c r="J582" s="6" t="s">
        <v>8</v>
      </c>
      <c r="K582" s="29"/>
    </row>
    <row r="583" spans="1:11" ht="15.75" customHeight="1" x14ac:dyDescent="0.3">
      <c r="A583" s="7" t="s">
        <v>9</v>
      </c>
      <c r="B583" s="8" t="s">
        <v>440</v>
      </c>
      <c r="C583" s="12">
        <v>9</v>
      </c>
      <c r="D583" s="13">
        <v>11</v>
      </c>
      <c r="E583" s="13">
        <v>4</v>
      </c>
      <c r="F583" s="13">
        <v>6</v>
      </c>
      <c r="G583" s="13">
        <v>1</v>
      </c>
      <c r="H583" s="13">
        <v>1</v>
      </c>
      <c r="I583" s="13">
        <v>10</v>
      </c>
      <c r="J583" s="13">
        <v>12</v>
      </c>
      <c r="K583" s="27"/>
    </row>
    <row r="584" spans="1:11" ht="15.75" customHeight="1" x14ac:dyDescent="0.3">
      <c r="A584" s="7" t="s">
        <v>11</v>
      </c>
      <c r="B584" s="8" t="s">
        <v>440</v>
      </c>
      <c r="C584" s="22">
        <v>9</v>
      </c>
      <c r="D584" s="14">
        <v>11</v>
      </c>
      <c r="E584" s="14">
        <v>5</v>
      </c>
      <c r="F584" s="14">
        <v>5</v>
      </c>
      <c r="G584" s="14">
        <v>2</v>
      </c>
      <c r="H584" s="14">
        <v>1</v>
      </c>
      <c r="I584" s="14">
        <v>11</v>
      </c>
      <c r="J584" s="14">
        <v>12</v>
      </c>
      <c r="K584" s="27"/>
    </row>
    <row r="585" spans="1:11" ht="15.75" customHeight="1" x14ac:dyDescent="0.3">
      <c r="A585" s="7" t="s">
        <v>630</v>
      </c>
      <c r="B585" s="8" t="s">
        <v>440</v>
      </c>
      <c r="C585" s="22">
        <v>16</v>
      </c>
      <c r="D585" s="14">
        <v>4</v>
      </c>
      <c r="E585" s="14">
        <v>10</v>
      </c>
      <c r="F585" s="14">
        <v>0</v>
      </c>
      <c r="G585" s="14">
        <v>1</v>
      </c>
      <c r="H585" s="14">
        <v>1</v>
      </c>
      <c r="I585" s="14">
        <v>17</v>
      </c>
      <c r="J585" s="14">
        <v>5</v>
      </c>
      <c r="K585" s="27"/>
    </row>
    <row r="586" spans="1:11" ht="15.75" customHeight="1" x14ac:dyDescent="0.3">
      <c r="A586" s="7" t="s">
        <v>686</v>
      </c>
      <c r="B586" s="8" t="s">
        <v>440</v>
      </c>
      <c r="C586" s="22">
        <v>11</v>
      </c>
      <c r="D586" s="14">
        <v>9</v>
      </c>
      <c r="E586" s="14">
        <v>6</v>
      </c>
      <c r="F586" s="14">
        <v>4</v>
      </c>
      <c r="G586" s="14">
        <v>0</v>
      </c>
      <c r="H586" s="14">
        <v>1</v>
      </c>
      <c r="I586" s="14">
        <v>11</v>
      </c>
      <c r="J586" s="14">
        <v>10</v>
      </c>
      <c r="K586" s="27"/>
    </row>
    <row r="587" spans="1:11" ht="15.75" customHeight="1" x14ac:dyDescent="0.3">
      <c r="A587" s="7" t="s">
        <v>729</v>
      </c>
      <c r="B587" s="8" t="s">
        <v>440</v>
      </c>
      <c r="C587" s="22">
        <v>12</v>
      </c>
      <c r="D587" s="14">
        <v>8</v>
      </c>
      <c r="E587" s="14">
        <v>6</v>
      </c>
      <c r="F587" s="14">
        <v>5</v>
      </c>
      <c r="G587" s="14">
        <v>0</v>
      </c>
      <c r="H587" s="14">
        <v>1</v>
      </c>
      <c r="I587" s="14">
        <v>12</v>
      </c>
      <c r="J587" s="14">
        <v>9</v>
      </c>
      <c r="K587" s="27"/>
    </row>
    <row r="588" spans="1:11" ht="15.75" customHeight="1" x14ac:dyDescent="0.3">
      <c r="A588" s="7" t="s">
        <v>984</v>
      </c>
      <c r="B588" s="8" t="s">
        <v>440</v>
      </c>
      <c r="C588" s="22">
        <v>16</v>
      </c>
      <c r="D588" s="14">
        <v>4</v>
      </c>
      <c r="E588" s="14">
        <v>10</v>
      </c>
      <c r="F588" s="14">
        <v>1</v>
      </c>
      <c r="G588" s="14">
        <v>2</v>
      </c>
      <c r="H588" s="14">
        <v>1</v>
      </c>
      <c r="I588" s="14">
        <v>18</v>
      </c>
      <c r="J588" s="14">
        <v>5</v>
      </c>
      <c r="K588" s="27"/>
    </row>
    <row r="589" spans="1:11" ht="15.75" customHeight="1" x14ac:dyDescent="0.3">
      <c r="A589" s="7" t="s">
        <v>1189</v>
      </c>
      <c r="B589" s="8" t="s">
        <v>440</v>
      </c>
      <c r="C589" s="22">
        <v>16</v>
      </c>
      <c r="D589" s="14">
        <v>4</v>
      </c>
      <c r="E589" s="14">
        <v>9</v>
      </c>
      <c r="F589" s="14">
        <v>2</v>
      </c>
      <c r="G589" s="14">
        <v>2</v>
      </c>
      <c r="H589" s="14">
        <v>1</v>
      </c>
      <c r="I589" s="14">
        <v>18</v>
      </c>
      <c r="J589" s="14">
        <v>5</v>
      </c>
      <c r="K589" s="27"/>
    </row>
    <row r="590" spans="1:11" ht="15.75" customHeight="1" x14ac:dyDescent="0.3">
      <c r="A590" s="7" t="s">
        <v>1267</v>
      </c>
      <c r="B590" s="8" t="s">
        <v>440</v>
      </c>
      <c r="C590" s="22">
        <v>5</v>
      </c>
      <c r="D590" s="14">
        <v>17</v>
      </c>
      <c r="E590" s="14">
        <v>4</v>
      </c>
      <c r="F590" s="14">
        <v>7</v>
      </c>
      <c r="G590" s="14">
        <v>1</v>
      </c>
      <c r="H590" s="14">
        <v>1</v>
      </c>
      <c r="I590" s="14">
        <v>6</v>
      </c>
      <c r="J590" s="14">
        <v>18</v>
      </c>
      <c r="K590" s="27"/>
    </row>
    <row r="591" spans="1:11" ht="15.75" customHeight="1" x14ac:dyDescent="0.3">
      <c r="A591" s="7" t="s">
        <v>1374</v>
      </c>
      <c r="B591" s="8" t="s">
        <v>440</v>
      </c>
      <c r="C591" s="22">
        <v>8</v>
      </c>
      <c r="D591" s="14">
        <v>13</v>
      </c>
      <c r="E591" s="14">
        <v>6</v>
      </c>
      <c r="F591" s="14">
        <v>4</v>
      </c>
      <c r="G591" s="14">
        <v>2</v>
      </c>
      <c r="H591" s="14">
        <v>1</v>
      </c>
      <c r="I591" s="14">
        <v>10</v>
      </c>
      <c r="J591" s="14">
        <v>14</v>
      </c>
      <c r="K591" s="27"/>
    </row>
    <row r="592" spans="1:11" ht="15.75" customHeight="1" x14ac:dyDescent="0.3">
      <c r="A592" s="7" t="s">
        <v>1475</v>
      </c>
      <c r="B592" s="8" t="s">
        <v>440</v>
      </c>
      <c r="C592" s="22">
        <v>10</v>
      </c>
      <c r="D592" s="14">
        <v>12</v>
      </c>
      <c r="E592" s="14">
        <v>7</v>
      </c>
      <c r="F592" s="14">
        <v>9</v>
      </c>
      <c r="G592" s="14">
        <v>1</v>
      </c>
      <c r="H592" s="14">
        <v>1</v>
      </c>
      <c r="I592" s="14">
        <v>11</v>
      </c>
      <c r="J592" s="14">
        <v>13</v>
      </c>
      <c r="K592" s="27"/>
    </row>
    <row r="593" spans="1:11" ht="15.75" customHeight="1" x14ac:dyDescent="0.3">
      <c r="A593" s="7" t="s">
        <v>1614</v>
      </c>
      <c r="B593" s="8" t="s">
        <v>440</v>
      </c>
      <c r="C593" s="22">
        <v>12</v>
      </c>
      <c r="D593" s="14">
        <v>10</v>
      </c>
      <c r="E593" s="14">
        <v>8</v>
      </c>
      <c r="F593" s="14">
        <v>8</v>
      </c>
      <c r="G593" s="14">
        <v>1</v>
      </c>
      <c r="H593" s="14">
        <v>1</v>
      </c>
      <c r="I593" s="14">
        <v>13</v>
      </c>
      <c r="J593" s="14">
        <v>11</v>
      </c>
      <c r="K593" s="27"/>
    </row>
    <row r="594" spans="1:11" ht="15.75" customHeight="1" x14ac:dyDescent="0.3">
      <c r="A594" s="7" t="s">
        <v>1852</v>
      </c>
      <c r="B594" s="8" t="s">
        <v>440</v>
      </c>
      <c r="C594" s="22">
        <v>9</v>
      </c>
      <c r="D594" s="14">
        <v>13</v>
      </c>
      <c r="E594" s="14">
        <v>5</v>
      </c>
      <c r="F594" s="14">
        <v>7</v>
      </c>
      <c r="G594" s="14">
        <v>1</v>
      </c>
      <c r="H594" s="14">
        <v>1</v>
      </c>
      <c r="I594" s="14">
        <v>10</v>
      </c>
      <c r="J594" s="14">
        <v>14</v>
      </c>
      <c r="K594" s="27"/>
    </row>
    <row r="595" spans="1:11" ht="15.75" customHeight="1" x14ac:dyDescent="0.3">
      <c r="A595" s="10" t="s">
        <v>12</v>
      </c>
      <c r="B595" s="11"/>
      <c r="C595" s="9">
        <f>SUM(C583:C594)</f>
        <v>133</v>
      </c>
      <c r="D595" s="9">
        <f t="shared" ref="D595:J595" si="37">SUM(D583:D594)</f>
        <v>116</v>
      </c>
      <c r="E595" s="9">
        <f t="shared" si="37"/>
        <v>80</v>
      </c>
      <c r="F595" s="9">
        <f t="shared" si="37"/>
        <v>58</v>
      </c>
      <c r="G595" s="9">
        <f t="shared" si="37"/>
        <v>14</v>
      </c>
      <c r="H595" s="9">
        <f t="shared" si="37"/>
        <v>12</v>
      </c>
      <c r="I595" s="9">
        <f t="shared" si="37"/>
        <v>147</v>
      </c>
      <c r="J595" s="9">
        <f t="shared" si="37"/>
        <v>128</v>
      </c>
      <c r="K595" s="29"/>
    </row>
    <row r="596" spans="1:11" ht="15.75" customHeight="1" x14ac:dyDescent="0.3"/>
    <row r="597" spans="1:11" ht="15.75" customHeight="1" x14ac:dyDescent="0.3"/>
    <row r="598" spans="1:11" ht="15.75" customHeight="1" x14ac:dyDescent="0.3">
      <c r="A598" s="24" t="s">
        <v>1595</v>
      </c>
      <c r="B598" s="25"/>
      <c r="C598" s="25"/>
      <c r="D598" s="25"/>
      <c r="E598" s="25"/>
      <c r="F598" s="25"/>
      <c r="G598" s="25"/>
      <c r="H598" s="25"/>
      <c r="I598" s="25"/>
      <c r="J598" s="26"/>
      <c r="K598" s="27"/>
    </row>
    <row r="599" spans="1:11" ht="15.75" customHeight="1" x14ac:dyDescent="0.3">
      <c r="A599" s="2"/>
      <c r="B599" s="3"/>
      <c r="C599" s="28" t="s">
        <v>1</v>
      </c>
      <c r="D599" s="26"/>
      <c r="E599" s="28" t="s">
        <v>2</v>
      </c>
      <c r="F599" s="26"/>
      <c r="G599" s="28" t="s">
        <v>3</v>
      </c>
      <c r="H599" s="26"/>
      <c r="I599" s="28" t="s">
        <v>4</v>
      </c>
      <c r="J599" s="26"/>
      <c r="K599" s="27"/>
    </row>
    <row r="600" spans="1:11" ht="15.75" customHeight="1" x14ac:dyDescent="0.3">
      <c r="A600" s="4" t="s">
        <v>5</v>
      </c>
      <c r="B600" s="5" t="s">
        <v>6</v>
      </c>
      <c r="C600" s="6" t="s">
        <v>7</v>
      </c>
      <c r="D600" s="6" t="s">
        <v>8</v>
      </c>
      <c r="E600" s="6" t="s">
        <v>7</v>
      </c>
      <c r="F600" s="6" t="s">
        <v>8</v>
      </c>
      <c r="G600" s="6" t="s">
        <v>7</v>
      </c>
      <c r="H600" s="6" t="s">
        <v>8</v>
      </c>
      <c r="I600" s="6" t="s">
        <v>7</v>
      </c>
      <c r="J600" s="6" t="s">
        <v>8</v>
      </c>
      <c r="K600" s="29"/>
    </row>
    <row r="601" spans="1:11" ht="15.75" customHeight="1" x14ac:dyDescent="0.3">
      <c r="A601" s="7" t="s">
        <v>17</v>
      </c>
      <c r="B601" s="8" t="s">
        <v>242</v>
      </c>
      <c r="C601" s="12">
        <v>12</v>
      </c>
      <c r="D601" s="13">
        <v>6</v>
      </c>
      <c r="E601" s="13">
        <v>5</v>
      </c>
      <c r="F601" s="13">
        <v>3</v>
      </c>
      <c r="G601" s="13">
        <v>1</v>
      </c>
      <c r="H601" s="13">
        <v>1</v>
      </c>
      <c r="I601" s="13">
        <v>13</v>
      </c>
      <c r="J601" s="13">
        <v>7</v>
      </c>
      <c r="K601" s="27"/>
    </row>
    <row r="602" spans="1:11" ht="15.75" customHeight="1" x14ac:dyDescent="0.3">
      <c r="A602" s="7" t="s">
        <v>18</v>
      </c>
      <c r="B602" s="8" t="s">
        <v>242</v>
      </c>
      <c r="C602" s="22">
        <v>12</v>
      </c>
      <c r="D602" s="14">
        <v>6</v>
      </c>
      <c r="E602" s="14">
        <v>5</v>
      </c>
      <c r="F602" s="14">
        <v>3</v>
      </c>
      <c r="G602" s="14">
        <v>2</v>
      </c>
      <c r="H602" s="14">
        <v>2</v>
      </c>
      <c r="I602" s="14">
        <v>14</v>
      </c>
      <c r="J602" s="14">
        <v>8</v>
      </c>
      <c r="K602" s="27"/>
    </row>
    <row r="603" spans="1:11" ht="15.75" customHeight="1" x14ac:dyDescent="0.3">
      <c r="A603" s="7" t="s">
        <v>19</v>
      </c>
      <c r="B603" s="8" t="s">
        <v>242</v>
      </c>
      <c r="C603" s="22">
        <v>6</v>
      </c>
      <c r="D603" s="14">
        <v>10</v>
      </c>
      <c r="E603" s="14">
        <v>5</v>
      </c>
      <c r="F603" s="14">
        <v>5</v>
      </c>
      <c r="G603" s="14">
        <v>3</v>
      </c>
      <c r="H603" s="14">
        <v>1</v>
      </c>
      <c r="I603" s="14">
        <v>9</v>
      </c>
      <c r="J603" s="14">
        <v>11</v>
      </c>
      <c r="K603" s="27"/>
    </row>
    <row r="604" spans="1:11" ht="15.75" customHeight="1" x14ac:dyDescent="0.3">
      <c r="A604" s="7" t="s">
        <v>20</v>
      </c>
      <c r="B604" s="8" t="s">
        <v>242</v>
      </c>
      <c r="C604" s="22">
        <v>3</v>
      </c>
      <c r="D604" s="14">
        <v>13</v>
      </c>
      <c r="E604" s="14">
        <v>3</v>
      </c>
      <c r="F604" s="14">
        <v>7</v>
      </c>
      <c r="G604" s="14">
        <v>0</v>
      </c>
      <c r="H604" s="14">
        <v>1</v>
      </c>
      <c r="I604" s="14">
        <v>3</v>
      </c>
      <c r="J604" s="14">
        <v>14</v>
      </c>
      <c r="K604" s="27"/>
    </row>
    <row r="605" spans="1:11" ht="15.75" customHeight="1" x14ac:dyDescent="0.3">
      <c r="A605" s="7" t="s">
        <v>21</v>
      </c>
      <c r="B605" s="8" t="s">
        <v>242</v>
      </c>
      <c r="C605" s="22">
        <v>3</v>
      </c>
      <c r="D605" s="14">
        <v>14</v>
      </c>
      <c r="E605" s="14">
        <v>1</v>
      </c>
      <c r="F605" s="14">
        <v>9</v>
      </c>
      <c r="G605" s="14">
        <v>0</v>
      </c>
      <c r="H605" s="14">
        <v>1</v>
      </c>
      <c r="I605" s="14">
        <v>3</v>
      </c>
      <c r="J605" s="14">
        <v>15</v>
      </c>
      <c r="K605" s="27"/>
    </row>
    <row r="606" spans="1:11" ht="15.75" customHeight="1" x14ac:dyDescent="0.3">
      <c r="A606" s="7" t="s">
        <v>22</v>
      </c>
      <c r="B606" s="8" t="s">
        <v>242</v>
      </c>
      <c r="C606" s="22">
        <v>12</v>
      </c>
      <c r="D606" s="14">
        <v>4</v>
      </c>
      <c r="E606" s="14">
        <v>8</v>
      </c>
      <c r="F606" s="14">
        <v>0</v>
      </c>
      <c r="G606" s="14">
        <v>2</v>
      </c>
      <c r="H606" s="14">
        <v>1</v>
      </c>
      <c r="I606" s="14">
        <v>14</v>
      </c>
      <c r="J606" s="14">
        <v>5</v>
      </c>
      <c r="K606" s="27"/>
    </row>
    <row r="607" spans="1:11" ht="15.75" customHeight="1" x14ac:dyDescent="0.3">
      <c r="A607" s="7" t="s">
        <v>23</v>
      </c>
      <c r="B607" s="8" t="s">
        <v>242</v>
      </c>
      <c r="C607" s="22">
        <v>7</v>
      </c>
      <c r="D607" s="14">
        <v>10</v>
      </c>
      <c r="E607" s="14">
        <v>5</v>
      </c>
      <c r="F607" s="14">
        <v>5</v>
      </c>
      <c r="G607" s="14">
        <v>1</v>
      </c>
      <c r="H607" s="14">
        <v>1</v>
      </c>
      <c r="I607" s="14">
        <v>8</v>
      </c>
      <c r="J607" s="14">
        <v>11</v>
      </c>
      <c r="K607" s="27"/>
    </row>
    <row r="608" spans="1:11" ht="15.75" customHeight="1" x14ac:dyDescent="0.3">
      <c r="A608" s="7" t="s">
        <v>42</v>
      </c>
      <c r="B608" s="8" t="s">
        <v>242</v>
      </c>
      <c r="C608" s="22">
        <v>5</v>
      </c>
      <c r="D608" s="14">
        <v>11</v>
      </c>
      <c r="E608" s="14">
        <v>0</v>
      </c>
      <c r="F608" s="14">
        <v>0</v>
      </c>
      <c r="G608" s="14">
        <v>0</v>
      </c>
      <c r="H608" s="14">
        <v>1</v>
      </c>
      <c r="I608" s="14">
        <v>5</v>
      </c>
      <c r="J608" s="14">
        <v>12</v>
      </c>
      <c r="K608" s="27"/>
    </row>
    <row r="609" spans="1:11" ht="15.75" customHeight="1" x14ac:dyDescent="0.3">
      <c r="A609" s="7" t="s">
        <v>24</v>
      </c>
      <c r="B609" s="8" t="s">
        <v>242</v>
      </c>
      <c r="C609" s="22">
        <v>7</v>
      </c>
      <c r="D609" s="14">
        <v>9</v>
      </c>
      <c r="E609" s="14">
        <v>0</v>
      </c>
      <c r="F609" s="14">
        <v>0</v>
      </c>
      <c r="G609" s="14">
        <v>1</v>
      </c>
      <c r="H609" s="14">
        <v>1</v>
      </c>
      <c r="I609" s="14">
        <v>8</v>
      </c>
      <c r="J609" s="14">
        <v>10</v>
      </c>
      <c r="K609" s="27"/>
    </row>
    <row r="610" spans="1:11" ht="15.75" customHeight="1" x14ac:dyDescent="0.3">
      <c r="A610" s="7" t="s">
        <v>46</v>
      </c>
      <c r="B610" s="8" t="s">
        <v>242</v>
      </c>
      <c r="C610" s="22">
        <v>7</v>
      </c>
      <c r="D610" s="14">
        <v>8</v>
      </c>
      <c r="E610" s="14">
        <v>3</v>
      </c>
      <c r="F610" s="14">
        <v>5</v>
      </c>
      <c r="G610" s="14">
        <v>0</v>
      </c>
      <c r="H610" s="14">
        <v>1</v>
      </c>
      <c r="I610" s="14">
        <v>7</v>
      </c>
      <c r="J610" s="14">
        <v>9</v>
      </c>
      <c r="K610" s="27"/>
    </row>
    <row r="611" spans="1:11" ht="15.75" customHeight="1" x14ac:dyDescent="0.3">
      <c r="A611" s="10" t="s">
        <v>12</v>
      </c>
      <c r="B611" s="11"/>
      <c r="C611" s="9">
        <f>SUM(C601:C610)</f>
        <v>74</v>
      </c>
      <c r="D611" s="9">
        <f t="shared" ref="D611:J611" si="38">SUM(D601:D610)</f>
        <v>91</v>
      </c>
      <c r="E611" s="9">
        <f t="shared" si="38"/>
        <v>35</v>
      </c>
      <c r="F611" s="9">
        <f t="shared" si="38"/>
        <v>37</v>
      </c>
      <c r="G611" s="9">
        <f t="shared" si="38"/>
        <v>10</v>
      </c>
      <c r="H611" s="9">
        <f t="shared" si="38"/>
        <v>11</v>
      </c>
      <c r="I611" s="9">
        <f t="shared" si="38"/>
        <v>84</v>
      </c>
      <c r="J611" s="9">
        <f t="shared" si="38"/>
        <v>102</v>
      </c>
      <c r="K611" s="29"/>
    </row>
    <row r="612" spans="1:11" ht="15.75" customHeight="1" x14ac:dyDescent="0.3"/>
    <row r="613" spans="1:11" ht="15.75" customHeight="1" x14ac:dyDescent="0.3"/>
    <row r="614" spans="1:11" ht="15.75" customHeight="1" x14ac:dyDescent="0.3">
      <c r="A614" s="24" t="s">
        <v>745</v>
      </c>
      <c r="B614" s="25"/>
      <c r="C614" s="25"/>
      <c r="D614" s="25"/>
      <c r="E614" s="25"/>
      <c r="F614" s="25"/>
      <c r="G614" s="25"/>
      <c r="H614" s="25"/>
      <c r="I614" s="25"/>
      <c r="J614" s="26"/>
      <c r="K614" s="27"/>
    </row>
    <row r="615" spans="1:11" ht="15.75" customHeight="1" x14ac:dyDescent="0.3">
      <c r="A615" s="2"/>
      <c r="B615" s="3"/>
      <c r="C615" s="28" t="s">
        <v>1</v>
      </c>
      <c r="D615" s="26"/>
      <c r="E615" s="28" t="s">
        <v>2</v>
      </c>
      <c r="F615" s="26"/>
      <c r="G615" s="28" t="s">
        <v>3</v>
      </c>
      <c r="H615" s="26"/>
      <c r="I615" s="28" t="s">
        <v>4</v>
      </c>
      <c r="J615" s="26"/>
      <c r="K615" s="27"/>
    </row>
    <row r="616" spans="1:11" ht="15.75" customHeight="1" x14ac:dyDescent="0.3">
      <c r="A616" s="4" t="s">
        <v>5</v>
      </c>
      <c r="B616" s="5" t="s">
        <v>6</v>
      </c>
      <c r="C616" s="6" t="s">
        <v>7</v>
      </c>
      <c r="D616" s="6" t="s">
        <v>8</v>
      </c>
      <c r="E616" s="6" t="s">
        <v>7</v>
      </c>
      <c r="F616" s="6" t="s">
        <v>8</v>
      </c>
      <c r="G616" s="6" t="s">
        <v>7</v>
      </c>
      <c r="H616" s="6" t="s">
        <v>8</v>
      </c>
      <c r="I616" s="6" t="s">
        <v>7</v>
      </c>
      <c r="J616" s="6" t="s">
        <v>8</v>
      </c>
      <c r="K616" s="29"/>
    </row>
    <row r="617" spans="1:11" ht="15.75" customHeight="1" x14ac:dyDescent="0.3">
      <c r="A617" s="7" t="s">
        <v>104</v>
      </c>
      <c r="B617" s="8" t="s">
        <v>91</v>
      </c>
      <c r="C617" s="12">
        <v>4</v>
      </c>
      <c r="D617" s="13">
        <v>14</v>
      </c>
      <c r="E617" s="13">
        <v>0</v>
      </c>
      <c r="F617" s="13">
        <v>12</v>
      </c>
      <c r="G617" s="13">
        <v>1</v>
      </c>
      <c r="H617" s="13">
        <v>1</v>
      </c>
      <c r="I617" s="13">
        <v>5</v>
      </c>
      <c r="J617" s="13">
        <v>15</v>
      </c>
      <c r="K617" s="27"/>
    </row>
    <row r="618" spans="1:11" ht="15.75" customHeight="1" x14ac:dyDescent="0.3">
      <c r="A618" s="7" t="s">
        <v>105</v>
      </c>
      <c r="B618" s="8" t="s">
        <v>91</v>
      </c>
      <c r="C618" s="22">
        <v>8</v>
      </c>
      <c r="D618" s="14">
        <v>10</v>
      </c>
      <c r="E618" s="14">
        <v>6</v>
      </c>
      <c r="F618" s="14">
        <v>6</v>
      </c>
      <c r="G618" s="14">
        <v>0</v>
      </c>
      <c r="H618" s="14">
        <v>1</v>
      </c>
      <c r="I618" s="14">
        <v>8</v>
      </c>
      <c r="J618" s="14">
        <v>11</v>
      </c>
      <c r="K618" s="27"/>
    </row>
    <row r="619" spans="1:11" ht="15.75" customHeight="1" x14ac:dyDescent="0.3">
      <c r="A619" s="10" t="s">
        <v>12</v>
      </c>
      <c r="B619" s="11"/>
      <c r="C619" s="9">
        <f t="shared" ref="C619:J619" si="39">SUM(C617:C618)</f>
        <v>12</v>
      </c>
      <c r="D619" s="9">
        <f t="shared" si="39"/>
        <v>24</v>
      </c>
      <c r="E619" s="9">
        <f t="shared" si="39"/>
        <v>6</v>
      </c>
      <c r="F619" s="9">
        <f t="shared" si="39"/>
        <v>18</v>
      </c>
      <c r="G619" s="9">
        <f t="shared" si="39"/>
        <v>1</v>
      </c>
      <c r="H619" s="9">
        <f t="shared" si="39"/>
        <v>2</v>
      </c>
      <c r="I619" s="9">
        <f t="shared" si="39"/>
        <v>13</v>
      </c>
      <c r="J619" s="9">
        <f t="shared" si="39"/>
        <v>26</v>
      </c>
      <c r="K619" s="29"/>
    </row>
    <row r="620" spans="1:11" ht="15.75" customHeight="1" x14ac:dyDescent="0.3"/>
    <row r="621" spans="1:11" ht="15.75" customHeight="1" x14ac:dyDescent="0.3"/>
    <row r="622" spans="1:11" ht="15.75" customHeight="1" x14ac:dyDescent="0.3">
      <c r="A622" s="24" t="s">
        <v>814</v>
      </c>
      <c r="B622" s="25"/>
      <c r="C622" s="25"/>
      <c r="D622" s="25"/>
      <c r="E622" s="25"/>
      <c r="F622" s="25"/>
      <c r="G622" s="25"/>
      <c r="H622" s="25"/>
      <c r="I622" s="25"/>
      <c r="J622" s="26"/>
      <c r="K622" s="27"/>
    </row>
    <row r="623" spans="1:11" ht="15.75" customHeight="1" x14ac:dyDescent="0.3">
      <c r="A623" s="2"/>
      <c r="B623" s="3"/>
      <c r="C623" s="28" t="s">
        <v>1</v>
      </c>
      <c r="D623" s="26"/>
      <c r="E623" s="28" t="s">
        <v>2</v>
      </c>
      <c r="F623" s="26"/>
      <c r="G623" s="28" t="s">
        <v>3</v>
      </c>
      <c r="H623" s="26"/>
      <c r="I623" s="28" t="s">
        <v>4</v>
      </c>
      <c r="J623" s="26"/>
      <c r="K623" s="27"/>
    </row>
    <row r="624" spans="1:11" ht="15.75" customHeight="1" x14ac:dyDescent="0.3">
      <c r="A624" s="4" t="s">
        <v>5</v>
      </c>
      <c r="B624" s="5" t="s">
        <v>6</v>
      </c>
      <c r="C624" s="6" t="s">
        <v>7</v>
      </c>
      <c r="D624" s="6" t="s">
        <v>8</v>
      </c>
      <c r="E624" s="6" t="s">
        <v>7</v>
      </c>
      <c r="F624" s="6" t="s">
        <v>8</v>
      </c>
      <c r="G624" s="6" t="s">
        <v>7</v>
      </c>
      <c r="H624" s="6" t="s">
        <v>8</v>
      </c>
      <c r="I624" s="6" t="s">
        <v>7</v>
      </c>
      <c r="J624" s="6" t="s">
        <v>8</v>
      </c>
      <c r="K624" s="29"/>
    </row>
    <row r="625" spans="1:11" ht="15.75" customHeight="1" x14ac:dyDescent="0.3">
      <c r="A625" s="7" t="s">
        <v>171</v>
      </c>
      <c r="B625" s="8" t="s">
        <v>26</v>
      </c>
      <c r="C625" s="12">
        <v>8</v>
      </c>
      <c r="D625" s="13">
        <v>12</v>
      </c>
      <c r="E625" s="13">
        <v>5</v>
      </c>
      <c r="F625" s="13">
        <v>9</v>
      </c>
      <c r="G625" s="13">
        <v>0</v>
      </c>
      <c r="H625" s="13">
        <v>1</v>
      </c>
      <c r="I625" s="13">
        <v>8</v>
      </c>
      <c r="J625" s="13">
        <v>13</v>
      </c>
      <c r="K625" s="27"/>
    </row>
    <row r="626" spans="1:11" ht="15.75" customHeight="1" x14ac:dyDescent="0.3">
      <c r="A626" s="7" t="s">
        <v>32</v>
      </c>
      <c r="B626" s="8" t="s">
        <v>26</v>
      </c>
      <c r="C626" s="22">
        <v>9</v>
      </c>
      <c r="D626" s="14">
        <v>11</v>
      </c>
      <c r="E626" s="14">
        <v>5</v>
      </c>
      <c r="F626" s="14">
        <v>9</v>
      </c>
      <c r="G626" s="14">
        <v>1</v>
      </c>
      <c r="H626" s="14">
        <v>1</v>
      </c>
      <c r="I626" s="14">
        <v>10</v>
      </c>
      <c r="J626" s="14">
        <v>12</v>
      </c>
      <c r="K626" s="27"/>
    </row>
    <row r="627" spans="1:11" ht="15.75" customHeight="1" x14ac:dyDescent="0.3">
      <c r="A627" s="7" t="s">
        <v>33</v>
      </c>
      <c r="B627" s="8" t="s">
        <v>26</v>
      </c>
      <c r="C627" s="22">
        <v>17</v>
      </c>
      <c r="D627" s="14">
        <v>3</v>
      </c>
      <c r="E627" s="14">
        <v>11</v>
      </c>
      <c r="F627" s="14">
        <v>3</v>
      </c>
      <c r="G627" s="14">
        <v>2</v>
      </c>
      <c r="H627" s="14">
        <v>1</v>
      </c>
      <c r="I627" s="14">
        <v>19</v>
      </c>
      <c r="J627" s="14">
        <v>4</v>
      </c>
      <c r="K627" s="27"/>
    </row>
    <row r="628" spans="1:11" ht="15.75" customHeight="1" x14ac:dyDescent="0.3">
      <c r="A628" s="7" t="s">
        <v>34</v>
      </c>
      <c r="B628" s="8" t="s">
        <v>26</v>
      </c>
      <c r="C628" s="22">
        <v>2</v>
      </c>
      <c r="D628" s="14">
        <v>18</v>
      </c>
      <c r="E628" s="14">
        <v>1</v>
      </c>
      <c r="F628" s="14">
        <v>13</v>
      </c>
      <c r="G628" s="14">
        <v>0</v>
      </c>
      <c r="H628" s="14">
        <v>1</v>
      </c>
      <c r="I628" s="14">
        <v>2</v>
      </c>
      <c r="J628" s="14">
        <v>19</v>
      </c>
      <c r="K628" s="27"/>
    </row>
    <row r="629" spans="1:11" ht="15.75" customHeight="1" x14ac:dyDescent="0.3">
      <c r="A629" s="7" t="s">
        <v>35</v>
      </c>
      <c r="B629" s="8" t="s">
        <v>26</v>
      </c>
      <c r="C629" s="22">
        <v>6</v>
      </c>
      <c r="D629" s="14">
        <v>15</v>
      </c>
      <c r="E629" s="14">
        <v>5</v>
      </c>
      <c r="F629" s="14">
        <v>9</v>
      </c>
      <c r="G629" s="14">
        <v>0</v>
      </c>
      <c r="H629" s="14">
        <v>1</v>
      </c>
      <c r="I629" s="14">
        <v>6</v>
      </c>
      <c r="J629" s="14">
        <v>16</v>
      </c>
      <c r="K629" s="27"/>
    </row>
    <row r="630" spans="1:11" ht="15.75" customHeight="1" x14ac:dyDescent="0.3">
      <c r="A630" s="7" t="s">
        <v>36</v>
      </c>
      <c r="B630" s="8"/>
      <c r="C630" s="22"/>
      <c r="D630" s="14"/>
      <c r="E630" s="14"/>
      <c r="F630" s="14"/>
      <c r="G630" s="14"/>
      <c r="H630" s="14"/>
      <c r="I630" s="14"/>
      <c r="J630" s="14"/>
      <c r="K630" s="27"/>
    </row>
    <row r="631" spans="1:11" ht="15.75" customHeight="1" x14ac:dyDescent="0.3">
      <c r="A631" s="7" t="s">
        <v>37</v>
      </c>
      <c r="B631" s="8"/>
      <c r="C631" s="22"/>
      <c r="D631" s="14"/>
      <c r="E631" s="14"/>
      <c r="F631" s="14"/>
      <c r="G631" s="14"/>
      <c r="H631" s="14"/>
      <c r="I631" s="14"/>
      <c r="J631" s="14"/>
      <c r="K631" s="27"/>
    </row>
    <row r="632" spans="1:11" ht="15.75" customHeight="1" x14ac:dyDescent="0.3">
      <c r="A632" s="7" t="s">
        <v>38</v>
      </c>
      <c r="B632" s="8"/>
      <c r="C632" s="22"/>
      <c r="D632" s="14"/>
      <c r="E632" s="14"/>
      <c r="F632" s="14"/>
      <c r="G632" s="14"/>
      <c r="H632" s="14"/>
      <c r="I632" s="14"/>
      <c r="J632" s="14"/>
      <c r="K632" s="27"/>
    </row>
    <row r="633" spans="1:11" ht="15.75" customHeight="1" x14ac:dyDescent="0.3">
      <c r="A633" s="7" t="s">
        <v>81</v>
      </c>
      <c r="B633" s="8"/>
      <c r="C633" s="22"/>
      <c r="D633" s="14"/>
      <c r="E633" s="14"/>
      <c r="F633" s="14"/>
      <c r="G633" s="14"/>
      <c r="H633" s="14"/>
      <c r="I633" s="14"/>
      <c r="J633" s="14"/>
      <c r="K633" s="27"/>
    </row>
    <row r="634" spans="1:11" ht="15.75" customHeight="1" x14ac:dyDescent="0.3">
      <c r="A634" s="7" t="s">
        <v>82</v>
      </c>
      <c r="B634" s="8"/>
      <c r="C634" s="22"/>
      <c r="D634" s="14"/>
      <c r="E634" s="14"/>
      <c r="F634" s="14"/>
      <c r="G634" s="14"/>
      <c r="H634" s="14"/>
      <c r="I634" s="14"/>
      <c r="J634" s="14"/>
      <c r="K634" s="27"/>
    </row>
    <row r="635" spans="1:11" ht="15.75" customHeight="1" x14ac:dyDescent="0.3">
      <c r="A635" s="7" t="s">
        <v>83</v>
      </c>
      <c r="B635" s="8"/>
      <c r="C635" s="22"/>
      <c r="D635" s="14"/>
      <c r="E635" s="14"/>
      <c r="F635" s="14"/>
      <c r="G635" s="14"/>
      <c r="H635" s="14"/>
      <c r="I635" s="14"/>
      <c r="J635" s="14"/>
      <c r="K635" s="27"/>
    </row>
    <row r="636" spans="1:11" ht="15.75" customHeight="1" x14ac:dyDescent="0.3">
      <c r="A636" s="7" t="s">
        <v>84</v>
      </c>
      <c r="B636" s="8" t="s">
        <v>26</v>
      </c>
      <c r="C636" s="22">
        <v>9</v>
      </c>
      <c r="D636" s="14">
        <v>11</v>
      </c>
      <c r="E636" s="14">
        <v>6</v>
      </c>
      <c r="F636" s="14">
        <v>7</v>
      </c>
      <c r="G636" s="14">
        <v>2</v>
      </c>
      <c r="H636" s="14">
        <v>1</v>
      </c>
      <c r="I636" s="14">
        <v>11</v>
      </c>
      <c r="J636" s="14">
        <v>12</v>
      </c>
      <c r="K636" s="27"/>
    </row>
    <row r="637" spans="1:11" ht="15.75" customHeight="1" x14ac:dyDescent="0.3">
      <c r="A637" s="7" t="s">
        <v>85</v>
      </c>
      <c r="B637" s="8" t="s">
        <v>26</v>
      </c>
      <c r="C637" s="22">
        <v>5</v>
      </c>
      <c r="D637" s="14">
        <v>15</v>
      </c>
      <c r="E637" s="14">
        <v>3</v>
      </c>
      <c r="F637" s="14">
        <v>10</v>
      </c>
      <c r="G637" s="14">
        <v>0</v>
      </c>
      <c r="H637" s="14">
        <v>1</v>
      </c>
      <c r="I637" s="14">
        <v>5</v>
      </c>
      <c r="J637" s="14">
        <v>16</v>
      </c>
      <c r="K637" s="27"/>
    </row>
    <row r="638" spans="1:11" ht="15.75" customHeight="1" x14ac:dyDescent="0.3">
      <c r="A638" s="7" t="s">
        <v>86</v>
      </c>
      <c r="B638" s="8" t="s">
        <v>26</v>
      </c>
      <c r="C638" s="22">
        <v>5</v>
      </c>
      <c r="D638" s="14">
        <v>15</v>
      </c>
      <c r="E638" s="14">
        <v>3</v>
      </c>
      <c r="F638" s="14">
        <v>10</v>
      </c>
      <c r="G638" s="14">
        <v>0</v>
      </c>
      <c r="H638" s="14">
        <v>1</v>
      </c>
      <c r="I638" s="14">
        <v>5</v>
      </c>
      <c r="J638" s="14">
        <v>16</v>
      </c>
      <c r="K638" s="27"/>
    </row>
    <row r="639" spans="1:11" ht="15.75" customHeight="1" x14ac:dyDescent="0.3">
      <c r="A639" s="7" t="s">
        <v>71</v>
      </c>
      <c r="B639" s="8" t="s">
        <v>26</v>
      </c>
      <c r="C639" s="22">
        <v>3</v>
      </c>
      <c r="D639" s="14">
        <v>17</v>
      </c>
      <c r="E639" s="14">
        <v>2</v>
      </c>
      <c r="F639" s="14">
        <v>11</v>
      </c>
      <c r="G639" s="14">
        <v>0</v>
      </c>
      <c r="H639" s="14">
        <v>1</v>
      </c>
      <c r="I639" s="14">
        <v>3</v>
      </c>
      <c r="J639" s="14">
        <v>18</v>
      </c>
      <c r="K639" s="27"/>
    </row>
    <row r="640" spans="1:11" ht="15.75" customHeight="1" x14ac:dyDescent="0.3">
      <c r="A640" s="7" t="s">
        <v>87</v>
      </c>
      <c r="B640" s="8" t="s">
        <v>26</v>
      </c>
      <c r="C640" s="22">
        <v>11</v>
      </c>
      <c r="D640" s="14">
        <v>9</v>
      </c>
      <c r="E640" s="14">
        <v>5</v>
      </c>
      <c r="F640" s="14">
        <v>8</v>
      </c>
      <c r="G640" s="14">
        <v>0</v>
      </c>
      <c r="H640" s="14">
        <v>1</v>
      </c>
      <c r="I640" s="14">
        <v>11</v>
      </c>
      <c r="J640" s="14">
        <v>10</v>
      </c>
      <c r="K640" s="27"/>
    </row>
    <row r="641" spans="1:11" ht="15.75" customHeight="1" x14ac:dyDescent="0.3">
      <c r="A641" s="7" t="s">
        <v>88</v>
      </c>
      <c r="B641" s="8" t="s">
        <v>26</v>
      </c>
      <c r="C641" s="22">
        <v>11</v>
      </c>
      <c r="D641" s="14">
        <v>9</v>
      </c>
      <c r="E641" s="14">
        <v>5</v>
      </c>
      <c r="F641" s="14">
        <v>8</v>
      </c>
      <c r="G641" s="14">
        <v>0</v>
      </c>
      <c r="H641" s="14">
        <v>1</v>
      </c>
      <c r="I641" s="14">
        <v>11</v>
      </c>
      <c r="J641" s="14">
        <v>10</v>
      </c>
      <c r="K641" s="27"/>
    </row>
    <row r="642" spans="1:11" ht="15.75" customHeight="1" x14ac:dyDescent="0.3">
      <c r="A642" s="7" t="s">
        <v>89</v>
      </c>
      <c r="B642" s="8" t="s">
        <v>26</v>
      </c>
      <c r="C642" s="22">
        <v>4</v>
      </c>
      <c r="D642" s="14">
        <v>16</v>
      </c>
      <c r="E642" s="14">
        <v>1</v>
      </c>
      <c r="F642" s="14">
        <v>12</v>
      </c>
      <c r="G642" s="14">
        <v>0</v>
      </c>
      <c r="H642" s="14">
        <v>1</v>
      </c>
      <c r="I642" s="14">
        <v>4</v>
      </c>
      <c r="J642" s="14">
        <v>17</v>
      </c>
      <c r="K642" s="27"/>
    </row>
    <row r="643" spans="1:11" ht="15.75" customHeight="1" x14ac:dyDescent="0.3">
      <c r="A643" s="10" t="s">
        <v>12</v>
      </c>
      <c r="B643" s="8"/>
      <c r="C643" s="9">
        <f>SUM(C625:C642)</f>
        <v>90</v>
      </c>
      <c r="D643" s="9">
        <f t="shared" ref="D643:J643" si="40">SUM(D625:D642)</f>
        <v>151</v>
      </c>
      <c r="E643" s="9">
        <f t="shared" si="40"/>
        <v>52</v>
      </c>
      <c r="F643" s="9">
        <f t="shared" si="40"/>
        <v>109</v>
      </c>
      <c r="G643" s="9">
        <f t="shared" si="40"/>
        <v>5</v>
      </c>
      <c r="H643" s="9">
        <f t="shared" si="40"/>
        <v>12</v>
      </c>
      <c r="I643" s="9">
        <f t="shared" si="40"/>
        <v>95</v>
      </c>
      <c r="J643" s="9">
        <f t="shared" si="40"/>
        <v>163</v>
      </c>
      <c r="K643" s="29"/>
    </row>
    <row r="644" spans="1:11" ht="15.75" customHeight="1" x14ac:dyDescent="0.3"/>
    <row r="645" spans="1:11" ht="15.75" customHeight="1" x14ac:dyDescent="0.3"/>
    <row r="646" spans="1:11" ht="15.75" customHeight="1" x14ac:dyDescent="0.3">
      <c r="A646" s="24" t="s">
        <v>742</v>
      </c>
      <c r="B646" s="25"/>
      <c r="C646" s="25"/>
      <c r="D646" s="25"/>
      <c r="E646" s="25"/>
      <c r="F646" s="25"/>
      <c r="G646" s="25"/>
      <c r="H646" s="25"/>
      <c r="I646" s="25"/>
      <c r="J646" s="26"/>
      <c r="K646" s="27"/>
    </row>
    <row r="647" spans="1:11" ht="15.75" customHeight="1" x14ac:dyDescent="0.3">
      <c r="A647" s="2"/>
      <c r="B647" s="3"/>
      <c r="C647" s="28" t="s">
        <v>1</v>
      </c>
      <c r="D647" s="26"/>
      <c r="E647" s="28" t="s">
        <v>2</v>
      </c>
      <c r="F647" s="26"/>
      <c r="G647" s="28" t="s">
        <v>3</v>
      </c>
      <c r="H647" s="26"/>
      <c r="I647" s="28" t="s">
        <v>4</v>
      </c>
      <c r="J647" s="26"/>
      <c r="K647" s="27"/>
    </row>
    <row r="648" spans="1:11" ht="15.75" customHeight="1" x14ac:dyDescent="0.3">
      <c r="A648" s="4" t="s">
        <v>5</v>
      </c>
      <c r="B648" s="5" t="s">
        <v>6</v>
      </c>
      <c r="C648" s="6" t="s">
        <v>7</v>
      </c>
      <c r="D648" s="6" t="s">
        <v>8</v>
      </c>
      <c r="E648" s="6" t="s">
        <v>7</v>
      </c>
      <c r="F648" s="6" t="s">
        <v>8</v>
      </c>
      <c r="G648" s="6" t="s">
        <v>7</v>
      </c>
      <c r="H648" s="6" t="s">
        <v>8</v>
      </c>
      <c r="I648" s="6" t="s">
        <v>7</v>
      </c>
      <c r="J648" s="6" t="s">
        <v>8</v>
      </c>
      <c r="K648" s="29"/>
    </row>
    <row r="649" spans="1:11" ht="15.75" customHeight="1" x14ac:dyDescent="0.3">
      <c r="A649" s="7" t="s">
        <v>46</v>
      </c>
      <c r="B649" s="8" t="s">
        <v>91</v>
      </c>
      <c r="C649" s="12"/>
      <c r="D649" s="13"/>
      <c r="E649" s="13"/>
      <c r="F649" s="13"/>
      <c r="G649" s="13"/>
      <c r="H649" s="13"/>
      <c r="I649" s="13">
        <v>1</v>
      </c>
      <c r="J649" s="13">
        <v>16</v>
      </c>
      <c r="K649" s="27"/>
    </row>
    <row r="650" spans="1:11" ht="15.75" customHeight="1" x14ac:dyDescent="0.3">
      <c r="A650" s="7" t="s">
        <v>55</v>
      </c>
      <c r="B650" s="8" t="s">
        <v>91</v>
      </c>
      <c r="C650" s="12">
        <v>9</v>
      </c>
      <c r="D650" s="13">
        <v>8</v>
      </c>
      <c r="E650" s="13">
        <v>4</v>
      </c>
      <c r="F650" s="13">
        <v>8</v>
      </c>
      <c r="G650" s="13">
        <v>0</v>
      </c>
      <c r="H650" s="13">
        <v>1</v>
      </c>
      <c r="I650" s="13">
        <v>9</v>
      </c>
      <c r="J650" s="13">
        <v>9</v>
      </c>
      <c r="K650" s="27" t="s">
        <v>1846</v>
      </c>
    </row>
    <row r="651" spans="1:11" ht="15.75" customHeight="1" x14ac:dyDescent="0.3">
      <c r="A651" s="7" t="s">
        <v>56</v>
      </c>
      <c r="B651" s="8" t="s">
        <v>91</v>
      </c>
      <c r="C651" s="12">
        <v>8</v>
      </c>
      <c r="D651" s="13">
        <v>10</v>
      </c>
      <c r="E651" s="13">
        <v>3</v>
      </c>
      <c r="F651" s="13">
        <v>9</v>
      </c>
      <c r="G651" s="13">
        <v>0</v>
      </c>
      <c r="H651" s="13">
        <v>1</v>
      </c>
      <c r="I651" s="13">
        <v>8</v>
      </c>
      <c r="J651" s="13">
        <v>11</v>
      </c>
      <c r="K651" s="27"/>
    </row>
    <row r="652" spans="1:11" ht="15.75" customHeight="1" x14ac:dyDescent="0.3">
      <c r="A652" s="10" t="s">
        <v>12</v>
      </c>
      <c r="B652" s="11"/>
      <c r="C652" s="9">
        <f t="shared" ref="C652:J652" si="41">SUM(C649:C651)</f>
        <v>17</v>
      </c>
      <c r="D652" s="9">
        <f t="shared" si="41"/>
        <v>18</v>
      </c>
      <c r="E652" s="9">
        <f t="shared" si="41"/>
        <v>7</v>
      </c>
      <c r="F652" s="9">
        <f t="shared" si="41"/>
        <v>17</v>
      </c>
      <c r="G652" s="9">
        <f t="shared" si="41"/>
        <v>0</v>
      </c>
      <c r="H652" s="9">
        <f t="shared" si="41"/>
        <v>2</v>
      </c>
      <c r="I652" s="9">
        <f t="shared" si="41"/>
        <v>18</v>
      </c>
      <c r="J652" s="9">
        <f t="shared" si="41"/>
        <v>36</v>
      </c>
      <c r="K652" s="29"/>
    </row>
    <row r="653" spans="1:11" ht="15.75" customHeight="1" x14ac:dyDescent="0.3">
      <c r="A653" s="30"/>
      <c r="B653" s="30"/>
      <c r="C653" s="30"/>
      <c r="D653" s="30"/>
      <c r="E653" s="30"/>
    </row>
    <row r="654" spans="1:11" ht="15.75" customHeight="1" x14ac:dyDescent="0.3"/>
    <row r="655" spans="1:11" ht="15.75" customHeight="1" x14ac:dyDescent="0.3">
      <c r="A655" s="24" t="s">
        <v>615</v>
      </c>
      <c r="B655" s="25"/>
      <c r="C655" s="25"/>
      <c r="D655" s="25"/>
      <c r="E655" s="25"/>
      <c r="F655" s="25"/>
      <c r="G655" s="25"/>
      <c r="H655" s="25"/>
      <c r="I655" s="25"/>
      <c r="J655" s="26"/>
      <c r="K655" s="27"/>
    </row>
    <row r="656" spans="1:11" ht="15.75" customHeight="1" x14ac:dyDescent="0.3">
      <c r="A656" s="2"/>
      <c r="B656" s="3"/>
      <c r="C656" s="28" t="s">
        <v>1</v>
      </c>
      <c r="D656" s="26"/>
      <c r="E656" s="28" t="s">
        <v>2</v>
      </c>
      <c r="F656" s="26"/>
      <c r="G656" s="28" t="s">
        <v>3</v>
      </c>
      <c r="H656" s="26"/>
      <c r="I656" s="28" t="s">
        <v>4</v>
      </c>
      <c r="J656" s="26"/>
      <c r="K656" s="27"/>
    </row>
    <row r="657" spans="1:11" ht="15.75" customHeight="1" x14ac:dyDescent="0.3">
      <c r="A657" s="4" t="s">
        <v>5</v>
      </c>
      <c r="B657" s="5" t="s">
        <v>6</v>
      </c>
      <c r="C657" s="6" t="s">
        <v>7</v>
      </c>
      <c r="D657" s="6" t="s">
        <v>8</v>
      </c>
      <c r="E657" s="6" t="s">
        <v>7</v>
      </c>
      <c r="F657" s="6" t="s">
        <v>8</v>
      </c>
      <c r="G657" s="6" t="s">
        <v>7</v>
      </c>
      <c r="H657" s="6" t="s">
        <v>8</v>
      </c>
      <c r="I657" s="6" t="s">
        <v>7</v>
      </c>
      <c r="J657" s="6" t="s">
        <v>8</v>
      </c>
      <c r="K657" s="29"/>
    </row>
    <row r="658" spans="1:11" ht="15.75" customHeight="1" x14ac:dyDescent="0.3">
      <c r="A658" s="7" t="s">
        <v>22</v>
      </c>
      <c r="B658" s="8" t="s">
        <v>644</v>
      </c>
      <c r="C658" s="12"/>
      <c r="D658" s="13"/>
      <c r="E658" s="13">
        <v>12</v>
      </c>
      <c r="F658" s="13">
        <v>2</v>
      </c>
      <c r="G658" s="13"/>
      <c r="H658" s="13"/>
      <c r="I658" s="13">
        <v>14</v>
      </c>
      <c r="J658" s="13">
        <v>5</v>
      </c>
      <c r="K658" s="27"/>
    </row>
    <row r="659" spans="1:11" ht="15.75" customHeight="1" x14ac:dyDescent="0.3">
      <c r="A659" s="7" t="s">
        <v>23</v>
      </c>
      <c r="B659" s="8" t="s">
        <v>644</v>
      </c>
      <c r="C659" s="12"/>
      <c r="D659" s="13"/>
      <c r="E659" s="13"/>
      <c r="F659" s="13"/>
      <c r="G659" s="13"/>
      <c r="H659" s="13"/>
      <c r="I659" s="13">
        <v>10</v>
      </c>
      <c r="J659" s="13">
        <v>8</v>
      </c>
      <c r="K659" s="27"/>
    </row>
    <row r="660" spans="1:11" ht="15.75" customHeight="1" x14ac:dyDescent="0.3">
      <c r="A660" s="7" t="s">
        <v>42</v>
      </c>
      <c r="B660" s="8" t="s">
        <v>646</v>
      </c>
      <c r="C660" s="12"/>
      <c r="D660" s="13"/>
      <c r="E660" s="13"/>
      <c r="F660" s="13"/>
      <c r="G660" s="13"/>
      <c r="H660" s="13"/>
      <c r="I660" s="13">
        <v>20</v>
      </c>
      <c r="J660" s="13">
        <v>2</v>
      </c>
      <c r="K660" s="27"/>
    </row>
    <row r="661" spans="1:11" ht="15.75" customHeight="1" x14ac:dyDescent="0.3">
      <c r="A661" s="7" t="s">
        <v>24</v>
      </c>
      <c r="B661" s="8" t="s">
        <v>646</v>
      </c>
      <c r="C661" s="12"/>
      <c r="D661" s="13"/>
      <c r="E661" s="13"/>
      <c r="F661" s="13"/>
      <c r="G661" s="13"/>
      <c r="H661" s="13"/>
      <c r="I661" s="13">
        <v>15</v>
      </c>
      <c r="J661" s="13">
        <v>9</v>
      </c>
      <c r="K661" s="27"/>
    </row>
    <row r="662" spans="1:11" ht="15.75" customHeight="1" x14ac:dyDescent="0.3">
      <c r="A662" s="7" t="s">
        <v>46</v>
      </c>
      <c r="B662" s="8" t="s">
        <v>111</v>
      </c>
      <c r="C662" s="12">
        <v>5</v>
      </c>
      <c r="D662" s="13">
        <v>13</v>
      </c>
      <c r="E662" s="13">
        <v>2</v>
      </c>
      <c r="F662" s="13">
        <v>5</v>
      </c>
      <c r="G662" s="13">
        <v>0</v>
      </c>
      <c r="H662" s="13">
        <v>1</v>
      </c>
      <c r="I662" s="13">
        <v>5</v>
      </c>
      <c r="J662" s="13">
        <v>14</v>
      </c>
      <c r="K662" s="27"/>
    </row>
    <row r="663" spans="1:11" ht="15.75" customHeight="1" x14ac:dyDescent="0.3">
      <c r="A663" s="7" t="s">
        <v>55</v>
      </c>
      <c r="B663" s="8" t="s">
        <v>616</v>
      </c>
      <c r="C663" s="22"/>
      <c r="D663" s="14"/>
      <c r="E663" s="14"/>
      <c r="F663" s="14"/>
      <c r="G663" s="14"/>
      <c r="H663" s="14"/>
      <c r="I663" s="14"/>
      <c r="J663" s="14"/>
      <c r="K663" s="27"/>
    </row>
    <row r="664" spans="1:11" ht="15.75" customHeight="1" x14ac:dyDescent="0.3">
      <c r="A664" s="7" t="s">
        <v>56</v>
      </c>
      <c r="B664" s="8" t="s">
        <v>645</v>
      </c>
      <c r="C664" s="22"/>
      <c r="D664" s="14"/>
      <c r="E664" s="14"/>
      <c r="F664" s="14"/>
      <c r="G664" s="14"/>
      <c r="H664" s="14"/>
      <c r="I664" s="14">
        <v>8</v>
      </c>
      <c r="J664" s="14">
        <v>11</v>
      </c>
      <c r="K664" s="27"/>
    </row>
    <row r="665" spans="1:11" ht="15.75" customHeight="1" x14ac:dyDescent="0.3">
      <c r="A665" s="7" t="s">
        <v>57</v>
      </c>
      <c r="B665" s="8" t="s">
        <v>645</v>
      </c>
      <c r="C665" s="22"/>
      <c r="D665" s="14"/>
      <c r="E665" s="14"/>
      <c r="F665" s="14"/>
      <c r="G665" s="14"/>
      <c r="H665" s="14"/>
      <c r="I665" s="14"/>
      <c r="J665" s="14"/>
      <c r="K665" s="27"/>
    </row>
    <row r="666" spans="1:11" ht="15.75" customHeight="1" x14ac:dyDescent="0.3">
      <c r="A666" s="10" t="s">
        <v>12</v>
      </c>
      <c r="B666" s="11"/>
      <c r="C666" s="9">
        <f>SUM(C658:C665)</f>
        <v>5</v>
      </c>
      <c r="D666" s="9">
        <f t="shared" ref="D666:J666" si="42">SUM(D658:D665)</f>
        <v>13</v>
      </c>
      <c r="E666" s="9">
        <f t="shared" si="42"/>
        <v>14</v>
      </c>
      <c r="F666" s="9">
        <f t="shared" si="42"/>
        <v>7</v>
      </c>
      <c r="G666" s="9">
        <f t="shared" si="42"/>
        <v>0</v>
      </c>
      <c r="H666" s="9">
        <f t="shared" si="42"/>
        <v>1</v>
      </c>
      <c r="I666" s="9">
        <f t="shared" si="42"/>
        <v>72</v>
      </c>
      <c r="J666" s="9">
        <f t="shared" si="42"/>
        <v>49</v>
      </c>
      <c r="K666" s="29"/>
    </row>
    <row r="667" spans="1:11" ht="15.75" customHeight="1" x14ac:dyDescent="0.3">
      <c r="A667" s="30"/>
      <c r="B667" s="30"/>
      <c r="C667" s="30"/>
      <c r="D667" s="30"/>
      <c r="E667" s="30"/>
    </row>
    <row r="668" spans="1:11" ht="15.75" customHeight="1" x14ac:dyDescent="0.3"/>
    <row r="669" spans="1:11" ht="15.75" customHeight="1" x14ac:dyDescent="0.3">
      <c r="A669" s="24" t="s">
        <v>1903</v>
      </c>
      <c r="B669" s="25"/>
      <c r="C669" s="25"/>
      <c r="D669" s="25"/>
      <c r="E669" s="25"/>
      <c r="F669" s="25"/>
      <c r="G669" s="25"/>
      <c r="H669" s="25"/>
      <c r="I669" s="25"/>
      <c r="J669" s="26"/>
      <c r="K669" s="27"/>
    </row>
    <row r="670" spans="1:11" ht="15.75" customHeight="1" x14ac:dyDescent="0.3">
      <c r="A670" s="2"/>
      <c r="B670" s="3"/>
      <c r="C670" s="28" t="s">
        <v>1</v>
      </c>
      <c r="D670" s="26"/>
      <c r="E670" s="28" t="s">
        <v>2</v>
      </c>
      <c r="F670" s="26"/>
      <c r="G670" s="28" t="s">
        <v>3</v>
      </c>
      <c r="H670" s="26"/>
      <c r="I670" s="28" t="s">
        <v>4</v>
      </c>
      <c r="J670" s="26"/>
      <c r="K670" s="27"/>
    </row>
    <row r="671" spans="1:11" ht="15.75" customHeight="1" x14ac:dyDescent="0.3">
      <c r="A671" s="4" t="s">
        <v>5</v>
      </c>
      <c r="B671" s="5" t="s">
        <v>6</v>
      </c>
      <c r="C671" s="6" t="s">
        <v>7</v>
      </c>
      <c r="D671" s="6" t="s">
        <v>8</v>
      </c>
      <c r="E671" s="6" t="s">
        <v>7</v>
      </c>
      <c r="F671" s="6" t="s">
        <v>8</v>
      </c>
      <c r="G671" s="6" t="s">
        <v>7</v>
      </c>
      <c r="H671" s="6" t="s">
        <v>8</v>
      </c>
      <c r="I671" s="6" t="s">
        <v>7</v>
      </c>
      <c r="J671" s="6" t="s">
        <v>8</v>
      </c>
      <c r="K671" s="29"/>
    </row>
    <row r="672" spans="1:11" ht="15.75" customHeight="1" x14ac:dyDescent="0.3">
      <c r="A672" s="7" t="s">
        <v>75</v>
      </c>
      <c r="B672" s="8" t="s">
        <v>268</v>
      </c>
      <c r="C672" s="12">
        <v>14</v>
      </c>
      <c r="D672" s="13">
        <v>6</v>
      </c>
      <c r="E672" s="13">
        <v>8</v>
      </c>
      <c r="F672" s="13">
        <v>6</v>
      </c>
      <c r="G672" s="13">
        <v>0</v>
      </c>
      <c r="H672" s="13">
        <v>1</v>
      </c>
      <c r="I672" s="13">
        <v>14</v>
      </c>
      <c r="J672" s="13">
        <v>7</v>
      </c>
      <c r="K672" s="27"/>
    </row>
    <row r="673" spans="1:11" ht="15.75" customHeight="1" x14ac:dyDescent="0.3">
      <c r="A673" s="7" t="s">
        <v>76</v>
      </c>
      <c r="B673" s="8" t="s">
        <v>268</v>
      </c>
      <c r="C673" s="12">
        <v>7</v>
      </c>
      <c r="D673" s="13">
        <v>13</v>
      </c>
      <c r="E673" s="13">
        <v>6</v>
      </c>
      <c r="F673" s="13">
        <v>8</v>
      </c>
      <c r="G673" s="13">
        <v>0</v>
      </c>
      <c r="H673" s="13">
        <v>1</v>
      </c>
      <c r="I673" s="13">
        <v>7</v>
      </c>
      <c r="J673" s="13">
        <v>14</v>
      </c>
      <c r="K673" s="27"/>
    </row>
    <row r="674" spans="1:11" ht="15.75" customHeight="1" x14ac:dyDescent="0.3">
      <c r="A674" s="7" t="s">
        <v>77</v>
      </c>
      <c r="B674" s="8" t="s">
        <v>268</v>
      </c>
      <c r="C674" s="12">
        <v>5</v>
      </c>
      <c r="D674" s="13">
        <v>15</v>
      </c>
      <c r="E674" s="13">
        <v>2</v>
      </c>
      <c r="F674" s="13">
        <v>12</v>
      </c>
      <c r="G674" s="13">
        <v>0</v>
      </c>
      <c r="H674" s="13">
        <v>1</v>
      </c>
      <c r="I674" s="13">
        <v>5</v>
      </c>
      <c r="J674" s="13">
        <v>16</v>
      </c>
      <c r="K674" s="27"/>
    </row>
    <row r="675" spans="1:11" ht="15.75" customHeight="1" x14ac:dyDescent="0.3">
      <c r="A675" s="7" t="s">
        <v>11</v>
      </c>
      <c r="B675" s="8" t="s">
        <v>1322</v>
      </c>
      <c r="C675" s="12">
        <v>7</v>
      </c>
      <c r="D675" s="13">
        <v>13</v>
      </c>
      <c r="E675" s="13">
        <v>6</v>
      </c>
      <c r="F675" s="13">
        <v>8</v>
      </c>
      <c r="G675" s="13">
        <v>1</v>
      </c>
      <c r="H675" s="13">
        <v>1</v>
      </c>
      <c r="I675" s="13">
        <v>8</v>
      </c>
      <c r="J675" s="13">
        <v>14</v>
      </c>
      <c r="K675" s="27"/>
    </row>
    <row r="676" spans="1:11" ht="15.75" customHeight="1" x14ac:dyDescent="0.3">
      <c r="A676" s="7" t="s">
        <v>630</v>
      </c>
      <c r="B676" s="8" t="s">
        <v>1322</v>
      </c>
      <c r="C676" s="12">
        <v>4</v>
      </c>
      <c r="D676" s="13">
        <v>15</v>
      </c>
      <c r="E676" s="13">
        <v>3</v>
      </c>
      <c r="F676" s="13">
        <v>11</v>
      </c>
      <c r="G676" s="13">
        <v>0</v>
      </c>
      <c r="H676" s="13">
        <v>1</v>
      </c>
      <c r="I676" s="13">
        <v>4</v>
      </c>
      <c r="J676" s="13">
        <v>16</v>
      </c>
      <c r="K676" s="27"/>
    </row>
    <row r="677" spans="1:11" ht="15.75" customHeight="1" x14ac:dyDescent="0.3">
      <c r="A677" s="7" t="s">
        <v>686</v>
      </c>
      <c r="B677" s="8" t="s">
        <v>1322</v>
      </c>
      <c r="C677" s="12">
        <v>4</v>
      </c>
      <c r="D677" s="13">
        <v>16</v>
      </c>
      <c r="E677" s="13">
        <v>3</v>
      </c>
      <c r="F677" s="13">
        <v>11</v>
      </c>
      <c r="G677" s="13">
        <v>0</v>
      </c>
      <c r="H677" s="13">
        <v>1</v>
      </c>
      <c r="I677" s="13">
        <v>4</v>
      </c>
      <c r="J677" s="13">
        <v>17</v>
      </c>
      <c r="K677" s="27"/>
    </row>
    <row r="678" spans="1:11" ht="15.75" customHeight="1" x14ac:dyDescent="0.3">
      <c r="A678" s="7" t="s">
        <v>1374</v>
      </c>
      <c r="B678" s="8" t="s">
        <v>93</v>
      </c>
      <c r="C678" s="12">
        <v>11</v>
      </c>
      <c r="D678" s="13">
        <v>11</v>
      </c>
      <c r="E678" s="13">
        <v>8</v>
      </c>
      <c r="F678" s="13">
        <v>6</v>
      </c>
      <c r="G678" s="13">
        <v>1</v>
      </c>
      <c r="H678" s="13">
        <v>1</v>
      </c>
      <c r="I678" s="13">
        <v>12</v>
      </c>
      <c r="J678" s="13">
        <v>12</v>
      </c>
      <c r="K678" s="27"/>
    </row>
    <row r="679" spans="1:11" ht="15.75" customHeight="1" x14ac:dyDescent="0.3">
      <c r="A679" s="7" t="s">
        <v>1475</v>
      </c>
      <c r="B679" s="8" t="s">
        <v>93</v>
      </c>
      <c r="C679" s="12">
        <v>16</v>
      </c>
      <c r="D679" s="13">
        <v>6</v>
      </c>
      <c r="E679" s="13">
        <v>14</v>
      </c>
      <c r="F679" s="13">
        <v>4</v>
      </c>
      <c r="G679" s="13">
        <v>0</v>
      </c>
      <c r="H679" s="13">
        <v>1</v>
      </c>
      <c r="I679" s="13">
        <v>16</v>
      </c>
      <c r="J679" s="13">
        <v>7</v>
      </c>
      <c r="K679" s="27"/>
    </row>
    <row r="680" spans="1:11" ht="15.75" customHeight="1" x14ac:dyDescent="0.3">
      <c r="A680" s="7" t="s">
        <v>1614</v>
      </c>
      <c r="B680" s="8" t="s">
        <v>93</v>
      </c>
      <c r="C680" s="12">
        <v>22</v>
      </c>
      <c r="D680" s="13">
        <v>0</v>
      </c>
      <c r="E680" s="13">
        <v>16</v>
      </c>
      <c r="F680" s="13">
        <v>0</v>
      </c>
      <c r="G680" s="13">
        <v>1</v>
      </c>
      <c r="H680" s="13">
        <v>1</v>
      </c>
      <c r="I680" s="13">
        <v>23</v>
      </c>
      <c r="J680" s="13">
        <v>1</v>
      </c>
      <c r="K680" s="27"/>
    </row>
    <row r="681" spans="1:11" ht="15.75" customHeight="1" x14ac:dyDescent="0.3">
      <c r="A681" s="7" t="s">
        <v>1852</v>
      </c>
      <c r="B681" s="8" t="s">
        <v>93</v>
      </c>
      <c r="C681" s="12">
        <v>22</v>
      </c>
      <c r="D681" s="13">
        <v>0</v>
      </c>
      <c r="E681" s="13">
        <v>16</v>
      </c>
      <c r="F681" s="13">
        <v>0</v>
      </c>
      <c r="G681" s="13">
        <v>2</v>
      </c>
      <c r="H681" s="13">
        <v>1</v>
      </c>
      <c r="I681" s="13">
        <v>24</v>
      </c>
      <c r="J681" s="13">
        <v>1</v>
      </c>
      <c r="K681" s="27"/>
    </row>
    <row r="682" spans="1:11" ht="15.75" customHeight="1" x14ac:dyDescent="0.3">
      <c r="A682" s="7" t="s">
        <v>1883</v>
      </c>
      <c r="B682" s="8" t="s">
        <v>93</v>
      </c>
      <c r="C682" s="12">
        <v>19</v>
      </c>
      <c r="D682" s="13">
        <v>3</v>
      </c>
      <c r="E682" s="13">
        <v>15</v>
      </c>
      <c r="F682" s="13">
        <v>3</v>
      </c>
      <c r="G682" s="13">
        <v>0</v>
      </c>
      <c r="H682" s="13">
        <v>1</v>
      </c>
      <c r="I682" s="13">
        <v>19</v>
      </c>
      <c r="J682" s="13">
        <v>4</v>
      </c>
      <c r="K682" s="27"/>
    </row>
    <row r="683" spans="1:11" ht="15.75" customHeight="1" x14ac:dyDescent="0.3">
      <c r="A683" s="7" t="s">
        <v>1947</v>
      </c>
      <c r="B683" s="8" t="s">
        <v>93</v>
      </c>
      <c r="C683" s="12">
        <v>17</v>
      </c>
      <c r="D683" s="13">
        <v>5</v>
      </c>
      <c r="E683" s="13">
        <v>13</v>
      </c>
      <c r="F683" s="13">
        <v>3</v>
      </c>
      <c r="G683" s="13">
        <v>2</v>
      </c>
      <c r="H683" s="13">
        <v>1</v>
      </c>
      <c r="I683" s="13">
        <v>19</v>
      </c>
      <c r="J683" s="13">
        <v>6</v>
      </c>
      <c r="K683" s="27"/>
    </row>
    <row r="684" spans="1:11" ht="15.75" customHeight="1" x14ac:dyDescent="0.3">
      <c r="A684" s="7" t="s">
        <v>1965</v>
      </c>
      <c r="B684" s="8" t="s">
        <v>93</v>
      </c>
      <c r="C684" s="12">
        <v>21</v>
      </c>
      <c r="D684" s="13">
        <v>1</v>
      </c>
      <c r="E684" s="13">
        <v>16</v>
      </c>
      <c r="F684" s="13">
        <v>0</v>
      </c>
      <c r="G684" s="13">
        <v>3</v>
      </c>
      <c r="H684" s="13">
        <v>0</v>
      </c>
      <c r="I684" s="13">
        <v>24</v>
      </c>
      <c r="J684" s="13">
        <v>1</v>
      </c>
      <c r="K684" s="27"/>
    </row>
    <row r="685" spans="1:11" ht="15.75" customHeight="1" x14ac:dyDescent="0.3">
      <c r="A685" s="7" t="s">
        <v>2031</v>
      </c>
      <c r="B685" s="8" t="s">
        <v>93</v>
      </c>
      <c r="C685" s="12">
        <v>14</v>
      </c>
      <c r="D685" s="13">
        <v>8</v>
      </c>
      <c r="E685" s="13">
        <v>12</v>
      </c>
      <c r="F685" s="13">
        <v>4</v>
      </c>
      <c r="G685" s="13">
        <v>0</v>
      </c>
      <c r="H685" s="13">
        <v>1</v>
      </c>
      <c r="I685" s="13">
        <v>14</v>
      </c>
      <c r="J685" s="13">
        <v>9</v>
      </c>
      <c r="K685" s="27"/>
    </row>
    <row r="686" spans="1:11" ht="15.75" customHeight="1" x14ac:dyDescent="0.3">
      <c r="A686" s="7" t="s">
        <v>2043</v>
      </c>
      <c r="B686" s="8" t="s">
        <v>93</v>
      </c>
      <c r="C686" s="12">
        <v>14</v>
      </c>
      <c r="D686" s="13">
        <v>8</v>
      </c>
      <c r="E686" s="13">
        <v>11</v>
      </c>
      <c r="F686" s="13">
        <v>3</v>
      </c>
      <c r="G686" s="13">
        <v>0</v>
      </c>
      <c r="H686" s="13">
        <v>1</v>
      </c>
      <c r="I686" s="13">
        <v>14</v>
      </c>
      <c r="J686" s="13">
        <v>9</v>
      </c>
      <c r="K686" s="27"/>
    </row>
    <row r="687" spans="1:11" ht="15.75" customHeight="1" x14ac:dyDescent="0.3">
      <c r="A687" s="7" t="s">
        <v>2066</v>
      </c>
      <c r="B687" s="8" t="s">
        <v>93</v>
      </c>
      <c r="C687" s="12">
        <v>3</v>
      </c>
      <c r="D687" s="13">
        <v>19</v>
      </c>
      <c r="E687" s="13">
        <v>3</v>
      </c>
      <c r="F687" s="13">
        <v>11</v>
      </c>
      <c r="G687" s="13">
        <v>0</v>
      </c>
      <c r="H687" s="13">
        <v>1</v>
      </c>
      <c r="I687" s="13">
        <v>3</v>
      </c>
      <c r="J687" s="13">
        <v>20</v>
      </c>
      <c r="K687" s="27"/>
    </row>
    <row r="688" spans="1:11" ht="15.75" customHeight="1" x14ac:dyDescent="0.3">
      <c r="A688" s="7" t="s">
        <v>2081</v>
      </c>
      <c r="B688" s="8" t="s">
        <v>93</v>
      </c>
      <c r="C688" s="12">
        <v>13</v>
      </c>
      <c r="D688" s="13">
        <v>9</v>
      </c>
      <c r="E688" s="13">
        <v>8</v>
      </c>
      <c r="F688" s="13">
        <v>6</v>
      </c>
      <c r="G688" s="13">
        <v>0</v>
      </c>
      <c r="H688" s="13">
        <v>1</v>
      </c>
      <c r="I688" s="13">
        <v>13</v>
      </c>
      <c r="J688" s="13">
        <v>10</v>
      </c>
      <c r="K688" s="27"/>
    </row>
    <row r="689" spans="1:11" ht="15.75" customHeight="1" x14ac:dyDescent="0.3">
      <c r="A689" s="10" t="s">
        <v>12</v>
      </c>
      <c r="B689" s="11"/>
      <c r="C689" s="9">
        <f t="shared" ref="C689:J689" si="43">SUM(C672:C688)</f>
        <v>213</v>
      </c>
      <c r="D689" s="9">
        <f t="shared" si="43"/>
        <v>148</v>
      </c>
      <c r="E689" s="9">
        <f t="shared" si="43"/>
        <v>160</v>
      </c>
      <c r="F689" s="9">
        <f t="shared" si="43"/>
        <v>96</v>
      </c>
      <c r="G689" s="9">
        <f t="shared" si="43"/>
        <v>10</v>
      </c>
      <c r="H689" s="9">
        <f t="shared" si="43"/>
        <v>16</v>
      </c>
      <c r="I689" s="9">
        <f t="shared" si="43"/>
        <v>223</v>
      </c>
      <c r="J689" s="9">
        <f t="shared" si="43"/>
        <v>164</v>
      </c>
      <c r="K689" s="29"/>
    </row>
    <row r="690" spans="1:11" ht="15.75" customHeight="1" x14ac:dyDescent="0.3">
      <c r="A690" s="30"/>
      <c r="B690" s="30"/>
      <c r="C690" s="30"/>
      <c r="D690" s="30"/>
      <c r="E690" s="30"/>
    </row>
    <row r="691" spans="1:11" ht="15.75" customHeight="1" x14ac:dyDescent="0.3"/>
    <row r="692" spans="1:11" ht="15.75" customHeight="1" x14ac:dyDescent="0.3">
      <c r="A692" s="24" t="s">
        <v>792</v>
      </c>
      <c r="B692" s="25"/>
      <c r="C692" s="25"/>
      <c r="D692" s="25"/>
      <c r="E692" s="25"/>
      <c r="F692" s="25"/>
      <c r="G692" s="25"/>
      <c r="H692" s="25"/>
      <c r="I692" s="25"/>
      <c r="J692" s="26"/>
      <c r="K692" s="27"/>
    </row>
    <row r="693" spans="1:11" ht="15.75" customHeight="1" x14ac:dyDescent="0.3">
      <c r="A693" s="2"/>
      <c r="B693" s="3"/>
      <c r="C693" s="28" t="s">
        <v>1</v>
      </c>
      <c r="D693" s="26"/>
      <c r="E693" s="28" t="s">
        <v>2</v>
      </c>
      <c r="F693" s="26"/>
      <c r="G693" s="28" t="s">
        <v>3</v>
      </c>
      <c r="H693" s="26"/>
      <c r="I693" s="28" t="s">
        <v>4</v>
      </c>
      <c r="J693" s="26"/>
      <c r="K693" s="27"/>
    </row>
    <row r="694" spans="1:11" ht="15.75" customHeight="1" x14ac:dyDescent="0.3">
      <c r="A694" s="4" t="s">
        <v>5</v>
      </c>
      <c r="B694" s="5" t="s">
        <v>6</v>
      </c>
      <c r="C694" s="6" t="s">
        <v>7</v>
      </c>
      <c r="D694" s="6" t="s">
        <v>8</v>
      </c>
      <c r="E694" s="6" t="s">
        <v>7</v>
      </c>
      <c r="F694" s="6" t="s">
        <v>8</v>
      </c>
      <c r="G694" s="6" t="s">
        <v>7</v>
      </c>
      <c r="H694" s="6" t="s">
        <v>8</v>
      </c>
      <c r="I694" s="6" t="s">
        <v>7</v>
      </c>
      <c r="J694" s="6" t="s">
        <v>8</v>
      </c>
      <c r="K694" s="29"/>
    </row>
    <row r="695" spans="1:11" ht="15.75" customHeight="1" x14ac:dyDescent="0.3">
      <c r="A695" s="7" t="s">
        <v>66</v>
      </c>
      <c r="B695" s="8" t="s">
        <v>811</v>
      </c>
      <c r="C695" s="9"/>
      <c r="D695" s="9"/>
      <c r="E695" s="9"/>
      <c r="F695" s="9"/>
      <c r="G695" s="9"/>
      <c r="H695" s="9"/>
      <c r="I695" s="9">
        <v>20</v>
      </c>
      <c r="J695" s="9">
        <v>0</v>
      </c>
      <c r="K695" s="29"/>
    </row>
    <row r="696" spans="1:11" ht="15.75" customHeight="1" x14ac:dyDescent="0.3">
      <c r="A696" s="7" t="s">
        <v>67</v>
      </c>
      <c r="B696" s="8" t="s">
        <v>811</v>
      </c>
      <c r="C696" s="9"/>
      <c r="D696" s="9"/>
      <c r="E696" s="9"/>
      <c r="F696" s="9"/>
      <c r="G696" s="9"/>
      <c r="H696" s="9"/>
      <c r="I696" s="9">
        <v>18</v>
      </c>
      <c r="J696" s="9">
        <v>1</v>
      </c>
      <c r="K696" s="29"/>
    </row>
    <row r="697" spans="1:11" ht="15.75" customHeight="1" x14ac:dyDescent="0.3">
      <c r="A697" s="7" t="s">
        <v>68</v>
      </c>
      <c r="B697" s="8" t="s">
        <v>245</v>
      </c>
      <c r="C697" s="9">
        <v>10</v>
      </c>
      <c r="D697" s="9">
        <v>8</v>
      </c>
      <c r="E697" s="9">
        <v>6</v>
      </c>
      <c r="F697" s="9">
        <v>6</v>
      </c>
      <c r="G697" s="9">
        <v>0</v>
      </c>
      <c r="H697" s="9">
        <v>1</v>
      </c>
      <c r="I697" s="9">
        <v>10</v>
      </c>
      <c r="J697" s="9">
        <v>9</v>
      </c>
      <c r="K697" s="29"/>
    </row>
    <row r="698" spans="1:11" ht="15.75" customHeight="1" x14ac:dyDescent="0.3">
      <c r="A698" s="7" t="s">
        <v>69</v>
      </c>
      <c r="B698" s="8" t="s">
        <v>245</v>
      </c>
      <c r="C698" s="9">
        <v>9</v>
      </c>
      <c r="D698" s="9">
        <v>9</v>
      </c>
      <c r="E698" s="9">
        <v>6</v>
      </c>
      <c r="F698" s="9">
        <v>6</v>
      </c>
      <c r="G698" s="9">
        <v>0</v>
      </c>
      <c r="H698" s="9">
        <v>1</v>
      </c>
      <c r="I698" s="9">
        <v>9</v>
      </c>
      <c r="J698" s="9">
        <v>10</v>
      </c>
      <c r="K698" s="29"/>
    </row>
    <row r="699" spans="1:11" ht="15.75" customHeight="1" x14ac:dyDescent="0.3">
      <c r="A699" s="7" t="s">
        <v>102</v>
      </c>
      <c r="B699" s="8" t="s">
        <v>245</v>
      </c>
      <c r="C699" s="9">
        <v>6</v>
      </c>
      <c r="D699" s="9">
        <v>12</v>
      </c>
      <c r="E699" s="9">
        <v>4</v>
      </c>
      <c r="F699" s="9">
        <v>8</v>
      </c>
      <c r="G699" s="9">
        <v>1</v>
      </c>
      <c r="H699" s="9">
        <v>1</v>
      </c>
      <c r="I699" s="9">
        <v>7</v>
      </c>
      <c r="J699" s="9">
        <v>13</v>
      </c>
      <c r="K699" s="29"/>
    </row>
    <row r="700" spans="1:11" ht="15.75" customHeight="1" x14ac:dyDescent="0.3">
      <c r="A700" s="7" t="s">
        <v>103</v>
      </c>
      <c r="B700" s="8" t="s">
        <v>245</v>
      </c>
      <c r="C700" s="9">
        <v>7</v>
      </c>
      <c r="D700" s="9">
        <v>11</v>
      </c>
      <c r="E700" s="9">
        <v>3</v>
      </c>
      <c r="F700" s="9">
        <v>9</v>
      </c>
      <c r="G700" s="9">
        <v>1</v>
      </c>
      <c r="H700" s="9">
        <v>1</v>
      </c>
      <c r="I700" s="9">
        <v>8</v>
      </c>
      <c r="J700" s="9">
        <v>12</v>
      </c>
      <c r="K700" s="29"/>
    </row>
    <row r="701" spans="1:11" ht="15.75" customHeight="1" x14ac:dyDescent="0.3">
      <c r="A701" s="10" t="s">
        <v>12</v>
      </c>
      <c r="B701" s="11"/>
      <c r="C701" s="9">
        <f>SUM(C695:C700)</f>
        <v>32</v>
      </c>
      <c r="D701" s="9">
        <f t="shared" ref="D701:J701" si="44">SUM(D695:D700)</f>
        <v>40</v>
      </c>
      <c r="E701" s="9">
        <f t="shared" si="44"/>
        <v>19</v>
      </c>
      <c r="F701" s="9">
        <f t="shared" si="44"/>
        <v>29</v>
      </c>
      <c r="G701" s="9">
        <f t="shared" si="44"/>
        <v>2</v>
      </c>
      <c r="H701" s="9">
        <f t="shared" si="44"/>
        <v>4</v>
      </c>
      <c r="I701" s="9">
        <f t="shared" si="44"/>
        <v>72</v>
      </c>
      <c r="J701" s="9">
        <f t="shared" si="44"/>
        <v>45</v>
      </c>
      <c r="K701" s="29"/>
    </row>
    <row r="702" spans="1:11" ht="15.75" customHeight="1" x14ac:dyDescent="0.3">
      <c r="A702" s="1" t="s">
        <v>813</v>
      </c>
    </row>
    <row r="703" spans="1:11" ht="15.75" customHeight="1" x14ac:dyDescent="0.3"/>
    <row r="704" spans="1:11" ht="15.75" customHeight="1" x14ac:dyDescent="0.3">
      <c r="A704" s="24" t="s">
        <v>1428</v>
      </c>
      <c r="B704" s="25"/>
      <c r="C704" s="25"/>
      <c r="D704" s="25"/>
      <c r="E704" s="25"/>
      <c r="F704" s="25"/>
      <c r="G704" s="25"/>
      <c r="H704" s="25"/>
      <c r="I704" s="25"/>
      <c r="J704" s="26"/>
      <c r="K704" s="27"/>
    </row>
    <row r="705" spans="1:11" ht="15.75" customHeight="1" x14ac:dyDescent="0.3">
      <c r="A705" s="2"/>
      <c r="B705" s="3"/>
      <c r="C705" s="28" t="s">
        <v>1</v>
      </c>
      <c r="D705" s="26"/>
      <c r="E705" s="28" t="s">
        <v>2</v>
      </c>
      <c r="F705" s="26"/>
      <c r="G705" s="28" t="s">
        <v>3</v>
      </c>
      <c r="H705" s="26"/>
      <c r="I705" s="28" t="s">
        <v>4</v>
      </c>
      <c r="J705" s="26"/>
      <c r="K705" s="27"/>
    </row>
    <row r="706" spans="1:11" ht="15.75" customHeight="1" x14ac:dyDescent="0.3">
      <c r="A706" s="4" t="s">
        <v>5</v>
      </c>
      <c r="B706" s="5" t="s">
        <v>6</v>
      </c>
      <c r="C706" s="6" t="s">
        <v>7</v>
      </c>
      <c r="D706" s="6" t="s">
        <v>8</v>
      </c>
      <c r="E706" s="6" t="s">
        <v>7</v>
      </c>
      <c r="F706" s="6" t="s">
        <v>8</v>
      </c>
      <c r="G706" s="6" t="s">
        <v>7</v>
      </c>
      <c r="H706" s="6" t="s">
        <v>8</v>
      </c>
      <c r="I706" s="6" t="s">
        <v>7</v>
      </c>
      <c r="J706" s="6" t="s">
        <v>8</v>
      </c>
      <c r="K706" s="29"/>
    </row>
    <row r="707" spans="1:11" ht="15.75" customHeight="1" x14ac:dyDescent="0.3">
      <c r="A707" s="7" t="s">
        <v>465</v>
      </c>
      <c r="B707" s="8" t="s">
        <v>111</v>
      </c>
      <c r="C707" s="12">
        <v>6</v>
      </c>
      <c r="D707" s="13">
        <v>6</v>
      </c>
      <c r="E707" s="13">
        <v>3</v>
      </c>
      <c r="F707" s="13">
        <v>2</v>
      </c>
      <c r="G707" s="13">
        <v>1</v>
      </c>
      <c r="H707" s="13">
        <v>1</v>
      </c>
      <c r="I707" s="13">
        <v>7</v>
      </c>
      <c r="J707" s="13">
        <v>6</v>
      </c>
      <c r="K707" s="27"/>
    </row>
    <row r="708" spans="1:11" ht="15.75" customHeight="1" x14ac:dyDescent="0.3">
      <c r="A708" s="7" t="s">
        <v>466</v>
      </c>
      <c r="B708" s="8" t="s">
        <v>111</v>
      </c>
      <c r="C708" s="12">
        <v>9</v>
      </c>
      <c r="D708" s="13">
        <v>3</v>
      </c>
      <c r="E708" s="13">
        <v>4</v>
      </c>
      <c r="F708" s="13">
        <v>1</v>
      </c>
      <c r="G708" s="13">
        <v>0</v>
      </c>
      <c r="H708" s="13">
        <v>1</v>
      </c>
      <c r="I708" s="13">
        <v>9</v>
      </c>
      <c r="J708" s="13">
        <v>4</v>
      </c>
      <c r="K708" s="27"/>
    </row>
    <row r="709" spans="1:11" ht="15.75" customHeight="1" x14ac:dyDescent="0.3">
      <c r="A709" s="7" t="s">
        <v>279</v>
      </c>
      <c r="B709" s="8" t="s">
        <v>111</v>
      </c>
      <c r="C709" s="12">
        <v>11</v>
      </c>
      <c r="D709" s="13">
        <v>4</v>
      </c>
      <c r="E709" s="13">
        <v>2</v>
      </c>
      <c r="F709" s="13">
        <v>3</v>
      </c>
      <c r="G709" s="13">
        <v>3</v>
      </c>
      <c r="H709" s="13">
        <v>2</v>
      </c>
      <c r="I709" s="13">
        <v>14</v>
      </c>
      <c r="J709" s="13">
        <v>6</v>
      </c>
      <c r="K709" s="27"/>
    </row>
    <row r="710" spans="1:11" ht="15.75" customHeight="1" x14ac:dyDescent="0.3">
      <c r="A710" s="7" t="s">
        <v>280</v>
      </c>
      <c r="B710" s="8" t="s">
        <v>111</v>
      </c>
      <c r="C710" s="22">
        <v>2</v>
      </c>
      <c r="D710" s="14">
        <v>12</v>
      </c>
      <c r="E710" s="14">
        <v>0</v>
      </c>
      <c r="F710" s="14">
        <v>10</v>
      </c>
      <c r="G710" s="14">
        <v>0</v>
      </c>
      <c r="H710" s="14">
        <v>1</v>
      </c>
      <c r="I710" s="14">
        <v>2</v>
      </c>
      <c r="J710" s="14">
        <v>13</v>
      </c>
      <c r="K710" s="27"/>
    </row>
    <row r="711" spans="1:11" ht="15.75" customHeight="1" x14ac:dyDescent="0.3">
      <c r="A711" s="7" t="s">
        <v>467</v>
      </c>
      <c r="B711" s="8" t="s">
        <v>1027</v>
      </c>
      <c r="C711" s="22"/>
      <c r="D711" s="14"/>
      <c r="E711" s="14"/>
      <c r="F711" s="14"/>
      <c r="G711" s="14"/>
      <c r="H711" s="14"/>
      <c r="I711" s="14">
        <v>9</v>
      </c>
      <c r="J711" s="14">
        <v>8</v>
      </c>
      <c r="K711" s="27"/>
    </row>
    <row r="712" spans="1:11" ht="15.75" customHeight="1" x14ac:dyDescent="0.3">
      <c r="A712" s="7" t="s">
        <v>282</v>
      </c>
      <c r="B712" s="8" t="s">
        <v>1027</v>
      </c>
      <c r="C712" s="22"/>
      <c r="D712" s="14"/>
      <c r="E712" s="14"/>
      <c r="F712" s="14"/>
      <c r="G712" s="14"/>
      <c r="H712" s="14"/>
      <c r="I712" s="14">
        <v>10</v>
      </c>
      <c r="J712" s="14">
        <v>6</v>
      </c>
      <c r="K712" s="27"/>
    </row>
    <row r="713" spans="1:11" ht="15.75" customHeight="1" x14ac:dyDescent="0.3">
      <c r="A713" s="7" t="s">
        <v>283</v>
      </c>
      <c r="B713" s="8" t="s">
        <v>1027</v>
      </c>
      <c r="C713" s="22"/>
      <c r="D713" s="14"/>
      <c r="E713" s="14"/>
      <c r="F713" s="14"/>
      <c r="G713" s="14"/>
      <c r="H713" s="14"/>
      <c r="I713" s="14">
        <v>11</v>
      </c>
      <c r="J713" s="14">
        <v>5</v>
      </c>
      <c r="K713" s="27"/>
    </row>
    <row r="714" spans="1:11" ht="15.75" customHeight="1" x14ac:dyDescent="0.3">
      <c r="A714" s="10" t="s">
        <v>12</v>
      </c>
      <c r="B714" s="11"/>
      <c r="C714" s="9">
        <f>SUM(C707:C713)</f>
        <v>28</v>
      </c>
      <c r="D714" s="9">
        <f t="shared" ref="D714:J714" si="45">SUM(D707:D713)</f>
        <v>25</v>
      </c>
      <c r="E714" s="9">
        <f t="shared" si="45"/>
        <v>9</v>
      </c>
      <c r="F714" s="9">
        <f t="shared" si="45"/>
        <v>16</v>
      </c>
      <c r="G714" s="9">
        <f t="shared" si="45"/>
        <v>4</v>
      </c>
      <c r="H714" s="9">
        <f t="shared" si="45"/>
        <v>5</v>
      </c>
      <c r="I714" s="9">
        <f t="shared" si="45"/>
        <v>62</v>
      </c>
      <c r="J714" s="9">
        <f t="shared" si="45"/>
        <v>48</v>
      </c>
      <c r="K714" s="29"/>
    </row>
    <row r="715" spans="1:11" ht="15.75" customHeight="1" x14ac:dyDescent="0.3">
      <c r="A715" s="1" t="s">
        <v>1429</v>
      </c>
    </row>
    <row r="716" spans="1:11" ht="15.75" customHeight="1" x14ac:dyDescent="0.3"/>
    <row r="717" spans="1:11" ht="15.75" customHeight="1" x14ac:dyDescent="0.3">
      <c r="A717" s="24" t="s">
        <v>807</v>
      </c>
      <c r="B717" s="25"/>
      <c r="C717" s="25"/>
      <c r="D717" s="25"/>
      <c r="E717" s="25"/>
      <c r="F717" s="25"/>
      <c r="G717" s="25"/>
      <c r="H717" s="25"/>
      <c r="I717" s="25"/>
      <c r="J717" s="26"/>
      <c r="K717" s="27"/>
    </row>
    <row r="718" spans="1:11" ht="15.75" customHeight="1" x14ac:dyDescent="0.3">
      <c r="A718" s="2"/>
      <c r="B718" s="3"/>
      <c r="C718" s="28" t="s">
        <v>1</v>
      </c>
      <c r="D718" s="26"/>
      <c r="E718" s="28" t="s">
        <v>2</v>
      </c>
      <c r="F718" s="26"/>
      <c r="G718" s="28" t="s">
        <v>3</v>
      </c>
      <c r="H718" s="26"/>
      <c r="I718" s="28" t="s">
        <v>4</v>
      </c>
      <c r="J718" s="26"/>
      <c r="K718" s="27"/>
    </row>
    <row r="719" spans="1:11" ht="15.75" customHeight="1" x14ac:dyDescent="0.3">
      <c r="A719" s="4" t="s">
        <v>5</v>
      </c>
      <c r="B719" s="5" t="s">
        <v>6</v>
      </c>
      <c r="C719" s="6" t="s">
        <v>7</v>
      </c>
      <c r="D719" s="6" t="s">
        <v>8</v>
      </c>
      <c r="E719" s="6" t="s">
        <v>7</v>
      </c>
      <c r="F719" s="6" t="s">
        <v>8</v>
      </c>
      <c r="G719" s="6" t="s">
        <v>7</v>
      </c>
      <c r="H719" s="6" t="s">
        <v>8</v>
      </c>
      <c r="I719" s="6" t="s">
        <v>7</v>
      </c>
      <c r="J719" s="6" t="s">
        <v>8</v>
      </c>
      <c r="K719" s="29"/>
    </row>
    <row r="720" spans="1:11" ht="15.75" customHeight="1" x14ac:dyDescent="0.3">
      <c r="A720" s="7" t="s">
        <v>171</v>
      </c>
      <c r="B720" s="8" t="s">
        <v>258</v>
      </c>
      <c r="C720" s="9">
        <v>7</v>
      </c>
      <c r="D720" s="9">
        <v>13</v>
      </c>
      <c r="E720" s="9">
        <v>6</v>
      </c>
      <c r="F720" s="9">
        <v>8</v>
      </c>
      <c r="G720" s="9">
        <v>0</v>
      </c>
      <c r="H720" s="9">
        <v>1</v>
      </c>
      <c r="I720" s="9">
        <v>7</v>
      </c>
      <c r="J720" s="9">
        <v>14</v>
      </c>
      <c r="K720" s="29"/>
    </row>
    <row r="721" spans="1:11" ht="15.75" customHeight="1" x14ac:dyDescent="0.3">
      <c r="A721" s="7" t="s">
        <v>32</v>
      </c>
      <c r="B721" s="8" t="s">
        <v>258</v>
      </c>
      <c r="C721" s="9">
        <v>11</v>
      </c>
      <c r="D721" s="9">
        <v>9</v>
      </c>
      <c r="E721" s="9">
        <v>8</v>
      </c>
      <c r="F721" s="9">
        <v>6</v>
      </c>
      <c r="G721" s="9">
        <v>1</v>
      </c>
      <c r="H721" s="9">
        <v>1</v>
      </c>
      <c r="I721" s="9">
        <v>12</v>
      </c>
      <c r="J721" s="9">
        <v>10</v>
      </c>
      <c r="K721" s="29"/>
    </row>
    <row r="722" spans="1:11" ht="15.75" customHeight="1" x14ac:dyDescent="0.3">
      <c r="A722" s="7" t="s">
        <v>33</v>
      </c>
      <c r="B722" s="8" t="s">
        <v>258</v>
      </c>
      <c r="C722" s="9">
        <v>8</v>
      </c>
      <c r="D722" s="9">
        <v>12</v>
      </c>
      <c r="E722" s="9">
        <v>5</v>
      </c>
      <c r="F722" s="9">
        <v>8</v>
      </c>
      <c r="G722" s="9">
        <v>1</v>
      </c>
      <c r="H722" s="9">
        <v>1</v>
      </c>
      <c r="I722" s="9">
        <v>9</v>
      </c>
      <c r="J722" s="9">
        <v>13</v>
      </c>
      <c r="K722" s="29"/>
    </row>
    <row r="723" spans="1:11" ht="15.75" customHeight="1" x14ac:dyDescent="0.3">
      <c r="A723" s="7" t="s">
        <v>34</v>
      </c>
      <c r="B723" s="8" t="s">
        <v>258</v>
      </c>
      <c r="C723" s="9">
        <v>6</v>
      </c>
      <c r="D723" s="9">
        <v>14</v>
      </c>
      <c r="E723" s="9">
        <v>4</v>
      </c>
      <c r="F723" s="9">
        <v>9</v>
      </c>
      <c r="G723" s="9">
        <v>0</v>
      </c>
      <c r="H723" s="9">
        <v>1</v>
      </c>
      <c r="I723" s="9">
        <v>6</v>
      </c>
      <c r="J723" s="9">
        <v>15</v>
      </c>
      <c r="K723" s="29"/>
    </row>
    <row r="724" spans="1:11" ht="15.75" customHeight="1" x14ac:dyDescent="0.3">
      <c r="A724" s="10" t="s">
        <v>12</v>
      </c>
      <c r="B724" s="11"/>
      <c r="C724" s="9">
        <f t="shared" ref="C724:J724" si="46">SUM(C720:C723)</f>
        <v>32</v>
      </c>
      <c r="D724" s="9">
        <f t="shared" si="46"/>
        <v>48</v>
      </c>
      <c r="E724" s="9">
        <f t="shared" si="46"/>
        <v>23</v>
      </c>
      <c r="F724" s="9">
        <f t="shared" si="46"/>
        <v>31</v>
      </c>
      <c r="G724" s="9">
        <f t="shared" si="46"/>
        <v>2</v>
      </c>
      <c r="H724" s="9">
        <f t="shared" si="46"/>
        <v>4</v>
      </c>
      <c r="I724" s="9">
        <f t="shared" si="46"/>
        <v>34</v>
      </c>
      <c r="J724" s="9">
        <f t="shared" si="46"/>
        <v>52</v>
      </c>
      <c r="K724" s="29"/>
    </row>
    <row r="725" spans="1:11" ht="15.75" customHeight="1" x14ac:dyDescent="0.3">
      <c r="A725" s="30"/>
      <c r="B725" s="30"/>
      <c r="C725" s="30"/>
    </row>
    <row r="726" spans="1:11" ht="15.75" customHeight="1" x14ac:dyDescent="0.3"/>
    <row r="727" spans="1:11" ht="15.75" customHeight="1" x14ac:dyDescent="0.3">
      <c r="A727" s="24" t="s">
        <v>1555</v>
      </c>
      <c r="B727" s="25"/>
      <c r="C727" s="25"/>
      <c r="D727" s="25"/>
      <c r="E727" s="25"/>
      <c r="F727" s="25"/>
      <c r="G727" s="25"/>
      <c r="H727" s="25"/>
      <c r="I727" s="25"/>
      <c r="J727" s="26"/>
      <c r="K727" s="27"/>
    </row>
    <row r="728" spans="1:11" ht="15.75" customHeight="1" x14ac:dyDescent="0.3">
      <c r="A728" s="2"/>
      <c r="B728" s="3"/>
      <c r="C728" s="28" t="s">
        <v>1</v>
      </c>
      <c r="D728" s="26"/>
      <c r="E728" s="28" t="s">
        <v>2</v>
      </c>
      <c r="F728" s="26"/>
      <c r="G728" s="28" t="s">
        <v>3</v>
      </c>
      <c r="H728" s="26"/>
      <c r="I728" s="28" t="s">
        <v>4</v>
      </c>
      <c r="J728" s="26"/>
      <c r="K728" s="27"/>
    </row>
    <row r="729" spans="1:11" ht="15.75" customHeight="1" x14ac:dyDescent="0.3">
      <c r="A729" s="4" t="s">
        <v>5</v>
      </c>
      <c r="B729" s="5" t="s">
        <v>6</v>
      </c>
      <c r="C729" s="6" t="s">
        <v>7</v>
      </c>
      <c r="D729" s="6" t="s">
        <v>8</v>
      </c>
      <c r="E729" s="6" t="s">
        <v>7</v>
      </c>
      <c r="F729" s="6" t="s">
        <v>8</v>
      </c>
      <c r="G729" s="6" t="s">
        <v>7</v>
      </c>
      <c r="H729" s="6" t="s">
        <v>8</v>
      </c>
      <c r="I729" s="6" t="s">
        <v>7</v>
      </c>
      <c r="J729" s="6" t="s">
        <v>8</v>
      </c>
      <c r="K729" s="29"/>
    </row>
    <row r="730" spans="1:11" ht="15.75" customHeight="1" x14ac:dyDescent="0.3">
      <c r="A730" s="7" t="s">
        <v>778</v>
      </c>
      <c r="B730" s="8" t="s">
        <v>242</v>
      </c>
      <c r="C730" s="12"/>
      <c r="D730" s="13"/>
      <c r="E730" s="13"/>
      <c r="F730" s="13"/>
      <c r="G730" s="13"/>
      <c r="H730" s="13"/>
      <c r="I730" s="13">
        <v>16</v>
      </c>
      <c r="J730" s="13">
        <v>6</v>
      </c>
      <c r="K730" s="27"/>
    </row>
    <row r="731" spans="1:11" ht="15.75" customHeight="1" x14ac:dyDescent="0.3">
      <c r="A731" s="7" t="s">
        <v>780</v>
      </c>
      <c r="B731" s="8" t="s">
        <v>242</v>
      </c>
      <c r="C731" s="12">
        <v>6</v>
      </c>
      <c r="D731" s="13">
        <v>2</v>
      </c>
      <c r="E731" s="13">
        <v>0</v>
      </c>
      <c r="F731" s="13">
        <v>0</v>
      </c>
      <c r="G731" s="13">
        <v>0</v>
      </c>
      <c r="H731" s="13">
        <v>0</v>
      </c>
      <c r="I731" s="13">
        <v>6</v>
      </c>
      <c r="J731" s="13">
        <v>2</v>
      </c>
      <c r="K731" s="27"/>
    </row>
    <row r="732" spans="1:11" ht="15.75" customHeight="1" x14ac:dyDescent="0.3">
      <c r="A732" s="10" t="s">
        <v>12</v>
      </c>
      <c r="B732" s="11"/>
      <c r="C732" s="9">
        <f>SUM(C730:C731)</f>
        <v>6</v>
      </c>
      <c r="D732" s="9">
        <f t="shared" ref="D732:J732" si="47">SUM(D730:D731)</f>
        <v>2</v>
      </c>
      <c r="E732" s="9">
        <f t="shared" si="47"/>
        <v>0</v>
      </c>
      <c r="F732" s="9">
        <f t="shared" si="47"/>
        <v>0</v>
      </c>
      <c r="G732" s="9">
        <f t="shared" si="47"/>
        <v>0</v>
      </c>
      <c r="H732" s="9">
        <f t="shared" si="47"/>
        <v>0</v>
      </c>
      <c r="I732" s="9">
        <f t="shared" si="47"/>
        <v>22</v>
      </c>
      <c r="J732" s="9">
        <f t="shared" si="47"/>
        <v>8</v>
      </c>
      <c r="K732" s="29"/>
    </row>
    <row r="733" spans="1:11" ht="15.75" customHeight="1" x14ac:dyDescent="0.3"/>
    <row r="734" spans="1:11" ht="15.75" customHeight="1" x14ac:dyDescent="0.3"/>
    <row r="735" spans="1:11" ht="15.75" customHeight="1" x14ac:dyDescent="0.3">
      <c r="A735" s="24" t="s">
        <v>2000</v>
      </c>
      <c r="B735" s="25"/>
      <c r="C735" s="25"/>
      <c r="D735" s="25"/>
      <c r="E735" s="25"/>
      <c r="F735" s="25"/>
      <c r="G735" s="25"/>
      <c r="H735" s="25"/>
      <c r="I735" s="25"/>
      <c r="J735" s="26"/>
      <c r="K735" s="27"/>
    </row>
    <row r="736" spans="1:11" ht="15.75" customHeight="1" x14ac:dyDescent="0.3">
      <c r="A736" s="2"/>
      <c r="B736" s="3"/>
      <c r="C736" s="28" t="s">
        <v>1</v>
      </c>
      <c r="D736" s="26"/>
      <c r="E736" s="28" t="s">
        <v>2</v>
      </c>
      <c r="F736" s="26"/>
      <c r="G736" s="28" t="s">
        <v>3</v>
      </c>
      <c r="H736" s="26"/>
      <c r="I736" s="28" t="s">
        <v>4</v>
      </c>
      <c r="J736" s="26"/>
      <c r="K736" s="27"/>
    </row>
    <row r="737" spans="1:11" ht="15.75" customHeight="1" x14ac:dyDescent="0.3">
      <c r="A737" s="4" t="s">
        <v>5</v>
      </c>
      <c r="B737" s="5" t="s">
        <v>6</v>
      </c>
      <c r="C737" s="6" t="s">
        <v>7</v>
      </c>
      <c r="D737" s="6" t="s">
        <v>8</v>
      </c>
      <c r="E737" s="6" t="s">
        <v>7</v>
      </c>
      <c r="F737" s="6" t="s">
        <v>8</v>
      </c>
      <c r="G737" s="6" t="s">
        <v>7</v>
      </c>
      <c r="H737" s="6" t="s">
        <v>8</v>
      </c>
      <c r="I737" s="6" t="s">
        <v>7</v>
      </c>
      <c r="J737" s="6" t="s">
        <v>8</v>
      </c>
      <c r="K737" s="29"/>
    </row>
    <row r="738" spans="1:11" ht="15.75" customHeight="1" x14ac:dyDescent="0.3">
      <c r="A738" s="7" t="s">
        <v>22</v>
      </c>
      <c r="B738" s="8" t="s">
        <v>325</v>
      </c>
      <c r="C738" s="12"/>
      <c r="D738" s="13"/>
      <c r="E738" s="13"/>
      <c r="F738" s="13"/>
      <c r="G738" s="13"/>
      <c r="H738" s="13"/>
      <c r="I738" s="13"/>
      <c r="J738" s="13"/>
      <c r="K738" s="27"/>
    </row>
    <row r="739" spans="1:11" ht="15.75" customHeight="1" x14ac:dyDescent="0.3">
      <c r="A739" s="7" t="s">
        <v>23</v>
      </c>
      <c r="B739" s="8" t="s">
        <v>262</v>
      </c>
      <c r="C739" s="12">
        <v>2</v>
      </c>
      <c r="D739" s="13">
        <v>18</v>
      </c>
      <c r="E739" s="13">
        <v>1</v>
      </c>
      <c r="F739" s="13">
        <v>6</v>
      </c>
      <c r="G739" s="13">
        <v>0</v>
      </c>
      <c r="H739" s="13">
        <v>1</v>
      </c>
      <c r="I739" s="13">
        <v>2</v>
      </c>
      <c r="J739" s="13">
        <v>19</v>
      </c>
      <c r="K739" s="27"/>
    </row>
    <row r="740" spans="1:11" ht="15.75" customHeight="1" x14ac:dyDescent="0.3">
      <c r="A740" s="10" t="s">
        <v>12</v>
      </c>
      <c r="B740" s="11"/>
      <c r="C740" s="9">
        <f>SUM(C738:C739)</f>
        <v>2</v>
      </c>
      <c r="D740" s="9">
        <f t="shared" ref="D740:J740" si="48">SUM(D738:D739)</f>
        <v>18</v>
      </c>
      <c r="E740" s="9">
        <f t="shared" si="48"/>
        <v>1</v>
      </c>
      <c r="F740" s="9">
        <f t="shared" si="48"/>
        <v>6</v>
      </c>
      <c r="G740" s="9">
        <f t="shared" si="48"/>
        <v>0</v>
      </c>
      <c r="H740" s="9">
        <f t="shared" si="48"/>
        <v>1</v>
      </c>
      <c r="I740" s="9">
        <f t="shared" si="48"/>
        <v>2</v>
      </c>
      <c r="J740" s="9">
        <f t="shared" si="48"/>
        <v>19</v>
      </c>
      <c r="K740" s="29"/>
    </row>
    <row r="741" spans="1:11" ht="15.75" customHeight="1" x14ac:dyDescent="0.3"/>
    <row r="742" spans="1:11" ht="15.75" customHeight="1" x14ac:dyDescent="0.3"/>
    <row r="743" spans="1:11" ht="15.75" customHeight="1" x14ac:dyDescent="0.3">
      <c r="A743" s="24" t="s">
        <v>1725</v>
      </c>
      <c r="B743" s="25"/>
      <c r="C743" s="25"/>
      <c r="D743" s="25"/>
      <c r="E743" s="25"/>
      <c r="F743" s="25"/>
      <c r="G743" s="25"/>
      <c r="H743" s="25"/>
      <c r="I743" s="25"/>
      <c r="J743" s="26"/>
      <c r="K743" s="27"/>
    </row>
    <row r="744" spans="1:11" ht="15.75" customHeight="1" x14ac:dyDescent="0.3">
      <c r="A744" s="2"/>
      <c r="B744" s="3"/>
      <c r="C744" s="28" t="s">
        <v>1</v>
      </c>
      <c r="D744" s="26"/>
      <c r="E744" s="28" t="s">
        <v>2</v>
      </c>
      <c r="F744" s="26"/>
      <c r="G744" s="28" t="s">
        <v>3</v>
      </c>
      <c r="H744" s="26"/>
      <c r="I744" s="28" t="s">
        <v>4</v>
      </c>
      <c r="J744" s="26"/>
      <c r="K744" s="27"/>
    </row>
    <row r="745" spans="1:11" ht="15.75" customHeight="1" x14ac:dyDescent="0.3">
      <c r="A745" s="4" t="s">
        <v>5</v>
      </c>
      <c r="B745" s="5" t="s">
        <v>6</v>
      </c>
      <c r="C745" s="6" t="s">
        <v>7</v>
      </c>
      <c r="D745" s="6" t="s">
        <v>8</v>
      </c>
      <c r="E745" s="6" t="s">
        <v>7</v>
      </c>
      <c r="F745" s="6" t="s">
        <v>8</v>
      </c>
      <c r="G745" s="6" t="s">
        <v>7</v>
      </c>
      <c r="H745" s="6" t="s">
        <v>8</v>
      </c>
      <c r="I745" s="6" t="s">
        <v>7</v>
      </c>
      <c r="J745" s="6" t="s">
        <v>8</v>
      </c>
      <c r="K745" s="29"/>
    </row>
    <row r="746" spans="1:11" ht="15.75" customHeight="1" x14ac:dyDescent="0.3">
      <c r="A746" s="7" t="s">
        <v>1726</v>
      </c>
      <c r="B746" s="8" t="s">
        <v>1295</v>
      </c>
      <c r="C746" s="12"/>
      <c r="D746" s="13"/>
      <c r="E746" s="13"/>
      <c r="F746" s="13"/>
      <c r="G746" s="13"/>
      <c r="H746" s="13"/>
      <c r="I746" s="13">
        <v>2</v>
      </c>
      <c r="J746" s="13">
        <v>4</v>
      </c>
      <c r="K746" s="27"/>
    </row>
    <row r="747" spans="1:11" ht="15.75" customHeight="1" x14ac:dyDescent="0.3">
      <c r="A747" s="7" t="s">
        <v>1727</v>
      </c>
      <c r="B747" s="8" t="s">
        <v>1295</v>
      </c>
      <c r="C747" s="12"/>
      <c r="D747" s="13"/>
      <c r="E747" s="13"/>
      <c r="F747" s="13"/>
      <c r="G747" s="13"/>
      <c r="H747" s="13"/>
      <c r="I747" s="13">
        <v>7</v>
      </c>
      <c r="J747" s="13">
        <v>3</v>
      </c>
      <c r="K747" s="27"/>
    </row>
    <row r="748" spans="1:11" ht="15.75" customHeight="1" x14ac:dyDescent="0.3">
      <c r="A748" s="10" t="s">
        <v>12</v>
      </c>
      <c r="B748" s="11"/>
      <c r="C748" s="9">
        <f>SUM(C746:C747)</f>
        <v>0</v>
      </c>
      <c r="D748" s="9">
        <f t="shared" ref="D748:J748" si="49">SUM(D746:D747)</f>
        <v>0</v>
      </c>
      <c r="E748" s="9">
        <f t="shared" si="49"/>
        <v>0</v>
      </c>
      <c r="F748" s="9">
        <f t="shared" si="49"/>
        <v>0</v>
      </c>
      <c r="G748" s="9">
        <f t="shared" si="49"/>
        <v>0</v>
      </c>
      <c r="H748" s="9">
        <f t="shared" si="49"/>
        <v>0</v>
      </c>
      <c r="I748" s="9">
        <f t="shared" si="49"/>
        <v>9</v>
      </c>
      <c r="J748" s="9">
        <f t="shared" si="49"/>
        <v>7</v>
      </c>
      <c r="K748" s="29"/>
    </row>
    <row r="749" spans="1:11" ht="15.75" customHeight="1" x14ac:dyDescent="0.3"/>
    <row r="750" spans="1:11" ht="15.75" customHeight="1" x14ac:dyDescent="0.3"/>
    <row r="751" spans="1:11" ht="15.75" customHeight="1" x14ac:dyDescent="0.3">
      <c r="A751" s="24" t="s">
        <v>1977</v>
      </c>
      <c r="B751" s="25"/>
      <c r="C751" s="25"/>
      <c r="D751" s="25"/>
      <c r="E751" s="25"/>
      <c r="F751" s="25"/>
      <c r="G751" s="25"/>
      <c r="H751" s="25"/>
      <c r="I751" s="25"/>
      <c r="J751" s="26"/>
      <c r="K751" s="27"/>
    </row>
    <row r="752" spans="1:11" ht="15.75" customHeight="1" x14ac:dyDescent="0.3">
      <c r="A752" s="2"/>
      <c r="B752" s="3"/>
      <c r="C752" s="28" t="s">
        <v>1</v>
      </c>
      <c r="D752" s="26"/>
      <c r="E752" s="28" t="s">
        <v>2</v>
      </c>
      <c r="F752" s="26"/>
      <c r="G752" s="28" t="s">
        <v>3</v>
      </c>
      <c r="H752" s="26"/>
      <c r="I752" s="28" t="s">
        <v>4</v>
      </c>
      <c r="J752" s="26"/>
      <c r="K752" s="27"/>
    </row>
    <row r="753" spans="1:11" ht="15.75" customHeight="1" x14ac:dyDescent="0.3">
      <c r="A753" s="4" t="s">
        <v>5</v>
      </c>
      <c r="B753" s="5" t="s">
        <v>6</v>
      </c>
      <c r="C753" s="6" t="s">
        <v>7</v>
      </c>
      <c r="D753" s="6" t="s">
        <v>8</v>
      </c>
      <c r="E753" s="6" t="s">
        <v>7</v>
      </c>
      <c r="F753" s="6" t="s">
        <v>8</v>
      </c>
      <c r="G753" s="6" t="s">
        <v>7</v>
      </c>
      <c r="H753" s="6" t="s">
        <v>8</v>
      </c>
      <c r="I753" s="6" t="s">
        <v>7</v>
      </c>
      <c r="J753" s="6" t="s">
        <v>8</v>
      </c>
      <c r="K753" s="29"/>
    </row>
    <row r="754" spans="1:11" ht="15.75" customHeight="1" x14ac:dyDescent="0.3">
      <c r="A754" s="7" t="s">
        <v>1947</v>
      </c>
      <c r="B754" s="8" t="s">
        <v>115</v>
      </c>
      <c r="C754" s="12">
        <v>3</v>
      </c>
      <c r="D754" s="13">
        <v>19</v>
      </c>
      <c r="E754" s="13">
        <v>2</v>
      </c>
      <c r="F754" s="13">
        <v>12</v>
      </c>
      <c r="G754" s="13">
        <v>0</v>
      </c>
      <c r="H754" s="13">
        <v>1</v>
      </c>
      <c r="I754" s="13">
        <v>3</v>
      </c>
      <c r="J754" s="13">
        <v>20</v>
      </c>
      <c r="K754" s="27"/>
    </row>
    <row r="755" spans="1:11" ht="15.75" customHeight="1" x14ac:dyDescent="0.3">
      <c r="A755" s="7" t="s">
        <v>1965</v>
      </c>
      <c r="B755" s="8" t="s">
        <v>115</v>
      </c>
      <c r="C755" s="12">
        <v>9</v>
      </c>
      <c r="D755" s="13">
        <v>13</v>
      </c>
      <c r="E755" s="13">
        <v>6</v>
      </c>
      <c r="F755" s="13">
        <v>8</v>
      </c>
      <c r="G755" s="13">
        <v>1</v>
      </c>
      <c r="H755" s="13">
        <v>1</v>
      </c>
      <c r="I755" s="13">
        <v>10</v>
      </c>
      <c r="J755" s="13">
        <v>14</v>
      </c>
      <c r="K755" s="27"/>
    </row>
    <row r="756" spans="1:11" ht="15.75" customHeight="1" x14ac:dyDescent="0.3">
      <c r="A756" s="10" t="s">
        <v>12</v>
      </c>
      <c r="B756" s="11"/>
      <c r="C756" s="9">
        <f>SUM(C754:C755)</f>
        <v>12</v>
      </c>
      <c r="D756" s="9">
        <f t="shared" ref="D756:J756" si="50">SUM(D754:D755)</f>
        <v>32</v>
      </c>
      <c r="E756" s="9">
        <f t="shared" si="50"/>
        <v>8</v>
      </c>
      <c r="F756" s="9">
        <f t="shared" si="50"/>
        <v>20</v>
      </c>
      <c r="G756" s="9">
        <f t="shared" si="50"/>
        <v>1</v>
      </c>
      <c r="H756" s="9">
        <f t="shared" si="50"/>
        <v>2</v>
      </c>
      <c r="I756" s="9">
        <f t="shared" si="50"/>
        <v>13</v>
      </c>
      <c r="J756" s="9">
        <f t="shared" si="50"/>
        <v>34</v>
      </c>
      <c r="K756" s="29"/>
    </row>
    <row r="757" spans="1:11" ht="15.75" customHeight="1" x14ac:dyDescent="0.3"/>
    <row r="758" spans="1:11" ht="15.75" customHeight="1" x14ac:dyDescent="0.3"/>
    <row r="759" spans="1:11" ht="15.75" customHeight="1" x14ac:dyDescent="0.3">
      <c r="A759" s="24" t="s">
        <v>726</v>
      </c>
      <c r="B759" s="25"/>
      <c r="C759" s="25"/>
      <c r="D759" s="25"/>
      <c r="E759" s="25"/>
      <c r="F759" s="25"/>
      <c r="G759" s="25"/>
      <c r="H759" s="25"/>
      <c r="I759" s="25"/>
      <c r="J759" s="26"/>
      <c r="K759" s="27"/>
    </row>
    <row r="760" spans="1:11" ht="15.75" customHeight="1" x14ac:dyDescent="0.3">
      <c r="A760" s="2"/>
      <c r="B760" s="3"/>
      <c r="C760" s="28" t="s">
        <v>1</v>
      </c>
      <c r="D760" s="26"/>
      <c r="E760" s="28" t="s">
        <v>2</v>
      </c>
      <c r="F760" s="26"/>
      <c r="G760" s="28" t="s">
        <v>3</v>
      </c>
      <c r="H760" s="26"/>
      <c r="I760" s="28" t="s">
        <v>4</v>
      </c>
      <c r="J760" s="26"/>
      <c r="K760" s="27"/>
    </row>
    <row r="761" spans="1:11" ht="15.75" customHeight="1" x14ac:dyDescent="0.3">
      <c r="A761" s="4" t="s">
        <v>5</v>
      </c>
      <c r="B761" s="5" t="s">
        <v>6</v>
      </c>
      <c r="C761" s="6" t="s">
        <v>7</v>
      </c>
      <c r="D761" s="6" t="s">
        <v>8</v>
      </c>
      <c r="E761" s="6" t="s">
        <v>7</v>
      </c>
      <c r="F761" s="6" t="s">
        <v>8</v>
      </c>
      <c r="G761" s="6" t="s">
        <v>7</v>
      </c>
      <c r="H761" s="6" t="s">
        <v>8</v>
      </c>
      <c r="I761" s="6" t="s">
        <v>7</v>
      </c>
      <c r="J761" s="6" t="s">
        <v>8</v>
      </c>
      <c r="K761" s="29"/>
    </row>
    <row r="762" spans="1:11" ht="15.75" customHeight="1" x14ac:dyDescent="0.3">
      <c r="A762" s="7" t="s">
        <v>109</v>
      </c>
      <c r="B762" s="8" t="s">
        <v>101</v>
      </c>
      <c r="C762" s="12">
        <v>10</v>
      </c>
      <c r="D762" s="13">
        <v>8</v>
      </c>
      <c r="E762" s="13">
        <v>7</v>
      </c>
      <c r="F762" s="13">
        <v>2</v>
      </c>
      <c r="G762" s="13">
        <v>0</v>
      </c>
      <c r="H762" s="13">
        <v>1</v>
      </c>
      <c r="I762" s="13">
        <v>10</v>
      </c>
      <c r="J762" s="13">
        <v>9</v>
      </c>
      <c r="K762" s="27"/>
    </row>
    <row r="763" spans="1:11" ht="15.75" customHeight="1" x14ac:dyDescent="0.3">
      <c r="A763" s="7" t="s">
        <v>110</v>
      </c>
      <c r="B763" s="8" t="s">
        <v>101</v>
      </c>
      <c r="C763" s="22">
        <v>15</v>
      </c>
      <c r="D763" s="14">
        <v>3</v>
      </c>
      <c r="E763" s="14">
        <v>8</v>
      </c>
      <c r="F763" s="14">
        <v>1</v>
      </c>
      <c r="G763" s="14">
        <v>2</v>
      </c>
      <c r="H763" s="14">
        <v>1</v>
      </c>
      <c r="I763" s="14">
        <v>17</v>
      </c>
      <c r="J763" s="14">
        <v>4</v>
      </c>
      <c r="K763" s="27"/>
    </row>
    <row r="764" spans="1:11" ht="15.75" customHeight="1" x14ac:dyDescent="0.3">
      <c r="A764" s="7" t="s">
        <v>112</v>
      </c>
      <c r="B764" s="8" t="s">
        <v>101</v>
      </c>
      <c r="C764" s="22">
        <v>16</v>
      </c>
      <c r="D764" s="14">
        <v>2</v>
      </c>
      <c r="E764" s="14">
        <v>8</v>
      </c>
      <c r="F764" s="14">
        <v>1</v>
      </c>
      <c r="G764" s="14">
        <v>2</v>
      </c>
      <c r="H764" s="14">
        <v>1</v>
      </c>
      <c r="I764" s="14">
        <v>18</v>
      </c>
      <c r="J764" s="14">
        <v>3</v>
      </c>
      <c r="K764" s="27"/>
    </row>
    <row r="765" spans="1:11" ht="15.75" customHeight="1" x14ac:dyDescent="0.3">
      <c r="A765" s="7" t="s">
        <v>113</v>
      </c>
      <c r="B765" s="8" t="s">
        <v>617</v>
      </c>
      <c r="C765" s="22">
        <v>8</v>
      </c>
      <c r="D765" s="14">
        <v>10</v>
      </c>
      <c r="E765" s="14">
        <v>3</v>
      </c>
      <c r="F765" s="14">
        <v>6</v>
      </c>
      <c r="G765" s="14">
        <v>1</v>
      </c>
      <c r="H765" s="14">
        <v>1</v>
      </c>
      <c r="I765" s="14">
        <v>9</v>
      </c>
      <c r="J765" s="14">
        <v>11</v>
      </c>
      <c r="K765" s="27"/>
    </row>
    <row r="766" spans="1:11" ht="15.75" customHeight="1" x14ac:dyDescent="0.3">
      <c r="A766" s="7" t="s">
        <v>171</v>
      </c>
      <c r="B766" s="8" t="s">
        <v>617</v>
      </c>
      <c r="C766" s="22">
        <v>5</v>
      </c>
      <c r="D766" s="14">
        <v>15</v>
      </c>
      <c r="E766" s="14">
        <v>1</v>
      </c>
      <c r="F766" s="14">
        <v>8</v>
      </c>
      <c r="G766" s="14">
        <v>0</v>
      </c>
      <c r="H766" s="14">
        <v>1</v>
      </c>
      <c r="I766" s="14">
        <v>5</v>
      </c>
      <c r="J766" s="14">
        <v>16</v>
      </c>
      <c r="K766" s="27"/>
    </row>
    <row r="767" spans="1:11" ht="15.75" customHeight="1" x14ac:dyDescent="0.3">
      <c r="A767" s="7" t="s">
        <v>32</v>
      </c>
      <c r="B767" s="8" t="s">
        <v>617</v>
      </c>
      <c r="C767" s="22">
        <v>9</v>
      </c>
      <c r="D767" s="14">
        <v>11</v>
      </c>
      <c r="E767" s="14">
        <v>4</v>
      </c>
      <c r="F767" s="14">
        <v>5</v>
      </c>
      <c r="G767" s="14">
        <v>0</v>
      </c>
      <c r="H767" s="14">
        <v>1</v>
      </c>
      <c r="I767" s="14">
        <v>9</v>
      </c>
      <c r="J767" s="14">
        <v>12</v>
      </c>
      <c r="K767" s="27"/>
    </row>
    <row r="768" spans="1:11" ht="15.75" customHeight="1" x14ac:dyDescent="0.3">
      <c r="A768" s="7" t="s">
        <v>33</v>
      </c>
      <c r="B768" s="8" t="s">
        <v>617</v>
      </c>
      <c r="C768" s="22">
        <v>13</v>
      </c>
      <c r="D768" s="14">
        <v>7</v>
      </c>
      <c r="E768" s="14">
        <v>7</v>
      </c>
      <c r="F768" s="14">
        <v>2</v>
      </c>
      <c r="G768" s="14">
        <v>1</v>
      </c>
      <c r="H768" s="14">
        <v>1</v>
      </c>
      <c r="I768" s="14">
        <v>14</v>
      </c>
      <c r="J768" s="14">
        <v>8</v>
      </c>
      <c r="K768" s="27"/>
    </row>
    <row r="769" spans="1:11" ht="15.75" customHeight="1" x14ac:dyDescent="0.3">
      <c r="A769" s="7" t="s">
        <v>34</v>
      </c>
      <c r="B769" s="8" t="s">
        <v>617</v>
      </c>
      <c r="C769" s="22">
        <v>7</v>
      </c>
      <c r="D769" s="14">
        <v>13</v>
      </c>
      <c r="E769" s="14">
        <v>3</v>
      </c>
      <c r="F769" s="14">
        <v>6</v>
      </c>
      <c r="G769" s="14">
        <v>0</v>
      </c>
      <c r="H769" s="14">
        <v>1</v>
      </c>
      <c r="I769" s="14">
        <v>7</v>
      </c>
      <c r="J769" s="14">
        <v>14</v>
      </c>
      <c r="K769" s="27"/>
    </row>
    <row r="770" spans="1:11" ht="15.75" customHeight="1" x14ac:dyDescent="0.3">
      <c r="A770" s="7" t="s">
        <v>35</v>
      </c>
      <c r="B770" s="8" t="s">
        <v>617</v>
      </c>
      <c r="C770" s="22">
        <v>6</v>
      </c>
      <c r="D770" s="14">
        <v>14</v>
      </c>
      <c r="E770" s="14">
        <v>2</v>
      </c>
      <c r="F770" s="14">
        <v>7</v>
      </c>
      <c r="G770" s="14">
        <v>0</v>
      </c>
      <c r="H770" s="14">
        <v>1</v>
      </c>
      <c r="I770" s="14">
        <v>6</v>
      </c>
      <c r="J770" s="14">
        <v>15</v>
      </c>
      <c r="K770" s="27"/>
    </row>
    <row r="771" spans="1:11" ht="15.75" customHeight="1" x14ac:dyDescent="0.3">
      <c r="A771" s="7" t="s">
        <v>36</v>
      </c>
      <c r="B771" s="8" t="s">
        <v>617</v>
      </c>
      <c r="C771" s="22">
        <v>4</v>
      </c>
      <c r="D771" s="14">
        <v>16</v>
      </c>
      <c r="E771" s="14">
        <v>2</v>
      </c>
      <c r="F771" s="14">
        <v>7</v>
      </c>
      <c r="G771" s="14">
        <v>0</v>
      </c>
      <c r="H771" s="14">
        <v>1</v>
      </c>
      <c r="I771" s="14">
        <v>4</v>
      </c>
      <c r="J771" s="14">
        <v>17</v>
      </c>
      <c r="K771" s="27"/>
    </row>
    <row r="772" spans="1:11" ht="15.75" customHeight="1" x14ac:dyDescent="0.3">
      <c r="A772" s="10" t="s">
        <v>12</v>
      </c>
      <c r="B772" s="11"/>
      <c r="C772" s="9">
        <v>93</v>
      </c>
      <c r="D772" s="9">
        <v>99</v>
      </c>
      <c r="E772" s="9">
        <v>45</v>
      </c>
      <c r="F772" s="9">
        <v>45</v>
      </c>
      <c r="G772" s="9">
        <v>6</v>
      </c>
      <c r="H772" s="9">
        <v>10</v>
      </c>
      <c r="I772" s="9">
        <v>99</v>
      </c>
      <c r="J772" s="9">
        <v>109</v>
      </c>
      <c r="K772" s="29"/>
    </row>
    <row r="773" spans="1:11" ht="15.75" customHeight="1" x14ac:dyDescent="0.3"/>
    <row r="774" spans="1:11" ht="15.75" customHeight="1" x14ac:dyDescent="0.3"/>
    <row r="775" spans="1:11" ht="15.75" customHeight="1" x14ac:dyDescent="0.3">
      <c r="A775" s="24" t="s">
        <v>718</v>
      </c>
      <c r="B775" s="25"/>
      <c r="C775" s="25"/>
      <c r="D775" s="25"/>
      <c r="E775" s="25"/>
      <c r="F775" s="25"/>
      <c r="G775" s="25"/>
      <c r="H775" s="25"/>
      <c r="I775" s="25"/>
      <c r="J775" s="26"/>
      <c r="K775" s="27"/>
    </row>
    <row r="776" spans="1:11" ht="15.75" customHeight="1" x14ac:dyDescent="0.3">
      <c r="A776" s="2"/>
      <c r="B776" s="3"/>
      <c r="C776" s="28" t="s">
        <v>1</v>
      </c>
      <c r="D776" s="26"/>
      <c r="E776" s="28" t="s">
        <v>2</v>
      </c>
      <c r="F776" s="26"/>
      <c r="G776" s="28" t="s">
        <v>3</v>
      </c>
      <c r="H776" s="26"/>
      <c r="I776" s="28" t="s">
        <v>4</v>
      </c>
      <c r="J776" s="26"/>
      <c r="K776" s="27"/>
    </row>
    <row r="777" spans="1:11" ht="15.75" customHeight="1" x14ac:dyDescent="0.3">
      <c r="A777" s="4" t="s">
        <v>5</v>
      </c>
      <c r="B777" s="5" t="s">
        <v>6</v>
      </c>
      <c r="C777" s="6" t="s">
        <v>7</v>
      </c>
      <c r="D777" s="6" t="s">
        <v>8</v>
      </c>
      <c r="E777" s="6" t="s">
        <v>7</v>
      </c>
      <c r="F777" s="6" t="s">
        <v>8</v>
      </c>
      <c r="G777" s="6" t="s">
        <v>7</v>
      </c>
      <c r="H777" s="6" t="s">
        <v>8</v>
      </c>
      <c r="I777" s="6" t="s">
        <v>7</v>
      </c>
      <c r="J777" s="6" t="s">
        <v>8</v>
      </c>
      <c r="K777" s="29"/>
    </row>
    <row r="778" spans="1:11" ht="15.75" customHeight="1" x14ac:dyDescent="0.3">
      <c r="A778" s="7" t="s">
        <v>20</v>
      </c>
      <c r="B778" s="8" t="s">
        <v>247</v>
      </c>
      <c r="C778" s="12">
        <v>14</v>
      </c>
      <c r="D778" s="13">
        <v>4</v>
      </c>
      <c r="E778" s="13">
        <v>4</v>
      </c>
      <c r="F778" s="13">
        <v>2</v>
      </c>
      <c r="G778" s="13">
        <v>3</v>
      </c>
      <c r="H778" s="13">
        <v>2</v>
      </c>
      <c r="I778" s="13">
        <v>17</v>
      </c>
      <c r="J778" s="13">
        <v>6</v>
      </c>
      <c r="K778" s="27"/>
    </row>
    <row r="779" spans="1:11" ht="15.75" customHeight="1" x14ac:dyDescent="0.3">
      <c r="A779" s="7" t="s">
        <v>21</v>
      </c>
      <c r="B779" s="8" t="s">
        <v>247</v>
      </c>
      <c r="C779" s="22">
        <v>8</v>
      </c>
      <c r="D779" s="14">
        <v>10</v>
      </c>
      <c r="E779" s="14">
        <v>4</v>
      </c>
      <c r="F779" s="14">
        <v>8</v>
      </c>
      <c r="G779" s="14">
        <v>2</v>
      </c>
      <c r="H779" s="14">
        <v>2</v>
      </c>
      <c r="I779" s="14">
        <v>10</v>
      </c>
      <c r="J779" s="14">
        <v>12</v>
      </c>
      <c r="K779" s="27"/>
    </row>
    <row r="780" spans="1:11" ht="15.75" customHeight="1" x14ac:dyDescent="0.3">
      <c r="A780" s="7" t="s">
        <v>22</v>
      </c>
      <c r="B780" s="8" t="s">
        <v>247</v>
      </c>
      <c r="C780" s="22">
        <v>9</v>
      </c>
      <c r="D780" s="14">
        <v>9</v>
      </c>
      <c r="E780" s="14">
        <v>5</v>
      </c>
      <c r="F780" s="14">
        <v>7</v>
      </c>
      <c r="G780" s="14">
        <v>0</v>
      </c>
      <c r="H780" s="14">
        <v>2</v>
      </c>
      <c r="I780" s="14">
        <v>9</v>
      </c>
      <c r="J780" s="14">
        <v>11</v>
      </c>
      <c r="K780" s="27"/>
    </row>
    <row r="781" spans="1:11" ht="15.75" customHeight="1" x14ac:dyDescent="0.3">
      <c r="A781" s="10" t="s">
        <v>12</v>
      </c>
      <c r="B781" s="11"/>
      <c r="C781" s="9">
        <v>31</v>
      </c>
      <c r="D781" s="9">
        <v>23</v>
      </c>
      <c r="E781" s="9">
        <v>13</v>
      </c>
      <c r="F781" s="9">
        <v>17</v>
      </c>
      <c r="G781" s="9">
        <v>5</v>
      </c>
      <c r="H781" s="9">
        <v>6</v>
      </c>
      <c r="I781" s="9">
        <v>36</v>
      </c>
      <c r="J781" s="9">
        <v>29</v>
      </c>
      <c r="K781" s="29"/>
    </row>
    <row r="782" spans="1:11" ht="15.75" customHeight="1" x14ac:dyDescent="0.3"/>
    <row r="783" spans="1:11" ht="15.75" customHeight="1" x14ac:dyDescent="0.3"/>
    <row r="784" spans="1:11" ht="15.75" customHeight="1" x14ac:dyDescent="0.3">
      <c r="A784" s="24" t="s">
        <v>1145</v>
      </c>
      <c r="B784" s="25"/>
      <c r="C784" s="25"/>
      <c r="D784" s="25"/>
      <c r="E784" s="25"/>
      <c r="F784" s="25"/>
      <c r="G784" s="25"/>
      <c r="H784" s="25"/>
      <c r="I784" s="25"/>
      <c r="J784" s="26"/>
      <c r="K784" s="27"/>
    </row>
    <row r="785" spans="1:11" ht="15.75" customHeight="1" x14ac:dyDescent="0.3">
      <c r="A785" s="2"/>
      <c r="B785" s="3"/>
      <c r="C785" s="28" t="s">
        <v>1</v>
      </c>
      <c r="D785" s="26"/>
      <c r="E785" s="28" t="s">
        <v>2</v>
      </c>
      <c r="F785" s="26"/>
      <c r="G785" s="28" t="s">
        <v>3</v>
      </c>
      <c r="H785" s="26"/>
      <c r="I785" s="28" t="s">
        <v>4</v>
      </c>
      <c r="J785" s="26"/>
      <c r="K785" s="27"/>
    </row>
    <row r="786" spans="1:11" ht="15.75" customHeight="1" x14ac:dyDescent="0.3">
      <c r="A786" s="4" t="s">
        <v>5</v>
      </c>
      <c r="B786" s="5" t="s">
        <v>6</v>
      </c>
      <c r="C786" s="6" t="s">
        <v>7</v>
      </c>
      <c r="D786" s="6" t="s">
        <v>8</v>
      </c>
      <c r="E786" s="6" t="s">
        <v>7</v>
      </c>
      <c r="F786" s="6" t="s">
        <v>8</v>
      </c>
      <c r="G786" s="6" t="s">
        <v>7</v>
      </c>
      <c r="H786" s="6" t="s">
        <v>8</v>
      </c>
      <c r="I786" s="6" t="s">
        <v>7</v>
      </c>
      <c r="J786" s="6" t="s">
        <v>8</v>
      </c>
      <c r="K786" s="29"/>
    </row>
    <row r="787" spans="1:11" ht="15.75" customHeight="1" x14ac:dyDescent="0.3">
      <c r="A787" s="7" t="s">
        <v>22</v>
      </c>
      <c r="B787" s="8" t="s">
        <v>115</v>
      </c>
      <c r="C787" s="12">
        <v>4</v>
      </c>
      <c r="D787" s="13">
        <v>16</v>
      </c>
      <c r="E787" s="13">
        <v>4</v>
      </c>
      <c r="F787" s="13">
        <v>13</v>
      </c>
      <c r="G787" s="13">
        <v>1</v>
      </c>
      <c r="H787" s="13">
        <v>2</v>
      </c>
      <c r="I787" s="13">
        <v>5</v>
      </c>
      <c r="J787" s="13">
        <v>18</v>
      </c>
      <c r="K787" s="45" t="s">
        <v>1146</v>
      </c>
    </row>
    <row r="788" spans="1:11" ht="15.75" customHeight="1" x14ac:dyDescent="0.3">
      <c r="A788" s="10" t="s">
        <v>12</v>
      </c>
      <c r="B788" s="11"/>
      <c r="C788" s="9">
        <f>SUM(C787)</f>
        <v>4</v>
      </c>
      <c r="D788" s="9">
        <f t="shared" ref="D788:J788" si="51">SUM(D787)</f>
        <v>16</v>
      </c>
      <c r="E788" s="9">
        <f t="shared" si="51"/>
        <v>4</v>
      </c>
      <c r="F788" s="9">
        <f t="shared" si="51"/>
        <v>13</v>
      </c>
      <c r="G788" s="9">
        <f t="shared" si="51"/>
        <v>1</v>
      </c>
      <c r="H788" s="9">
        <f t="shared" si="51"/>
        <v>2</v>
      </c>
      <c r="I788" s="9">
        <f t="shared" si="51"/>
        <v>5</v>
      </c>
      <c r="J788" s="9">
        <f t="shared" si="51"/>
        <v>18</v>
      </c>
      <c r="K788" s="29"/>
    </row>
    <row r="789" spans="1:11" ht="15.75" customHeight="1" x14ac:dyDescent="0.3"/>
    <row r="790" spans="1:11" ht="15.75" customHeight="1" x14ac:dyDescent="0.3"/>
    <row r="791" spans="1:11" ht="15.75" customHeight="1" x14ac:dyDescent="0.3">
      <c r="A791" s="24" t="s">
        <v>1132</v>
      </c>
      <c r="B791" s="25"/>
      <c r="C791" s="25"/>
      <c r="D791" s="25"/>
      <c r="E791" s="25"/>
      <c r="F791" s="25"/>
      <c r="G791" s="25"/>
      <c r="H791" s="25"/>
      <c r="I791" s="25"/>
      <c r="J791" s="26"/>
      <c r="K791" s="27"/>
    </row>
    <row r="792" spans="1:11" ht="15.75" customHeight="1" x14ac:dyDescent="0.3">
      <c r="A792" s="2"/>
      <c r="B792" s="3"/>
      <c r="C792" s="28" t="s">
        <v>1</v>
      </c>
      <c r="D792" s="26"/>
      <c r="E792" s="28" t="s">
        <v>2</v>
      </c>
      <c r="F792" s="26"/>
      <c r="G792" s="28" t="s">
        <v>3</v>
      </c>
      <c r="H792" s="26"/>
      <c r="I792" s="28" t="s">
        <v>4</v>
      </c>
      <c r="J792" s="26"/>
      <c r="K792" s="27"/>
    </row>
    <row r="793" spans="1:11" ht="15.75" customHeight="1" x14ac:dyDescent="0.3">
      <c r="A793" s="4" t="s">
        <v>5</v>
      </c>
      <c r="B793" s="5" t="s">
        <v>6</v>
      </c>
      <c r="C793" s="6" t="s">
        <v>7</v>
      </c>
      <c r="D793" s="6" t="s">
        <v>8</v>
      </c>
      <c r="E793" s="6" t="s">
        <v>7</v>
      </c>
      <c r="F793" s="6" t="s">
        <v>8</v>
      </c>
      <c r="G793" s="6" t="s">
        <v>7</v>
      </c>
      <c r="H793" s="6" t="s">
        <v>8</v>
      </c>
      <c r="I793" s="6" t="s">
        <v>7</v>
      </c>
      <c r="J793" s="6" t="s">
        <v>8</v>
      </c>
      <c r="K793" s="29"/>
    </row>
    <row r="794" spans="1:11" ht="15.75" customHeight="1" x14ac:dyDescent="0.3">
      <c r="A794" s="7" t="s">
        <v>15</v>
      </c>
      <c r="B794" s="8" t="s">
        <v>52</v>
      </c>
      <c r="C794" s="12">
        <v>12</v>
      </c>
      <c r="D794" s="13">
        <v>4</v>
      </c>
      <c r="E794" s="13">
        <v>0</v>
      </c>
      <c r="F794" s="13">
        <v>0</v>
      </c>
      <c r="G794" s="13">
        <v>0</v>
      </c>
      <c r="H794" s="13">
        <v>1</v>
      </c>
      <c r="I794" s="13">
        <v>12</v>
      </c>
      <c r="J794" s="13">
        <v>5</v>
      </c>
      <c r="K794" s="27"/>
    </row>
    <row r="795" spans="1:11" ht="15.75" customHeight="1" x14ac:dyDescent="0.3">
      <c r="A795" s="10" t="s">
        <v>12</v>
      </c>
      <c r="B795" s="11"/>
      <c r="C795" s="9">
        <v>12</v>
      </c>
      <c r="D795" s="9">
        <v>4</v>
      </c>
      <c r="E795" s="9">
        <v>0</v>
      </c>
      <c r="F795" s="9">
        <v>0</v>
      </c>
      <c r="G795" s="9">
        <v>0</v>
      </c>
      <c r="H795" s="9">
        <v>1</v>
      </c>
      <c r="I795" s="9">
        <v>12</v>
      </c>
      <c r="J795" s="9">
        <v>5</v>
      </c>
      <c r="K795" s="29"/>
    </row>
    <row r="796" spans="1:11" ht="15.75" customHeight="1" x14ac:dyDescent="0.3">
      <c r="A796" s="1" t="s">
        <v>717</v>
      </c>
    </row>
    <row r="797" spans="1:11" ht="15.75" customHeight="1" x14ac:dyDescent="0.3"/>
    <row r="798" spans="1:11" ht="15.75" customHeight="1" x14ac:dyDescent="0.3">
      <c r="A798" s="24" t="s">
        <v>618</v>
      </c>
      <c r="B798" s="25"/>
      <c r="C798" s="25"/>
      <c r="D798" s="25"/>
      <c r="E798" s="25"/>
      <c r="F798" s="25"/>
      <c r="G798" s="25"/>
      <c r="H798" s="25"/>
      <c r="I798" s="25"/>
      <c r="J798" s="26"/>
      <c r="K798" s="27"/>
    </row>
    <row r="799" spans="1:11" ht="15.75" customHeight="1" x14ac:dyDescent="0.3">
      <c r="A799" s="2"/>
      <c r="B799" s="3"/>
      <c r="C799" s="28" t="s">
        <v>1</v>
      </c>
      <c r="D799" s="26"/>
      <c r="E799" s="28" t="s">
        <v>2</v>
      </c>
      <c r="F799" s="26"/>
      <c r="G799" s="28" t="s">
        <v>3</v>
      </c>
      <c r="H799" s="26"/>
      <c r="I799" s="28" t="s">
        <v>4</v>
      </c>
      <c r="J799" s="26"/>
      <c r="K799" s="27"/>
    </row>
    <row r="800" spans="1:11" ht="15.75" customHeight="1" x14ac:dyDescent="0.3">
      <c r="A800" s="4" t="s">
        <v>5</v>
      </c>
      <c r="B800" s="5" t="s">
        <v>6</v>
      </c>
      <c r="C800" s="6" t="s">
        <v>7</v>
      </c>
      <c r="D800" s="6" t="s">
        <v>8</v>
      </c>
      <c r="E800" s="6" t="s">
        <v>7</v>
      </c>
      <c r="F800" s="6" t="s">
        <v>8</v>
      </c>
      <c r="G800" s="6" t="s">
        <v>7</v>
      </c>
      <c r="H800" s="6" t="s">
        <v>8</v>
      </c>
      <c r="I800" s="6" t="s">
        <v>7</v>
      </c>
      <c r="J800" s="6" t="s">
        <v>8</v>
      </c>
      <c r="K800" s="29"/>
    </row>
    <row r="801" spans="1:11" ht="15.75" customHeight="1" x14ac:dyDescent="0.3">
      <c r="A801" s="7" t="s">
        <v>151</v>
      </c>
      <c r="B801" s="8" t="s">
        <v>50</v>
      </c>
      <c r="C801" s="12">
        <v>3</v>
      </c>
      <c r="D801" s="13">
        <v>6</v>
      </c>
      <c r="E801" s="13">
        <v>3</v>
      </c>
      <c r="F801" s="13">
        <v>5</v>
      </c>
      <c r="G801" s="13">
        <v>1</v>
      </c>
      <c r="H801" s="13">
        <v>2</v>
      </c>
      <c r="I801" s="13">
        <v>4</v>
      </c>
      <c r="J801" s="13">
        <v>8</v>
      </c>
      <c r="K801" s="27"/>
    </row>
    <row r="802" spans="1:11" ht="15.75" customHeight="1" x14ac:dyDescent="0.3">
      <c r="A802" s="7" t="s">
        <v>152</v>
      </c>
      <c r="B802" s="8" t="s">
        <v>50</v>
      </c>
      <c r="C802" s="12">
        <v>4</v>
      </c>
      <c r="D802" s="13">
        <v>5</v>
      </c>
      <c r="E802" s="13">
        <v>3</v>
      </c>
      <c r="F802" s="13">
        <v>5</v>
      </c>
      <c r="G802" s="13">
        <v>4</v>
      </c>
      <c r="H802" s="13">
        <v>2</v>
      </c>
      <c r="I802" s="13">
        <v>8</v>
      </c>
      <c r="J802" s="13">
        <v>7</v>
      </c>
    </row>
    <row r="803" spans="1:11" ht="15.75" customHeight="1" x14ac:dyDescent="0.3">
      <c r="A803" s="10" t="s">
        <v>12</v>
      </c>
      <c r="B803" s="11"/>
      <c r="C803" s="9">
        <f>SUM(C801:C802)</f>
        <v>7</v>
      </c>
      <c r="D803" s="9">
        <f t="shared" ref="D803:J803" si="52">SUM(D801:D802)</f>
        <v>11</v>
      </c>
      <c r="E803" s="9">
        <f t="shared" si="52"/>
        <v>6</v>
      </c>
      <c r="F803" s="9">
        <f t="shared" si="52"/>
        <v>10</v>
      </c>
      <c r="G803" s="9">
        <f t="shared" si="52"/>
        <v>5</v>
      </c>
      <c r="H803" s="9">
        <f t="shared" si="52"/>
        <v>4</v>
      </c>
      <c r="I803" s="9">
        <f t="shared" si="52"/>
        <v>12</v>
      </c>
      <c r="J803" s="9">
        <f t="shared" si="52"/>
        <v>15</v>
      </c>
      <c r="K803" s="29"/>
    </row>
    <row r="804" spans="1:11" ht="15.75" customHeight="1" x14ac:dyDescent="0.3"/>
    <row r="805" spans="1:11" ht="15.75" customHeight="1" x14ac:dyDescent="0.3"/>
    <row r="806" spans="1:11" ht="15.75" customHeight="1" x14ac:dyDescent="0.3">
      <c r="A806" s="24" t="s">
        <v>715</v>
      </c>
      <c r="B806" s="25"/>
      <c r="C806" s="25"/>
      <c r="D806" s="25"/>
      <c r="E806" s="25"/>
      <c r="F806" s="25"/>
      <c r="G806" s="25"/>
      <c r="H806" s="25"/>
      <c r="I806" s="25"/>
      <c r="J806" s="26"/>
      <c r="K806" s="27"/>
    </row>
    <row r="807" spans="1:11" ht="15.75" customHeight="1" x14ac:dyDescent="0.3">
      <c r="A807" s="2"/>
      <c r="B807" s="3"/>
      <c r="C807" s="28" t="s">
        <v>1</v>
      </c>
      <c r="D807" s="26"/>
      <c r="E807" s="28" t="s">
        <v>2</v>
      </c>
      <c r="F807" s="26"/>
      <c r="G807" s="28" t="s">
        <v>3</v>
      </c>
      <c r="H807" s="26"/>
      <c r="I807" s="28" t="s">
        <v>4</v>
      </c>
      <c r="J807" s="26"/>
      <c r="K807" s="27"/>
    </row>
    <row r="808" spans="1:11" ht="15.75" customHeight="1" x14ac:dyDescent="0.3">
      <c r="A808" s="4" t="s">
        <v>5</v>
      </c>
      <c r="B808" s="5" t="s">
        <v>6</v>
      </c>
      <c r="C808" s="6" t="s">
        <v>7</v>
      </c>
      <c r="D808" s="6" t="s">
        <v>8</v>
      </c>
      <c r="E808" s="6" t="s">
        <v>7</v>
      </c>
      <c r="F808" s="6" t="s">
        <v>8</v>
      </c>
      <c r="G808" s="6" t="s">
        <v>7</v>
      </c>
      <c r="H808" s="6" t="s">
        <v>8</v>
      </c>
      <c r="I808" s="6" t="s">
        <v>7</v>
      </c>
      <c r="J808" s="6" t="s">
        <v>8</v>
      </c>
      <c r="K808" s="29"/>
    </row>
    <row r="809" spans="1:11" ht="15.75" customHeight="1" x14ac:dyDescent="0.3">
      <c r="A809" s="7" t="s">
        <v>68</v>
      </c>
      <c r="B809" s="8" t="s">
        <v>31</v>
      </c>
      <c r="C809" s="12">
        <v>4</v>
      </c>
      <c r="D809" s="13">
        <v>14</v>
      </c>
      <c r="E809" s="13">
        <v>2</v>
      </c>
      <c r="F809" s="13">
        <v>7</v>
      </c>
      <c r="G809" s="13">
        <v>1</v>
      </c>
      <c r="H809" s="13">
        <v>1</v>
      </c>
      <c r="I809" s="13">
        <v>5</v>
      </c>
      <c r="J809" s="13">
        <v>15</v>
      </c>
      <c r="K809" s="27"/>
    </row>
    <row r="810" spans="1:11" ht="15.75" customHeight="1" x14ac:dyDescent="0.3">
      <c r="A810" s="10" t="s">
        <v>12</v>
      </c>
      <c r="B810" s="11"/>
      <c r="C810" s="9">
        <v>4</v>
      </c>
      <c r="D810" s="9">
        <v>14</v>
      </c>
      <c r="E810" s="9">
        <v>2</v>
      </c>
      <c r="F810" s="9">
        <v>7</v>
      </c>
      <c r="G810" s="9">
        <v>1</v>
      </c>
      <c r="H810" s="9">
        <v>1</v>
      </c>
      <c r="I810" s="9">
        <v>5</v>
      </c>
      <c r="J810" s="9">
        <v>15</v>
      </c>
      <c r="K810" s="29"/>
    </row>
    <row r="811" spans="1:11" ht="15.75" customHeight="1" x14ac:dyDescent="0.3"/>
    <row r="812" spans="1:11" ht="15.75" customHeight="1" x14ac:dyDescent="0.3"/>
    <row r="813" spans="1:11" ht="15.75" customHeight="1" x14ac:dyDescent="0.3">
      <c r="A813" s="24" t="s">
        <v>2016</v>
      </c>
      <c r="B813" s="25"/>
      <c r="C813" s="25"/>
      <c r="D813" s="25"/>
      <c r="E813" s="25"/>
      <c r="F813" s="25"/>
      <c r="G813" s="25"/>
      <c r="H813" s="25"/>
      <c r="I813" s="25"/>
      <c r="J813" s="26"/>
      <c r="K813" s="27"/>
    </row>
    <row r="814" spans="1:11" ht="15.75" customHeight="1" x14ac:dyDescent="0.3">
      <c r="A814" s="2"/>
      <c r="B814" s="3"/>
      <c r="C814" s="28" t="s">
        <v>1</v>
      </c>
      <c r="D814" s="26"/>
      <c r="E814" s="28" t="s">
        <v>2</v>
      </c>
      <c r="F814" s="26"/>
      <c r="G814" s="28" t="s">
        <v>3</v>
      </c>
      <c r="H814" s="26"/>
      <c r="I814" s="28" t="s">
        <v>4</v>
      </c>
      <c r="J814" s="26"/>
      <c r="K814" s="27"/>
    </row>
    <row r="815" spans="1:11" ht="15.75" customHeight="1" x14ac:dyDescent="0.3">
      <c r="A815" s="4" t="s">
        <v>5</v>
      </c>
      <c r="B815" s="5" t="s">
        <v>6</v>
      </c>
      <c r="C815" s="6" t="s">
        <v>7</v>
      </c>
      <c r="D815" s="6" t="s">
        <v>8</v>
      </c>
      <c r="E815" s="6" t="s">
        <v>7</v>
      </c>
      <c r="F815" s="6" t="s">
        <v>8</v>
      </c>
      <c r="G815" s="6" t="s">
        <v>7</v>
      </c>
      <c r="H815" s="6" t="s">
        <v>8</v>
      </c>
      <c r="I815" s="6" t="s">
        <v>7</v>
      </c>
      <c r="J815" s="6" t="s">
        <v>8</v>
      </c>
      <c r="K815" s="29"/>
    </row>
    <row r="816" spans="1:11" ht="15.75" customHeight="1" x14ac:dyDescent="0.3">
      <c r="A816" s="7" t="s">
        <v>42</v>
      </c>
      <c r="B816" s="8" t="s">
        <v>1786</v>
      </c>
      <c r="C816" s="12">
        <v>11</v>
      </c>
      <c r="D816" s="13">
        <v>9</v>
      </c>
      <c r="E816" s="13">
        <v>6</v>
      </c>
      <c r="F816" s="13">
        <v>6</v>
      </c>
      <c r="G816" s="13">
        <v>0</v>
      </c>
      <c r="H816" s="13">
        <v>1</v>
      </c>
      <c r="I816" s="13">
        <v>11</v>
      </c>
      <c r="J816" s="13">
        <v>10</v>
      </c>
      <c r="K816" s="27"/>
    </row>
    <row r="817" spans="1:11" ht="15.75" customHeight="1" x14ac:dyDescent="0.3">
      <c r="A817" s="10" t="s">
        <v>12</v>
      </c>
      <c r="B817" s="11"/>
      <c r="C817" s="9">
        <f>SUM(C816)</f>
        <v>11</v>
      </c>
      <c r="D817" s="9">
        <f t="shared" ref="D817:J817" si="53">SUM(D816)</f>
        <v>9</v>
      </c>
      <c r="E817" s="9">
        <f t="shared" si="53"/>
        <v>6</v>
      </c>
      <c r="F817" s="9">
        <f t="shared" si="53"/>
        <v>6</v>
      </c>
      <c r="G817" s="9">
        <f t="shared" si="53"/>
        <v>0</v>
      </c>
      <c r="H817" s="9">
        <f t="shared" si="53"/>
        <v>1</v>
      </c>
      <c r="I817" s="9">
        <f t="shared" si="53"/>
        <v>11</v>
      </c>
      <c r="J817" s="9">
        <f t="shared" si="53"/>
        <v>10</v>
      </c>
      <c r="K817" s="29"/>
    </row>
    <row r="818" spans="1:11" ht="15.75" customHeight="1" x14ac:dyDescent="0.3"/>
    <row r="819" spans="1:11" ht="15.75" customHeight="1" x14ac:dyDescent="0.3"/>
    <row r="820" spans="1:11" ht="15.75" customHeight="1" x14ac:dyDescent="0.3">
      <c r="A820" s="24" t="s">
        <v>1801</v>
      </c>
      <c r="B820" s="25"/>
      <c r="C820" s="25"/>
      <c r="D820" s="25"/>
      <c r="E820" s="25"/>
      <c r="F820" s="25"/>
      <c r="G820" s="25"/>
      <c r="H820" s="25"/>
      <c r="I820" s="25"/>
      <c r="J820" s="26"/>
      <c r="K820" s="27"/>
    </row>
    <row r="821" spans="1:11" ht="15.75" customHeight="1" x14ac:dyDescent="0.3">
      <c r="A821" s="2"/>
      <c r="B821" s="3"/>
      <c r="C821" s="28" t="s">
        <v>1</v>
      </c>
      <c r="D821" s="26"/>
      <c r="E821" s="28" t="s">
        <v>2</v>
      </c>
      <c r="F821" s="26"/>
      <c r="G821" s="28" t="s">
        <v>3</v>
      </c>
      <c r="H821" s="26"/>
      <c r="I821" s="28" t="s">
        <v>4</v>
      </c>
      <c r="J821" s="26"/>
      <c r="K821" s="27"/>
    </row>
    <row r="822" spans="1:11" ht="15.75" customHeight="1" x14ac:dyDescent="0.3">
      <c r="A822" s="4" t="s">
        <v>5</v>
      </c>
      <c r="B822" s="5" t="s">
        <v>6</v>
      </c>
      <c r="C822" s="6" t="s">
        <v>7</v>
      </c>
      <c r="D822" s="6" t="s">
        <v>8</v>
      </c>
      <c r="E822" s="6" t="s">
        <v>7</v>
      </c>
      <c r="F822" s="6" t="s">
        <v>8</v>
      </c>
      <c r="G822" s="6" t="s">
        <v>7</v>
      </c>
      <c r="H822" s="6" t="s">
        <v>8</v>
      </c>
      <c r="I822" s="6" t="s">
        <v>7</v>
      </c>
      <c r="J822" s="6" t="s">
        <v>8</v>
      </c>
      <c r="K822" s="29"/>
    </row>
    <row r="823" spans="1:11" ht="15.75" customHeight="1" x14ac:dyDescent="0.3">
      <c r="A823" s="7" t="s">
        <v>109</v>
      </c>
      <c r="B823" s="8" t="s">
        <v>488</v>
      </c>
      <c r="C823" s="12">
        <v>4</v>
      </c>
      <c r="D823" s="13">
        <v>14</v>
      </c>
      <c r="E823" s="13">
        <v>2</v>
      </c>
      <c r="F823" s="13">
        <v>12</v>
      </c>
      <c r="G823" s="13">
        <v>1</v>
      </c>
      <c r="H823" s="13">
        <v>1</v>
      </c>
      <c r="I823" s="13">
        <v>5</v>
      </c>
      <c r="J823" s="13">
        <v>15</v>
      </c>
      <c r="K823" s="27"/>
    </row>
    <row r="824" spans="1:11" ht="15.75" customHeight="1" x14ac:dyDescent="0.3">
      <c r="A824" s="7" t="s">
        <v>110</v>
      </c>
      <c r="B824" s="8" t="s">
        <v>488</v>
      </c>
      <c r="C824" s="22">
        <v>10</v>
      </c>
      <c r="D824" s="14">
        <v>8</v>
      </c>
      <c r="E824" s="14">
        <v>9</v>
      </c>
      <c r="F824" s="14">
        <v>5</v>
      </c>
      <c r="G824" s="14">
        <v>0</v>
      </c>
      <c r="H824" s="14">
        <v>1</v>
      </c>
      <c r="I824" s="14">
        <v>10</v>
      </c>
      <c r="J824" s="14">
        <v>9</v>
      </c>
      <c r="K824" s="27"/>
    </row>
    <row r="825" spans="1:11" ht="15.75" customHeight="1" x14ac:dyDescent="0.3">
      <c r="A825" s="7" t="s">
        <v>112</v>
      </c>
      <c r="B825" s="8" t="s">
        <v>488</v>
      </c>
      <c r="C825" s="22">
        <v>13</v>
      </c>
      <c r="D825" s="14">
        <v>5</v>
      </c>
      <c r="E825" s="14">
        <v>12</v>
      </c>
      <c r="F825" s="14">
        <v>2</v>
      </c>
      <c r="G825" s="14">
        <v>3</v>
      </c>
      <c r="H825" s="14">
        <v>1</v>
      </c>
      <c r="I825" s="14">
        <v>16</v>
      </c>
      <c r="J825" s="14">
        <v>6</v>
      </c>
      <c r="K825" s="27"/>
    </row>
    <row r="826" spans="1:11" ht="15.75" customHeight="1" x14ac:dyDescent="0.3">
      <c r="A826" s="7" t="s">
        <v>113</v>
      </c>
      <c r="B826" s="8" t="s">
        <v>488</v>
      </c>
      <c r="C826" s="22">
        <v>17</v>
      </c>
      <c r="D826" s="14">
        <v>3</v>
      </c>
      <c r="E826" s="14">
        <v>12</v>
      </c>
      <c r="F826" s="14">
        <v>2</v>
      </c>
      <c r="G826" s="14">
        <v>2</v>
      </c>
      <c r="H826" s="14">
        <v>1</v>
      </c>
      <c r="I826" s="14">
        <v>19</v>
      </c>
      <c r="J826" s="14">
        <v>4</v>
      </c>
      <c r="K826" s="27"/>
    </row>
    <row r="827" spans="1:11" ht="15.75" customHeight="1" x14ac:dyDescent="0.3">
      <c r="A827" s="10" t="s">
        <v>12</v>
      </c>
      <c r="B827" s="11"/>
      <c r="C827" s="9">
        <f t="shared" ref="C827:J827" si="54">SUM(C823:C826)</f>
        <v>44</v>
      </c>
      <c r="D827" s="9">
        <f t="shared" si="54"/>
        <v>30</v>
      </c>
      <c r="E827" s="9">
        <f t="shared" si="54"/>
        <v>35</v>
      </c>
      <c r="F827" s="9">
        <f t="shared" si="54"/>
        <v>21</v>
      </c>
      <c r="G827" s="9">
        <f t="shared" si="54"/>
        <v>6</v>
      </c>
      <c r="H827" s="9">
        <f t="shared" si="54"/>
        <v>4</v>
      </c>
      <c r="I827" s="9">
        <f t="shared" si="54"/>
        <v>50</v>
      </c>
      <c r="J827" s="9">
        <f t="shared" si="54"/>
        <v>34</v>
      </c>
      <c r="K827" s="29"/>
    </row>
    <row r="828" spans="1:11" ht="15.75" customHeight="1" x14ac:dyDescent="0.3">
      <c r="A828" s="30"/>
      <c r="B828" s="30"/>
    </row>
    <row r="829" spans="1:11" ht="15.75" customHeight="1" x14ac:dyDescent="0.3"/>
    <row r="830" spans="1:11" ht="15.75" customHeight="1" x14ac:dyDescent="0.3">
      <c r="A830" s="24" t="s">
        <v>1408</v>
      </c>
      <c r="B830" s="25"/>
      <c r="C830" s="25"/>
      <c r="D830" s="25"/>
      <c r="E830" s="25"/>
      <c r="F830" s="25"/>
      <c r="G830" s="25"/>
      <c r="H830" s="25"/>
      <c r="I830" s="25"/>
      <c r="J830" s="26"/>
      <c r="K830" s="27"/>
    </row>
    <row r="831" spans="1:11" ht="15.75" customHeight="1" x14ac:dyDescent="0.3">
      <c r="A831" s="2"/>
      <c r="B831" s="3"/>
      <c r="C831" s="28" t="s">
        <v>1</v>
      </c>
      <c r="D831" s="26"/>
      <c r="E831" s="28" t="s">
        <v>2</v>
      </c>
      <c r="F831" s="26"/>
      <c r="G831" s="28" t="s">
        <v>3</v>
      </c>
      <c r="H831" s="26"/>
      <c r="I831" s="28" t="s">
        <v>4</v>
      </c>
      <c r="J831" s="26"/>
      <c r="K831" s="27"/>
    </row>
    <row r="832" spans="1:11" ht="15.75" customHeight="1" x14ac:dyDescent="0.3">
      <c r="A832" s="4" t="s">
        <v>5</v>
      </c>
      <c r="B832" s="5" t="s">
        <v>6</v>
      </c>
      <c r="C832" s="6" t="s">
        <v>7</v>
      </c>
      <c r="D832" s="6" t="s">
        <v>8</v>
      </c>
      <c r="E832" s="6" t="s">
        <v>7</v>
      </c>
      <c r="F832" s="6" t="s">
        <v>8</v>
      </c>
      <c r="G832" s="6" t="s">
        <v>7</v>
      </c>
      <c r="H832" s="6" t="s">
        <v>8</v>
      </c>
      <c r="I832" s="6" t="s">
        <v>7</v>
      </c>
      <c r="J832" s="6" t="s">
        <v>8</v>
      </c>
      <c r="K832" s="29"/>
    </row>
    <row r="833" spans="1:11" ht="15.75" customHeight="1" x14ac:dyDescent="0.3">
      <c r="A833" s="7" t="s">
        <v>89</v>
      </c>
      <c r="B833" s="8" t="s">
        <v>619</v>
      </c>
      <c r="C833" s="12">
        <v>6</v>
      </c>
      <c r="D833" s="13">
        <v>14</v>
      </c>
      <c r="E833" s="13">
        <v>2</v>
      </c>
      <c r="F833" s="13">
        <v>11</v>
      </c>
      <c r="G833" s="13">
        <v>0</v>
      </c>
      <c r="H833" s="13">
        <v>1</v>
      </c>
      <c r="I833" s="13">
        <v>6</v>
      </c>
      <c r="J833" s="13">
        <v>15</v>
      </c>
      <c r="K833" s="27"/>
    </row>
    <row r="834" spans="1:11" ht="15.75" customHeight="1" x14ac:dyDescent="0.3">
      <c r="A834" s="7" t="s">
        <v>90</v>
      </c>
      <c r="B834" s="8" t="s">
        <v>619</v>
      </c>
      <c r="C834" s="22">
        <v>7</v>
      </c>
      <c r="D834" s="14">
        <v>13</v>
      </c>
      <c r="E834" s="14">
        <v>4</v>
      </c>
      <c r="F834" s="14">
        <v>9</v>
      </c>
      <c r="G834" s="14">
        <v>1</v>
      </c>
      <c r="H834" s="14">
        <v>1</v>
      </c>
      <c r="I834" s="14">
        <v>8</v>
      </c>
      <c r="J834" s="14">
        <v>14</v>
      </c>
      <c r="K834" s="27"/>
    </row>
    <row r="835" spans="1:11" ht="15.75" customHeight="1" x14ac:dyDescent="0.3">
      <c r="A835" s="7" t="s">
        <v>73</v>
      </c>
      <c r="B835" s="8" t="s">
        <v>619</v>
      </c>
      <c r="C835" s="22">
        <v>2</v>
      </c>
      <c r="D835" s="14">
        <v>18</v>
      </c>
      <c r="E835" s="14">
        <v>1</v>
      </c>
      <c r="F835" s="14">
        <v>12</v>
      </c>
      <c r="G835" s="14">
        <v>0</v>
      </c>
      <c r="H835" s="14">
        <v>1</v>
      </c>
      <c r="I835" s="14">
        <v>2</v>
      </c>
      <c r="J835" s="14">
        <v>19</v>
      </c>
      <c r="K835" s="27"/>
    </row>
    <row r="836" spans="1:11" ht="15.75" customHeight="1" x14ac:dyDescent="0.3">
      <c r="A836" s="7" t="s">
        <v>75</v>
      </c>
      <c r="B836" s="8" t="s">
        <v>72</v>
      </c>
      <c r="C836" s="22">
        <v>13</v>
      </c>
      <c r="D836" s="14">
        <v>7</v>
      </c>
      <c r="E836" s="14">
        <v>12</v>
      </c>
      <c r="F836" s="14">
        <v>1</v>
      </c>
      <c r="G836" s="14">
        <v>0</v>
      </c>
      <c r="H836" s="14">
        <v>1</v>
      </c>
      <c r="I836" s="14">
        <v>13</v>
      </c>
      <c r="J836" s="14">
        <v>8</v>
      </c>
      <c r="K836" s="27"/>
    </row>
    <row r="837" spans="1:11" ht="15.75" customHeight="1" x14ac:dyDescent="0.3">
      <c r="A837" s="7" t="s">
        <v>76</v>
      </c>
      <c r="B837" s="8" t="s">
        <v>72</v>
      </c>
      <c r="C837" s="22">
        <v>4</v>
      </c>
      <c r="D837" s="14">
        <v>16</v>
      </c>
      <c r="E837" s="14">
        <v>2</v>
      </c>
      <c r="F837" s="14">
        <v>11</v>
      </c>
      <c r="G837" s="14">
        <v>0</v>
      </c>
      <c r="H837" s="14">
        <v>1</v>
      </c>
      <c r="I837" s="14">
        <v>4</v>
      </c>
      <c r="J837" s="14">
        <v>17</v>
      </c>
      <c r="K837" s="27"/>
    </row>
    <row r="838" spans="1:11" ht="15.75" customHeight="1" x14ac:dyDescent="0.3">
      <c r="A838" s="7" t="s">
        <v>77</v>
      </c>
      <c r="B838" s="8" t="s">
        <v>72</v>
      </c>
      <c r="C838" s="22">
        <v>2</v>
      </c>
      <c r="D838" s="14">
        <v>18</v>
      </c>
      <c r="E838" s="14">
        <v>2</v>
      </c>
      <c r="F838" s="14">
        <v>11</v>
      </c>
      <c r="G838" s="14">
        <v>0</v>
      </c>
      <c r="H838" s="14">
        <v>1</v>
      </c>
      <c r="I838" s="14">
        <v>2</v>
      </c>
      <c r="J838" s="14">
        <v>19</v>
      </c>
      <c r="K838" s="27"/>
    </row>
    <row r="839" spans="1:11" ht="15.75" customHeight="1" x14ac:dyDescent="0.3">
      <c r="A839" s="7" t="s">
        <v>78</v>
      </c>
      <c r="B839" s="8" t="s">
        <v>72</v>
      </c>
      <c r="C839" s="22">
        <v>15</v>
      </c>
      <c r="D839" s="14">
        <v>5</v>
      </c>
      <c r="E839" s="14">
        <v>11</v>
      </c>
      <c r="F839" s="14">
        <v>2</v>
      </c>
      <c r="G839" s="14">
        <v>0</v>
      </c>
      <c r="H839" s="14">
        <v>1</v>
      </c>
      <c r="I839" s="14">
        <v>15</v>
      </c>
      <c r="J839" s="14">
        <v>6</v>
      </c>
      <c r="K839" s="27"/>
    </row>
    <row r="840" spans="1:11" ht="15.75" customHeight="1" x14ac:dyDescent="0.3">
      <c r="A840" s="7" t="s">
        <v>79</v>
      </c>
      <c r="B840" s="8" t="s">
        <v>72</v>
      </c>
      <c r="C840" s="22">
        <v>13</v>
      </c>
      <c r="D840" s="14">
        <v>7</v>
      </c>
      <c r="E840" s="14">
        <v>10</v>
      </c>
      <c r="F840" s="14">
        <v>3</v>
      </c>
      <c r="G840" s="14">
        <v>2</v>
      </c>
      <c r="H840" s="14">
        <v>1</v>
      </c>
      <c r="I840" s="14">
        <v>15</v>
      </c>
      <c r="J840" s="14">
        <v>8</v>
      </c>
      <c r="K840" s="27"/>
    </row>
    <row r="841" spans="1:11" ht="15.75" customHeight="1" x14ac:dyDescent="0.3">
      <c r="A841" s="7" t="s">
        <v>9</v>
      </c>
      <c r="B841" s="8" t="s">
        <v>72</v>
      </c>
      <c r="C841" s="22">
        <v>17</v>
      </c>
      <c r="D841" s="14">
        <v>3</v>
      </c>
      <c r="E841" s="14">
        <v>12</v>
      </c>
      <c r="F841" s="14">
        <v>1</v>
      </c>
      <c r="G841" s="14">
        <v>1</v>
      </c>
      <c r="H841" s="14">
        <v>1</v>
      </c>
      <c r="I841" s="14">
        <v>18</v>
      </c>
      <c r="J841" s="14">
        <v>4</v>
      </c>
      <c r="K841" s="27"/>
    </row>
    <row r="842" spans="1:11" ht="15.75" customHeight="1" x14ac:dyDescent="0.3">
      <c r="A842" s="7" t="s">
        <v>11</v>
      </c>
      <c r="B842" s="8" t="s">
        <v>72</v>
      </c>
      <c r="C842" s="22">
        <v>14</v>
      </c>
      <c r="D842" s="14">
        <v>5</v>
      </c>
      <c r="E842" s="14">
        <v>9</v>
      </c>
      <c r="F842" s="14">
        <v>4</v>
      </c>
      <c r="G842" s="14">
        <v>1</v>
      </c>
      <c r="H842" s="14">
        <v>1</v>
      </c>
      <c r="I842" s="14">
        <v>15</v>
      </c>
      <c r="J842" s="14">
        <v>6</v>
      </c>
      <c r="K842" s="27"/>
    </row>
    <row r="843" spans="1:11" ht="15.75" customHeight="1" x14ac:dyDescent="0.3">
      <c r="A843" s="7" t="s">
        <v>630</v>
      </c>
      <c r="B843" s="8" t="s">
        <v>181</v>
      </c>
      <c r="C843" s="22">
        <v>5</v>
      </c>
      <c r="D843" s="14">
        <v>15</v>
      </c>
      <c r="E843" s="14">
        <v>1</v>
      </c>
      <c r="F843" s="14">
        <v>9</v>
      </c>
      <c r="G843" s="14">
        <v>0</v>
      </c>
      <c r="H843" s="14">
        <v>1</v>
      </c>
      <c r="I843" s="14">
        <v>5</v>
      </c>
      <c r="J843" s="14">
        <v>16</v>
      </c>
      <c r="K843" s="27"/>
    </row>
    <row r="844" spans="1:11" ht="15.75" customHeight="1" x14ac:dyDescent="0.3">
      <c r="A844" s="7" t="s">
        <v>686</v>
      </c>
      <c r="B844" s="8" t="s">
        <v>181</v>
      </c>
      <c r="C844" s="22">
        <v>15</v>
      </c>
      <c r="D844" s="14">
        <v>5</v>
      </c>
      <c r="E844" s="14">
        <v>8</v>
      </c>
      <c r="F844" s="14">
        <v>4</v>
      </c>
      <c r="G844" s="14">
        <v>0</v>
      </c>
      <c r="H844" s="14">
        <v>1</v>
      </c>
      <c r="I844" s="14">
        <v>15</v>
      </c>
      <c r="J844" s="14">
        <v>6</v>
      </c>
      <c r="K844" s="27"/>
    </row>
    <row r="845" spans="1:11" ht="15.75" customHeight="1" x14ac:dyDescent="0.3">
      <c r="A845" s="7" t="s">
        <v>729</v>
      </c>
      <c r="B845" s="8" t="s">
        <v>1619</v>
      </c>
      <c r="C845" s="22">
        <v>14</v>
      </c>
      <c r="D845" s="14">
        <v>6</v>
      </c>
      <c r="E845" s="14">
        <v>4</v>
      </c>
      <c r="F845" s="14">
        <v>4</v>
      </c>
      <c r="G845" s="14">
        <v>5</v>
      </c>
      <c r="H845" s="14">
        <v>1</v>
      </c>
      <c r="I845" s="14">
        <v>19</v>
      </c>
      <c r="J845" s="14">
        <v>7</v>
      </c>
      <c r="K845" s="27"/>
    </row>
    <row r="846" spans="1:11" ht="15.75" customHeight="1" x14ac:dyDescent="0.3">
      <c r="A846" s="7" t="s">
        <v>984</v>
      </c>
      <c r="B846" s="8" t="s">
        <v>1619</v>
      </c>
      <c r="C846" s="22">
        <v>5</v>
      </c>
      <c r="D846" s="14">
        <v>15</v>
      </c>
      <c r="E846" s="14">
        <v>0</v>
      </c>
      <c r="F846" s="14">
        <v>8</v>
      </c>
      <c r="G846" s="14">
        <v>1</v>
      </c>
      <c r="H846" s="14">
        <v>1</v>
      </c>
      <c r="I846" s="14">
        <v>6</v>
      </c>
      <c r="J846" s="14">
        <v>16</v>
      </c>
      <c r="K846" s="27"/>
    </row>
    <row r="847" spans="1:11" ht="15.75" customHeight="1" x14ac:dyDescent="0.3">
      <c r="A847" s="7" t="s">
        <v>1189</v>
      </c>
      <c r="B847" s="8" t="s">
        <v>1619</v>
      </c>
      <c r="C847" s="22">
        <v>7</v>
      </c>
      <c r="D847" s="14">
        <v>13</v>
      </c>
      <c r="E847" s="14">
        <v>0</v>
      </c>
      <c r="F847" s="14">
        <v>8</v>
      </c>
      <c r="G847" s="14">
        <v>2</v>
      </c>
      <c r="H847" s="14">
        <v>1</v>
      </c>
      <c r="I847" s="14">
        <v>9</v>
      </c>
      <c r="J847" s="14">
        <v>14</v>
      </c>
      <c r="K847" s="27"/>
    </row>
    <row r="848" spans="1:11" ht="15.75" customHeight="1" x14ac:dyDescent="0.3">
      <c r="A848" s="7" t="s">
        <v>1267</v>
      </c>
      <c r="B848" s="8" t="s">
        <v>1619</v>
      </c>
      <c r="C848" s="22">
        <v>12</v>
      </c>
      <c r="D848" s="14">
        <v>10</v>
      </c>
      <c r="E848" s="14">
        <v>1</v>
      </c>
      <c r="F848" s="14">
        <v>7</v>
      </c>
      <c r="G848" s="14">
        <v>2</v>
      </c>
      <c r="H848" s="14">
        <v>1</v>
      </c>
      <c r="I848" s="14">
        <v>14</v>
      </c>
      <c r="J848" s="14">
        <v>11</v>
      </c>
      <c r="K848" s="27"/>
    </row>
    <row r="849" spans="1:11" ht="15.75" customHeight="1" x14ac:dyDescent="0.3">
      <c r="A849" s="7" t="s">
        <v>1374</v>
      </c>
      <c r="B849" s="8" t="s">
        <v>1619</v>
      </c>
      <c r="C849" s="22">
        <v>16</v>
      </c>
      <c r="D849" s="14">
        <v>5</v>
      </c>
      <c r="E849" s="14">
        <v>4</v>
      </c>
      <c r="F849" s="14">
        <v>4</v>
      </c>
      <c r="G849" s="14">
        <v>5</v>
      </c>
      <c r="H849" s="14">
        <v>1</v>
      </c>
      <c r="I849" s="14">
        <v>21</v>
      </c>
      <c r="J849" s="14">
        <v>6</v>
      </c>
      <c r="K849" s="27"/>
    </row>
    <row r="850" spans="1:11" ht="15.75" customHeight="1" x14ac:dyDescent="0.3">
      <c r="A850" s="7" t="s">
        <v>1475</v>
      </c>
      <c r="B850" s="8" t="s">
        <v>65</v>
      </c>
      <c r="C850" s="22">
        <v>12</v>
      </c>
      <c r="D850" s="14">
        <v>10</v>
      </c>
      <c r="E850" s="14">
        <v>10</v>
      </c>
      <c r="F850" s="14">
        <v>4</v>
      </c>
      <c r="G850" s="14">
        <v>0</v>
      </c>
      <c r="H850" s="14">
        <v>1</v>
      </c>
      <c r="I850" s="14">
        <v>12</v>
      </c>
      <c r="J850" s="14">
        <v>11</v>
      </c>
      <c r="K850" s="27"/>
    </row>
    <row r="851" spans="1:11" ht="15.75" customHeight="1" x14ac:dyDescent="0.3">
      <c r="A851" s="7" t="s">
        <v>1614</v>
      </c>
      <c r="B851" s="8" t="s">
        <v>65</v>
      </c>
      <c r="C851" s="22">
        <v>16</v>
      </c>
      <c r="D851" s="14">
        <v>6</v>
      </c>
      <c r="E851" s="14">
        <v>11</v>
      </c>
      <c r="F851" s="14">
        <v>3</v>
      </c>
      <c r="G851" s="14">
        <v>0</v>
      </c>
      <c r="H851" s="14">
        <v>1</v>
      </c>
      <c r="I851" s="14">
        <v>16</v>
      </c>
      <c r="J851" s="14">
        <v>7</v>
      </c>
      <c r="K851" s="27"/>
    </row>
    <row r="852" spans="1:11" ht="15.75" customHeight="1" x14ac:dyDescent="0.3">
      <c r="A852" s="7" t="s">
        <v>1852</v>
      </c>
      <c r="B852" s="8" t="s">
        <v>65</v>
      </c>
      <c r="C852" s="22">
        <v>13</v>
      </c>
      <c r="D852" s="14">
        <v>9</v>
      </c>
      <c r="E852" s="14">
        <v>10</v>
      </c>
      <c r="F852" s="14">
        <v>2</v>
      </c>
      <c r="G852" s="14">
        <v>0</v>
      </c>
      <c r="H852" s="14">
        <v>1</v>
      </c>
      <c r="I852" s="14">
        <v>13</v>
      </c>
      <c r="J852" s="14">
        <v>10</v>
      </c>
      <c r="K852" s="27"/>
    </row>
    <row r="853" spans="1:11" ht="15.75" customHeight="1" x14ac:dyDescent="0.3">
      <c r="A853" s="7" t="s">
        <v>1883</v>
      </c>
      <c r="B853" s="8" t="s">
        <v>65</v>
      </c>
      <c r="C853" s="22">
        <v>6</v>
      </c>
      <c r="D853" s="14">
        <v>16</v>
      </c>
      <c r="E853" s="14">
        <v>4</v>
      </c>
      <c r="F853" s="14">
        <v>10</v>
      </c>
      <c r="G853" s="14">
        <v>0</v>
      </c>
      <c r="H853" s="14">
        <v>1</v>
      </c>
      <c r="I853" s="14">
        <v>6</v>
      </c>
      <c r="J853" s="14">
        <v>17</v>
      </c>
      <c r="K853" s="27"/>
    </row>
    <row r="854" spans="1:11" ht="15.75" customHeight="1" x14ac:dyDescent="0.3">
      <c r="A854" s="7" t="s">
        <v>1947</v>
      </c>
      <c r="B854" s="8" t="s">
        <v>65</v>
      </c>
      <c r="C854" s="22">
        <v>7</v>
      </c>
      <c r="D854" s="14">
        <v>15</v>
      </c>
      <c r="E854" s="14">
        <v>7</v>
      </c>
      <c r="F854" s="14">
        <v>7</v>
      </c>
      <c r="G854" s="14">
        <v>0</v>
      </c>
      <c r="H854" s="14">
        <v>1</v>
      </c>
      <c r="I854" s="14">
        <v>7</v>
      </c>
      <c r="J854" s="14">
        <v>16</v>
      </c>
      <c r="K854" s="27"/>
    </row>
    <row r="855" spans="1:11" ht="15.75" customHeight="1" x14ac:dyDescent="0.3">
      <c r="A855" s="7" t="s">
        <v>1965</v>
      </c>
      <c r="B855" s="8" t="s">
        <v>65</v>
      </c>
      <c r="C855" s="22">
        <v>10</v>
      </c>
      <c r="D855" s="14">
        <v>12</v>
      </c>
      <c r="E855" s="14">
        <v>7</v>
      </c>
      <c r="F855" s="14">
        <v>5</v>
      </c>
      <c r="G855" s="14">
        <v>0</v>
      </c>
      <c r="H855" s="14">
        <v>1</v>
      </c>
      <c r="I855" s="14">
        <v>10</v>
      </c>
      <c r="J855" s="14">
        <v>13</v>
      </c>
      <c r="K855" s="27"/>
    </row>
    <row r="856" spans="1:11" ht="15.75" customHeight="1" x14ac:dyDescent="0.3">
      <c r="A856" s="7" t="s">
        <v>2031</v>
      </c>
      <c r="B856" s="8" t="s">
        <v>65</v>
      </c>
      <c r="C856" s="22">
        <v>10</v>
      </c>
      <c r="D856" s="14">
        <v>9</v>
      </c>
      <c r="E856" s="14">
        <v>6</v>
      </c>
      <c r="F856" s="14">
        <v>6</v>
      </c>
      <c r="G856" s="14">
        <v>1</v>
      </c>
      <c r="H856" s="14">
        <v>1</v>
      </c>
      <c r="I856" s="14">
        <v>11</v>
      </c>
      <c r="J856" s="14">
        <v>10</v>
      </c>
      <c r="K856" s="27"/>
    </row>
    <row r="857" spans="1:11" ht="15.75" customHeight="1" x14ac:dyDescent="0.3">
      <c r="A857" s="10" t="s">
        <v>12</v>
      </c>
      <c r="B857" s="11"/>
      <c r="C857" s="9">
        <f t="shared" ref="C857:J857" si="55">SUM(C833:C856)</f>
        <v>241</v>
      </c>
      <c r="D857" s="9">
        <f t="shared" si="55"/>
        <v>252</v>
      </c>
      <c r="E857" s="9">
        <f t="shared" si="55"/>
        <v>138</v>
      </c>
      <c r="F857" s="9">
        <f t="shared" si="55"/>
        <v>146</v>
      </c>
      <c r="G857" s="9">
        <f t="shared" si="55"/>
        <v>21</v>
      </c>
      <c r="H857" s="9">
        <f t="shared" si="55"/>
        <v>24</v>
      </c>
      <c r="I857" s="9">
        <f t="shared" si="55"/>
        <v>262</v>
      </c>
      <c r="J857" s="9">
        <f t="shared" si="55"/>
        <v>276</v>
      </c>
      <c r="K857" s="29"/>
    </row>
    <row r="858" spans="1:11" ht="15.75" customHeight="1" x14ac:dyDescent="0.3">
      <c r="A858" s="30"/>
      <c r="B858" s="30"/>
    </row>
    <row r="859" spans="1:11" ht="15.75" customHeight="1" x14ac:dyDescent="0.3"/>
    <row r="860" spans="1:11" ht="15.75" customHeight="1" x14ac:dyDescent="0.3">
      <c r="A860" s="24" t="s">
        <v>713</v>
      </c>
      <c r="B860" s="25"/>
      <c r="C860" s="25"/>
      <c r="D860" s="25"/>
      <c r="E860" s="25"/>
      <c r="F860" s="25"/>
      <c r="G860" s="25"/>
      <c r="H860" s="25"/>
      <c r="I860" s="25"/>
      <c r="J860" s="26"/>
      <c r="K860" s="27"/>
    </row>
    <row r="861" spans="1:11" ht="15.75" customHeight="1" x14ac:dyDescent="0.3">
      <c r="A861" s="2"/>
      <c r="B861" s="3"/>
      <c r="C861" s="28" t="s">
        <v>1</v>
      </c>
      <c r="D861" s="26"/>
      <c r="E861" s="28" t="s">
        <v>2</v>
      </c>
      <c r="F861" s="26"/>
      <c r="G861" s="28" t="s">
        <v>3</v>
      </c>
      <c r="H861" s="26"/>
      <c r="I861" s="28" t="s">
        <v>4</v>
      </c>
      <c r="J861" s="26"/>
      <c r="K861" s="27"/>
    </row>
    <row r="862" spans="1:11" ht="15.75" customHeight="1" x14ac:dyDescent="0.3">
      <c r="A862" s="4" t="s">
        <v>5</v>
      </c>
      <c r="B862" s="5" t="s">
        <v>6</v>
      </c>
      <c r="C862" s="6" t="s">
        <v>7</v>
      </c>
      <c r="D862" s="6" t="s">
        <v>8</v>
      </c>
      <c r="E862" s="6" t="s">
        <v>7</v>
      </c>
      <c r="F862" s="6" t="s">
        <v>8</v>
      </c>
      <c r="G862" s="6" t="s">
        <v>7</v>
      </c>
      <c r="H862" s="6" t="s">
        <v>8</v>
      </c>
      <c r="I862" s="6" t="s">
        <v>7</v>
      </c>
      <c r="J862" s="6" t="s">
        <v>8</v>
      </c>
      <c r="K862" s="29"/>
    </row>
    <row r="863" spans="1:11" ht="15.75" customHeight="1" x14ac:dyDescent="0.3">
      <c r="A863" s="7" t="s">
        <v>15</v>
      </c>
      <c r="B863" s="8" t="s">
        <v>174</v>
      </c>
      <c r="C863" s="12">
        <v>16</v>
      </c>
      <c r="D863" s="13">
        <v>1</v>
      </c>
      <c r="E863" s="13">
        <v>10</v>
      </c>
      <c r="F863" s="13">
        <v>1</v>
      </c>
      <c r="G863" s="13">
        <v>4</v>
      </c>
      <c r="H863" s="13">
        <v>1</v>
      </c>
      <c r="I863" s="13">
        <v>20</v>
      </c>
      <c r="J863" s="13">
        <v>2</v>
      </c>
      <c r="K863" s="27"/>
    </row>
    <row r="864" spans="1:11" ht="15.75" customHeight="1" x14ac:dyDescent="0.3">
      <c r="A864" s="7" t="s">
        <v>17</v>
      </c>
      <c r="B864" s="8" t="s">
        <v>174</v>
      </c>
      <c r="C864" s="22">
        <v>15</v>
      </c>
      <c r="D864" s="14">
        <v>3</v>
      </c>
      <c r="E864" s="14">
        <v>10</v>
      </c>
      <c r="F864" s="14">
        <v>1</v>
      </c>
      <c r="G864" s="14">
        <v>4</v>
      </c>
      <c r="H864" s="14">
        <v>1</v>
      </c>
      <c r="I864" s="14">
        <v>19</v>
      </c>
      <c r="J864" s="14">
        <v>4</v>
      </c>
      <c r="K864" s="27"/>
    </row>
    <row r="865" spans="1:11" ht="15.75" customHeight="1" x14ac:dyDescent="0.3">
      <c r="A865" s="7" t="s">
        <v>18</v>
      </c>
      <c r="B865" s="8" t="s">
        <v>174</v>
      </c>
      <c r="C865" s="22">
        <v>8</v>
      </c>
      <c r="D865" s="14">
        <v>7</v>
      </c>
      <c r="E865" s="14">
        <v>7</v>
      </c>
      <c r="F865" s="14">
        <v>3</v>
      </c>
      <c r="G865" s="14">
        <v>3</v>
      </c>
      <c r="H865" s="14">
        <v>2</v>
      </c>
      <c r="I865" s="14">
        <v>11</v>
      </c>
      <c r="J865" s="14">
        <v>9</v>
      </c>
      <c r="K865" s="27"/>
    </row>
    <row r="866" spans="1:11" ht="15.75" customHeight="1" x14ac:dyDescent="0.3">
      <c r="A866" s="7" t="s">
        <v>19</v>
      </c>
      <c r="B866" s="8" t="s">
        <v>174</v>
      </c>
      <c r="C866" s="22">
        <v>7</v>
      </c>
      <c r="D866" s="14">
        <v>7</v>
      </c>
      <c r="E866" s="14">
        <v>7</v>
      </c>
      <c r="F866" s="14">
        <v>3</v>
      </c>
      <c r="G866" s="14">
        <v>3</v>
      </c>
      <c r="H866" s="14">
        <v>2</v>
      </c>
      <c r="I866" s="14">
        <v>10</v>
      </c>
      <c r="J866" s="14">
        <v>9</v>
      </c>
      <c r="K866" s="27"/>
    </row>
    <row r="867" spans="1:11" ht="15.75" customHeight="1" x14ac:dyDescent="0.3">
      <c r="A867" s="10" t="s">
        <v>12</v>
      </c>
      <c r="B867" s="11"/>
      <c r="C867" s="9">
        <v>46</v>
      </c>
      <c r="D867" s="9">
        <v>18</v>
      </c>
      <c r="E867" s="9">
        <v>34</v>
      </c>
      <c r="F867" s="9">
        <v>8</v>
      </c>
      <c r="G867" s="9">
        <v>14</v>
      </c>
      <c r="H867" s="9">
        <v>6</v>
      </c>
      <c r="I867" s="9">
        <v>60</v>
      </c>
      <c r="J867" s="9">
        <v>24</v>
      </c>
      <c r="K867" s="29"/>
    </row>
    <row r="868" spans="1:11" ht="15.75" customHeight="1" x14ac:dyDescent="0.3">
      <c r="A868" s="1" t="s">
        <v>714</v>
      </c>
    </row>
    <row r="869" spans="1:11" ht="15.75" customHeight="1" x14ac:dyDescent="0.3"/>
    <row r="870" spans="1:11" ht="15.75" customHeight="1" x14ac:dyDescent="0.3">
      <c r="A870" s="24" t="s">
        <v>716</v>
      </c>
      <c r="B870" s="25"/>
      <c r="C870" s="25"/>
      <c r="D870" s="25"/>
      <c r="E870" s="25"/>
      <c r="F870" s="25"/>
      <c r="G870" s="25"/>
      <c r="H870" s="25"/>
      <c r="I870" s="25"/>
      <c r="J870" s="26"/>
      <c r="K870" s="27"/>
    </row>
    <row r="871" spans="1:11" ht="15.75" customHeight="1" x14ac:dyDescent="0.3">
      <c r="A871" s="2"/>
      <c r="B871" s="3"/>
      <c r="C871" s="28" t="s">
        <v>1</v>
      </c>
      <c r="D871" s="26"/>
      <c r="E871" s="28" t="s">
        <v>2</v>
      </c>
      <c r="F871" s="26"/>
      <c r="G871" s="28" t="s">
        <v>3</v>
      </c>
      <c r="H871" s="26"/>
      <c r="I871" s="28" t="s">
        <v>4</v>
      </c>
      <c r="J871" s="26"/>
      <c r="K871" s="27"/>
    </row>
    <row r="872" spans="1:11" ht="15.75" customHeight="1" x14ac:dyDescent="0.3">
      <c r="A872" s="4" t="s">
        <v>5</v>
      </c>
      <c r="B872" s="5" t="s">
        <v>6</v>
      </c>
      <c r="C872" s="6" t="s">
        <v>7</v>
      </c>
      <c r="D872" s="6" t="s">
        <v>8</v>
      </c>
      <c r="E872" s="6" t="s">
        <v>7</v>
      </c>
      <c r="F872" s="6" t="s">
        <v>8</v>
      </c>
      <c r="G872" s="6" t="s">
        <v>7</v>
      </c>
      <c r="H872" s="6" t="s">
        <v>8</v>
      </c>
      <c r="I872" s="6" t="s">
        <v>7</v>
      </c>
      <c r="J872" s="6" t="s">
        <v>8</v>
      </c>
      <c r="K872" s="29"/>
    </row>
    <row r="873" spans="1:11" ht="15.75" customHeight="1" x14ac:dyDescent="0.3">
      <c r="A873" s="7" t="s">
        <v>15</v>
      </c>
      <c r="B873" s="8" t="s">
        <v>285</v>
      </c>
      <c r="C873" s="12">
        <v>5</v>
      </c>
      <c r="D873" s="13">
        <v>11</v>
      </c>
      <c r="E873" s="13">
        <v>2</v>
      </c>
      <c r="F873" s="13">
        <v>7</v>
      </c>
      <c r="G873" s="13">
        <v>0</v>
      </c>
      <c r="H873" s="13">
        <v>2</v>
      </c>
      <c r="I873" s="13">
        <v>5</v>
      </c>
      <c r="J873" s="13">
        <v>13</v>
      </c>
      <c r="K873" s="27"/>
    </row>
    <row r="874" spans="1:11" ht="15.75" customHeight="1" x14ac:dyDescent="0.3">
      <c r="A874" s="7" t="s">
        <v>17</v>
      </c>
      <c r="B874" s="8" t="s">
        <v>285</v>
      </c>
      <c r="C874" s="22">
        <v>9</v>
      </c>
      <c r="D874" s="14">
        <v>6</v>
      </c>
      <c r="E874" s="14">
        <v>6</v>
      </c>
      <c r="F874" s="14">
        <v>3</v>
      </c>
      <c r="G874" s="14">
        <v>0</v>
      </c>
      <c r="H874" s="14">
        <v>1</v>
      </c>
      <c r="I874" s="14">
        <v>9</v>
      </c>
      <c r="J874" s="14">
        <v>7</v>
      </c>
      <c r="K874" s="27"/>
    </row>
    <row r="875" spans="1:11" ht="15.75" customHeight="1" x14ac:dyDescent="0.3">
      <c r="A875" s="7" t="s">
        <v>18</v>
      </c>
      <c r="B875" s="8"/>
      <c r="C875" s="22"/>
      <c r="D875" s="14"/>
      <c r="E875" s="14"/>
      <c r="F875" s="14"/>
      <c r="G875" s="14"/>
      <c r="H875" s="14"/>
      <c r="I875" s="14"/>
      <c r="J875" s="14"/>
      <c r="K875" s="27"/>
    </row>
    <row r="876" spans="1:11" ht="15.75" customHeight="1" x14ac:dyDescent="0.3">
      <c r="A876" s="7" t="s">
        <v>19</v>
      </c>
      <c r="B876" s="8" t="s">
        <v>712</v>
      </c>
      <c r="C876" s="22"/>
      <c r="D876" s="14"/>
      <c r="E876" s="14"/>
      <c r="F876" s="14"/>
      <c r="G876" s="14"/>
      <c r="H876" s="14"/>
      <c r="I876" s="14"/>
      <c r="J876" s="14"/>
      <c r="K876" s="27"/>
    </row>
    <row r="877" spans="1:11" ht="15.75" customHeight="1" x14ac:dyDescent="0.3">
      <c r="A877" s="10" t="s">
        <v>12</v>
      </c>
      <c r="B877" s="11"/>
      <c r="C877" s="9">
        <f>SUM(C873:C876)</f>
        <v>14</v>
      </c>
      <c r="D877" s="9">
        <f t="shared" ref="D877:J877" si="56">SUM(D873:D876)</f>
        <v>17</v>
      </c>
      <c r="E877" s="9">
        <f t="shared" si="56"/>
        <v>8</v>
      </c>
      <c r="F877" s="9">
        <f t="shared" si="56"/>
        <v>10</v>
      </c>
      <c r="G877" s="9">
        <f t="shared" si="56"/>
        <v>0</v>
      </c>
      <c r="H877" s="9">
        <f t="shared" si="56"/>
        <v>3</v>
      </c>
      <c r="I877" s="9">
        <f t="shared" si="56"/>
        <v>14</v>
      </c>
      <c r="J877" s="9">
        <f t="shared" si="56"/>
        <v>20</v>
      </c>
      <c r="K877" s="29"/>
    </row>
    <row r="878" spans="1:11" ht="15.75" customHeight="1" x14ac:dyDescent="0.3"/>
    <row r="879" spans="1:11" ht="15.75" customHeight="1" x14ac:dyDescent="0.3"/>
    <row r="880" spans="1:11" ht="15.75" customHeight="1" x14ac:dyDescent="0.3">
      <c r="A880" s="24" t="s">
        <v>711</v>
      </c>
      <c r="B880" s="25"/>
      <c r="C880" s="25"/>
      <c r="D880" s="25"/>
      <c r="E880" s="25"/>
      <c r="F880" s="25"/>
      <c r="G880" s="25"/>
      <c r="H880" s="25"/>
      <c r="I880" s="25"/>
      <c r="J880" s="26"/>
      <c r="K880" s="27"/>
    </row>
    <row r="881" spans="1:11" ht="15.75" customHeight="1" x14ac:dyDescent="0.3">
      <c r="A881" s="2"/>
      <c r="B881" s="3"/>
      <c r="C881" s="28" t="s">
        <v>1</v>
      </c>
      <c r="D881" s="26"/>
      <c r="E881" s="28" t="s">
        <v>2</v>
      </c>
      <c r="F881" s="26"/>
      <c r="G881" s="28" t="s">
        <v>3</v>
      </c>
      <c r="H881" s="26"/>
      <c r="I881" s="28" t="s">
        <v>4</v>
      </c>
      <c r="J881" s="26"/>
      <c r="K881" s="27"/>
    </row>
    <row r="882" spans="1:11" ht="15.75" customHeight="1" x14ac:dyDescent="0.3">
      <c r="A882" s="4" t="s">
        <v>5</v>
      </c>
      <c r="B882" s="5" t="s">
        <v>6</v>
      </c>
      <c r="C882" s="6" t="s">
        <v>7</v>
      </c>
      <c r="D882" s="6" t="s">
        <v>8</v>
      </c>
      <c r="E882" s="6" t="s">
        <v>7</v>
      </c>
      <c r="F882" s="6" t="s">
        <v>8</v>
      </c>
      <c r="G882" s="6" t="s">
        <v>7</v>
      </c>
      <c r="H882" s="6" t="s">
        <v>8</v>
      </c>
      <c r="I882" s="6" t="s">
        <v>7</v>
      </c>
      <c r="J882" s="6" t="s">
        <v>8</v>
      </c>
      <c r="K882" s="29"/>
    </row>
    <row r="883" spans="1:11" ht="15.75" customHeight="1" x14ac:dyDescent="0.3">
      <c r="A883" s="7" t="s">
        <v>159</v>
      </c>
      <c r="B883" s="8" t="s">
        <v>304</v>
      </c>
      <c r="C883" s="12">
        <v>2</v>
      </c>
      <c r="D883" s="13">
        <v>6</v>
      </c>
      <c r="E883" s="13">
        <v>2</v>
      </c>
      <c r="F883" s="13">
        <v>5</v>
      </c>
      <c r="G883" s="13">
        <v>1</v>
      </c>
      <c r="H883" s="13">
        <v>1</v>
      </c>
      <c r="I883" s="13">
        <v>3</v>
      </c>
      <c r="J883" s="13">
        <v>7</v>
      </c>
      <c r="K883" s="27"/>
    </row>
    <row r="884" spans="1:11" ht="15.75" customHeight="1" x14ac:dyDescent="0.3">
      <c r="A884" s="7" t="s">
        <v>160</v>
      </c>
      <c r="B884" s="8" t="s">
        <v>304</v>
      </c>
      <c r="C884" s="22">
        <v>9</v>
      </c>
      <c r="D884" s="14">
        <v>3</v>
      </c>
      <c r="E884" s="14">
        <v>6</v>
      </c>
      <c r="F884" s="14">
        <v>3</v>
      </c>
      <c r="G884" s="14">
        <v>1</v>
      </c>
      <c r="H884" s="14">
        <v>1</v>
      </c>
      <c r="I884" s="14">
        <v>10</v>
      </c>
      <c r="J884" s="14">
        <v>4</v>
      </c>
      <c r="K884" s="27"/>
    </row>
    <row r="885" spans="1:11" ht="15.75" customHeight="1" x14ac:dyDescent="0.3">
      <c r="A885" s="7" t="s">
        <v>147</v>
      </c>
      <c r="B885" s="8" t="s">
        <v>304</v>
      </c>
      <c r="C885" s="22">
        <v>15</v>
      </c>
      <c r="D885" s="14">
        <v>1</v>
      </c>
      <c r="E885" s="14">
        <v>9</v>
      </c>
      <c r="F885" s="14">
        <v>0</v>
      </c>
      <c r="G885" s="14">
        <v>2</v>
      </c>
      <c r="H885" s="14">
        <v>2</v>
      </c>
      <c r="I885" s="14">
        <v>17</v>
      </c>
      <c r="J885" s="14">
        <v>3</v>
      </c>
      <c r="K885" s="27"/>
    </row>
    <row r="886" spans="1:11" ht="15.75" customHeight="1" x14ac:dyDescent="0.3">
      <c r="A886" s="7" t="s">
        <v>150</v>
      </c>
      <c r="B886" s="8" t="s">
        <v>304</v>
      </c>
      <c r="C886" s="22">
        <v>9</v>
      </c>
      <c r="D886" s="14">
        <v>2</v>
      </c>
      <c r="E886" s="14">
        <v>6</v>
      </c>
      <c r="F886" s="14">
        <v>1</v>
      </c>
      <c r="G886" s="14">
        <v>3</v>
      </c>
      <c r="H886" s="14">
        <v>2</v>
      </c>
      <c r="I886" s="14">
        <v>12</v>
      </c>
      <c r="J886" s="14">
        <v>4</v>
      </c>
      <c r="K886" s="27"/>
    </row>
    <row r="887" spans="1:11" ht="15.75" customHeight="1" x14ac:dyDescent="0.3">
      <c r="A887" s="10" t="s">
        <v>12</v>
      </c>
      <c r="B887" s="11"/>
      <c r="C887" s="9">
        <v>35</v>
      </c>
      <c r="D887" s="9">
        <v>12</v>
      </c>
      <c r="E887" s="9">
        <v>23</v>
      </c>
      <c r="F887" s="9">
        <v>9</v>
      </c>
      <c r="G887" s="9">
        <v>7</v>
      </c>
      <c r="H887" s="9">
        <v>6</v>
      </c>
      <c r="I887" s="9">
        <v>42</v>
      </c>
      <c r="J887" s="9">
        <v>18</v>
      </c>
      <c r="K887" s="29"/>
    </row>
    <row r="888" spans="1:11" ht="15.75" customHeight="1" x14ac:dyDescent="0.3">
      <c r="A888" s="30" t="s">
        <v>620</v>
      </c>
      <c r="B888" s="30"/>
      <c r="C888" s="30"/>
      <c r="D888" s="30"/>
    </row>
    <row r="889" spans="1:11" ht="15.75" customHeight="1" x14ac:dyDescent="0.3"/>
    <row r="890" spans="1:11" ht="15.75" customHeight="1" x14ac:dyDescent="0.3">
      <c r="A890" s="24" t="s">
        <v>2056</v>
      </c>
      <c r="B890" s="25"/>
      <c r="C890" s="25"/>
      <c r="D890" s="25"/>
      <c r="E890" s="25"/>
      <c r="F890" s="25"/>
      <c r="G890" s="25"/>
      <c r="H890" s="25"/>
      <c r="I890" s="25"/>
      <c r="J890" s="26"/>
      <c r="K890" s="27"/>
    </row>
    <row r="891" spans="1:11" ht="15.75" customHeight="1" x14ac:dyDescent="0.3">
      <c r="A891" s="2"/>
      <c r="B891" s="3"/>
      <c r="C891" s="28" t="s">
        <v>1</v>
      </c>
      <c r="D891" s="26"/>
      <c r="E891" s="28" t="s">
        <v>2</v>
      </c>
      <c r="F891" s="26"/>
      <c r="G891" s="28" t="s">
        <v>3</v>
      </c>
      <c r="H891" s="26"/>
      <c r="I891" s="28" t="s">
        <v>4</v>
      </c>
      <c r="J891" s="26"/>
      <c r="K891" s="27"/>
    </row>
    <row r="892" spans="1:11" ht="15.75" customHeight="1" x14ac:dyDescent="0.3">
      <c r="A892" s="4" t="s">
        <v>5</v>
      </c>
      <c r="B892" s="5" t="s">
        <v>6</v>
      </c>
      <c r="C892" s="6" t="s">
        <v>7</v>
      </c>
      <c r="D892" s="6" t="s">
        <v>8</v>
      </c>
      <c r="E892" s="6" t="s">
        <v>7</v>
      </c>
      <c r="F892" s="6" t="s">
        <v>8</v>
      </c>
      <c r="G892" s="6" t="s">
        <v>7</v>
      </c>
      <c r="H892" s="6" t="s">
        <v>8</v>
      </c>
      <c r="I892" s="6" t="s">
        <v>7</v>
      </c>
      <c r="J892" s="6" t="s">
        <v>8</v>
      </c>
      <c r="K892" s="29"/>
    </row>
    <row r="893" spans="1:11" ht="15.75" customHeight="1" x14ac:dyDescent="0.3">
      <c r="A893" s="7" t="s">
        <v>15</v>
      </c>
      <c r="B893" s="8" t="s">
        <v>167</v>
      </c>
      <c r="C893" s="12">
        <v>16</v>
      </c>
      <c r="D893" s="13">
        <v>0</v>
      </c>
      <c r="E893" s="13">
        <v>14</v>
      </c>
      <c r="F893" s="13">
        <v>0</v>
      </c>
      <c r="G893" s="13">
        <v>2</v>
      </c>
      <c r="H893" s="13">
        <v>2</v>
      </c>
      <c r="I893" s="13">
        <v>18</v>
      </c>
      <c r="J893" s="13">
        <v>2</v>
      </c>
      <c r="K893" s="27"/>
    </row>
    <row r="894" spans="1:11" ht="15.75" customHeight="1" x14ac:dyDescent="0.3">
      <c r="A894" s="10" t="s">
        <v>12</v>
      </c>
      <c r="B894" s="11"/>
      <c r="C894" s="9">
        <v>35</v>
      </c>
      <c r="D894" s="9">
        <v>12</v>
      </c>
      <c r="E894" s="9">
        <v>23</v>
      </c>
      <c r="F894" s="9">
        <v>9</v>
      </c>
      <c r="G894" s="9">
        <v>7</v>
      </c>
      <c r="H894" s="9">
        <v>6</v>
      </c>
      <c r="I894" s="9">
        <v>42</v>
      </c>
      <c r="J894" s="9">
        <v>18</v>
      </c>
      <c r="K894" s="29"/>
    </row>
    <row r="895" spans="1:11" ht="15.75" customHeight="1" x14ac:dyDescent="0.3">
      <c r="A895" s="30"/>
      <c r="B895" s="30"/>
      <c r="C895" s="30"/>
      <c r="D895" s="30"/>
    </row>
  </sheetData>
  <pageMargins left="0.75" right="0.75" top="1" bottom="1" header="0.5" footer="0.5"/>
  <pageSetup scale="49" fitToHeight="100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J2"/>
  <sheetViews>
    <sheetView workbookViewId="0">
      <selection activeCell="B48" sqref="B48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0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customHeight="1" x14ac:dyDescent="0.3"/>
  </sheetData>
  <pageMargins left="0.75" right="0.75" top="1" bottom="1" header="0.5" footer="0.5"/>
  <pageSetup fitToHeight="100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K100"/>
  <sheetViews>
    <sheetView topLeftCell="A30" workbookViewId="0">
      <selection activeCell="K54" sqref="K54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1674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782</v>
      </c>
      <c r="B6" s="8" t="s">
        <v>111</v>
      </c>
      <c r="C6" s="12">
        <v>12</v>
      </c>
      <c r="D6" s="13">
        <v>3</v>
      </c>
      <c r="E6" s="13">
        <v>5</v>
      </c>
      <c r="F6" s="13">
        <v>1</v>
      </c>
      <c r="G6" s="13">
        <v>3</v>
      </c>
      <c r="H6" s="13">
        <v>1</v>
      </c>
      <c r="I6" s="13">
        <v>15</v>
      </c>
      <c r="J6" s="13">
        <v>4</v>
      </c>
      <c r="K6" s="27"/>
    </row>
    <row r="7" spans="1:11" ht="15.75" customHeight="1" x14ac:dyDescent="0.3">
      <c r="A7" s="10" t="s">
        <v>12</v>
      </c>
      <c r="B7" s="11"/>
      <c r="C7" s="9">
        <v>13</v>
      </c>
      <c r="D7" s="9">
        <v>5</v>
      </c>
      <c r="E7" s="9">
        <v>7</v>
      </c>
      <c r="F7" s="9">
        <v>2</v>
      </c>
      <c r="G7" s="9">
        <v>4</v>
      </c>
      <c r="H7" s="9">
        <v>2</v>
      </c>
      <c r="I7" s="9">
        <v>17</v>
      </c>
      <c r="J7" s="9">
        <v>7</v>
      </c>
      <c r="K7" s="29"/>
    </row>
    <row r="8" spans="1:11" ht="15.75" customHeight="1" x14ac:dyDescent="0.3"/>
    <row r="9" spans="1:11" ht="15.75" customHeight="1" x14ac:dyDescent="0.3"/>
    <row r="10" spans="1:11" ht="15.75" customHeight="1" x14ac:dyDescent="0.3">
      <c r="A10" s="24" t="s">
        <v>2082</v>
      </c>
      <c r="B10" s="25"/>
      <c r="C10" s="25"/>
      <c r="D10" s="25"/>
      <c r="E10" s="25"/>
      <c r="F10" s="25"/>
      <c r="G10" s="25"/>
      <c r="H10" s="25"/>
      <c r="I10" s="25"/>
      <c r="J10" s="26"/>
      <c r="K10" s="27"/>
    </row>
    <row r="11" spans="1:11" ht="15.75" customHeight="1" x14ac:dyDescent="0.3">
      <c r="A11" s="2"/>
      <c r="B11" s="3"/>
      <c r="C11" s="28" t="s">
        <v>1</v>
      </c>
      <c r="D11" s="26"/>
      <c r="E11" s="28" t="s">
        <v>2</v>
      </c>
      <c r="F11" s="26"/>
      <c r="G11" s="28" t="s">
        <v>3</v>
      </c>
      <c r="H11" s="26"/>
      <c r="I11" s="28" t="s">
        <v>4</v>
      </c>
      <c r="J11" s="26"/>
      <c r="K11" s="27"/>
    </row>
    <row r="12" spans="1:11" ht="15.75" customHeight="1" x14ac:dyDescent="0.3">
      <c r="A12" s="4" t="s">
        <v>5</v>
      </c>
      <c r="B12" s="5" t="s">
        <v>6</v>
      </c>
      <c r="C12" s="6" t="s">
        <v>7</v>
      </c>
      <c r="D12" s="6" t="s">
        <v>8</v>
      </c>
      <c r="E12" s="6" t="s">
        <v>7</v>
      </c>
      <c r="F12" s="6" t="s">
        <v>8</v>
      </c>
      <c r="G12" s="6" t="s">
        <v>7</v>
      </c>
      <c r="H12" s="6" t="s">
        <v>8</v>
      </c>
      <c r="I12" s="6" t="s">
        <v>7</v>
      </c>
      <c r="J12" s="6" t="s">
        <v>8</v>
      </c>
      <c r="K12" s="29"/>
    </row>
    <row r="13" spans="1:11" ht="15.75" customHeight="1" x14ac:dyDescent="0.3">
      <c r="A13" s="7" t="s">
        <v>2081</v>
      </c>
      <c r="B13" s="8" t="s">
        <v>410</v>
      </c>
      <c r="C13" s="12">
        <v>3</v>
      </c>
      <c r="D13" s="13">
        <v>19</v>
      </c>
      <c r="E13" s="13">
        <v>1</v>
      </c>
      <c r="F13" s="13">
        <v>13</v>
      </c>
      <c r="G13" s="13">
        <v>0</v>
      </c>
      <c r="H13" s="13">
        <v>1</v>
      </c>
      <c r="I13" s="13">
        <v>3</v>
      </c>
      <c r="J13" s="13">
        <v>20</v>
      </c>
      <c r="K13" s="27"/>
    </row>
    <row r="14" spans="1:11" ht="15.75" customHeight="1" x14ac:dyDescent="0.3">
      <c r="A14" s="10" t="s">
        <v>12</v>
      </c>
      <c r="B14" s="11"/>
      <c r="C14" s="9">
        <f>SUM(C13)</f>
        <v>3</v>
      </c>
      <c r="D14" s="9">
        <f t="shared" ref="D14:J14" si="0">SUM(D13)</f>
        <v>19</v>
      </c>
      <c r="E14" s="9">
        <f t="shared" si="0"/>
        <v>1</v>
      </c>
      <c r="F14" s="9">
        <f t="shared" si="0"/>
        <v>13</v>
      </c>
      <c r="G14" s="9">
        <f t="shared" si="0"/>
        <v>0</v>
      </c>
      <c r="H14" s="9">
        <f t="shared" si="0"/>
        <v>1</v>
      </c>
      <c r="I14" s="9">
        <f t="shared" si="0"/>
        <v>3</v>
      </c>
      <c r="J14" s="9">
        <f t="shared" si="0"/>
        <v>20</v>
      </c>
      <c r="K14" s="29"/>
    </row>
    <row r="15" spans="1:11" ht="15.75" customHeight="1" x14ac:dyDescent="0.3"/>
    <row r="16" spans="1:11" ht="15.75" customHeight="1" x14ac:dyDescent="0.3"/>
    <row r="17" spans="1:11" ht="15.75" customHeight="1" x14ac:dyDescent="0.3">
      <c r="A17" s="24" t="s">
        <v>621</v>
      </c>
      <c r="B17" s="25"/>
      <c r="C17" s="25"/>
      <c r="D17" s="25"/>
      <c r="E17" s="25"/>
      <c r="F17" s="25"/>
      <c r="G17" s="25"/>
      <c r="H17" s="25"/>
      <c r="I17" s="25"/>
      <c r="J17" s="26"/>
      <c r="K17" s="27"/>
    </row>
    <row r="18" spans="1:11" ht="15.75" customHeight="1" x14ac:dyDescent="0.3">
      <c r="A18" s="2"/>
      <c r="B18" s="3"/>
      <c r="C18" s="28" t="s">
        <v>1</v>
      </c>
      <c r="D18" s="26"/>
      <c r="E18" s="28" t="s">
        <v>2</v>
      </c>
      <c r="F18" s="26"/>
      <c r="G18" s="28" t="s">
        <v>3</v>
      </c>
      <c r="H18" s="26"/>
      <c r="I18" s="28" t="s">
        <v>4</v>
      </c>
      <c r="J18" s="26"/>
      <c r="K18" s="27"/>
    </row>
    <row r="19" spans="1:11" ht="15.75" customHeight="1" x14ac:dyDescent="0.3">
      <c r="A19" s="4" t="s">
        <v>5</v>
      </c>
      <c r="B19" s="5" t="s">
        <v>6</v>
      </c>
      <c r="C19" s="6" t="s">
        <v>7</v>
      </c>
      <c r="D19" s="6" t="s">
        <v>8</v>
      </c>
      <c r="E19" s="6" t="s">
        <v>7</v>
      </c>
      <c r="F19" s="6" t="s">
        <v>8</v>
      </c>
      <c r="G19" s="6" t="s">
        <v>7</v>
      </c>
      <c r="H19" s="6" t="s">
        <v>8</v>
      </c>
      <c r="I19" s="6" t="s">
        <v>7</v>
      </c>
      <c r="J19" s="6" t="s">
        <v>8</v>
      </c>
      <c r="K19" s="29"/>
    </row>
    <row r="20" spans="1:11" ht="15.75" customHeight="1" x14ac:dyDescent="0.3">
      <c r="A20" s="7" t="s">
        <v>15</v>
      </c>
      <c r="B20" s="8" t="s">
        <v>133</v>
      </c>
      <c r="C20" s="12">
        <v>13</v>
      </c>
      <c r="D20" s="13">
        <v>5</v>
      </c>
      <c r="E20" s="13">
        <v>7</v>
      </c>
      <c r="F20" s="13">
        <v>2</v>
      </c>
      <c r="G20" s="13">
        <v>4</v>
      </c>
      <c r="H20" s="13">
        <v>2</v>
      </c>
      <c r="I20" s="13">
        <v>17</v>
      </c>
      <c r="J20" s="13">
        <v>7</v>
      </c>
      <c r="K20" s="27"/>
    </row>
    <row r="21" spans="1:11" ht="15.75" customHeight="1" x14ac:dyDescent="0.3">
      <c r="A21" s="10" t="s">
        <v>12</v>
      </c>
      <c r="B21" s="11"/>
      <c r="C21" s="9">
        <v>13</v>
      </c>
      <c r="D21" s="9">
        <v>5</v>
      </c>
      <c r="E21" s="9">
        <v>7</v>
      </c>
      <c r="F21" s="9">
        <v>2</v>
      </c>
      <c r="G21" s="9">
        <v>4</v>
      </c>
      <c r="H21" s="9">
        <v>2</v>
      </c>
      <c r="I21" s="9">
        <v>17</v>
      </c>
      <c r="J21" s="9">
        <v>7</v>
      </c>
      <c r="K21" s="29"/>
    </row>
    <row r="22" spans="1:11" ht="15.75" customHeight="1" x14ac:dyDescent="0.3"/>
    <row r="23" spans="1:11" ht="15.75" customHeight="1" x14ac:dyDescent="0.3"/>
    <row r="24" spans="1:11" ht="15.75" customHeight="1" x14ac:dyDescent="0.3">
      <c r="A24" s="24" t="s">
        <v>1745</v>
      </c>
      <c r="B24" s="25"/>
      <c r="C24" s="25"/>
      <c r="D24" s="25"/>
      <c r="E24" s="25"/>
      <c r="F24" s="25"/>
      <c r="G24" s="25"/>
      <c r="H24" s="25"/>
      <c r="I24" s="25"/>
      <c r="J24" s="26"/>
      <c r="K24" s="27"/>
    </row>
    <row r="25" spans="1:11" ht="15.75" customHeight="1" x14ac:dyDescent="0.3">
      <c r="A25" s="2"/>
      <c r="B25" s="3"/>
      <c r="C25" s="28" t="s">
        <v>1</v>
      </c>
      <c r="D25" s="26"/>
      <c r="E25" s="28" t="s">
        <v>2</v>
      </c>
      <c r="F25" s="26"/>
      <c r="G25" s="28" t="s">
        <v>3</v>
      </c>
      <c r="H25" s="26"/>
      <c r="I25" s="28" t="s">
        <v>4</v>
      </c>
      <c r="J25" s="26"/>
      <c r="K25" s="27"/>
    </row>
    <row r="26" spans="1:11" ht="15.75" customHeight="1" x14ac:dyDescent="0.3">
      <c r="A26" s="4" t="s">
        <v>5</v>
      </c>
      <c r="B26" s="5" t="s">
        <v>6</v>
      </c>
      <c r="C26" s="6" t="s">
        <v>7</v>
      </c>
      <c r="D26" s="6" t="s">
        <v>8</v>
      </c>
      <c r="E26" s="6" t="s">
        <v>7</v>
      </c>
      <c r="F26" s="6" t="s">
        <v>8</v>
      </c>
      <c r="G26" s="6" t="s">
        <v>7</v>
      </c>
      <c r="H26" s="6" t="s">
        <v>8</v>
      </c>
      <c r="I26" s="6" t="s">
        <v>7</v>
      </c>
      <c r="J26" s="6" t="s">
        <v>8</v>
      </c>
      <c r="K26" s="29"/>
    </row>
    <row r="27" spans="1:11" ht="15.75" customHeight="1" x14ac:dyDescent="0.3">
      <c r="A27" s="7" t="s">
        <v>467</v>
      </c>
      <c r="B27" s="8" t="s">
        <v>426</v>
      </c>
      <c r="C27" s="12"/>
      <c r="D27" s="13"/>
      <c r="E27" s="13">
        <v>5</v>
      </c>
      <c r="F27" s="13">
        <v>5</v>
      </c>
      <c r="G27" s="13"/>
      <c r="H27" s="13"/>
      <c r="I27" s="13">
        <v>7</v>
      </c>
      <c r="J27" s="13">
        <v>9</v>
      </c>
      <c r="K27" s="27"/>
    </row>
    <row r="28" spans="1:11" ht="15.75" customHeight="1" x14ac:dyDescent="0.3">
      <c r="A28" s="7" t="s">
        <v>282</v>
      </c>
      <c r="B28" s="8" t="s">
        <v>426</v>
      </c>
      <c r="C28" s="22"/>
      <c r="D28" s="14"/>
      <c r="E28" s="14">
        <v>1</v>
      </c>
      <c r="F28" s="14">
        <v>7</v>
      </c>
      <c r="G28" s="14"/>
      <c r="H28" s="14"/>
      <c r="I28" s="14">
        <v>7</v>
      </c>
      <c r="J28" s="14">
        <v>9</v>
      </c>
      <c r="K28" s="27"/>
    </row>
    <row r="29" spans="1:11" ht="15.75" customHeight="1" x14ac:dyDescent="0.3">
      <c r="A29" s="7" t="s">
        <v>283</v>
      </c>
      <c r="B29" s="8" t="s">
        <v>426</v>
      </c>
      <c r="C29" s="22"/>
      <c r="D29" s="14"/>
      <c r="E29" s="14">
        <v>3</v>
      </c>
      <c r="F29" s="14">
        <v>5</v>
      </c>
      <c r="G29" s="14"/>
      <c r="H29" s="14"/>
      <c r="I29" s="14">
        <v>8</v>
      </c>
      <c r="J29" s="14">
        <v>8</v>
      </c>
      <c r="K29" s="27"/>
    </row>
    <row r="30" spans="1:11" ht="15.75" customHeight="1" x14ac:dyDescent="0.3">
      <c r="A30" s="7" t="s">
        <v>157</v>
      </c>
      <c r="B30" s="8" t="s">
        <v>426</v>
      </c>
      <c r="C30" s="22"/>
      <c r="D30" s="14"/>
      <c r="E30" s="14">
        <v>5</v>
      </c>
      <c r="F30" s="14">
        <v>3</v>
      </c>
      <c r="G30" s="14"/>
      <c r="H30" s="14"/>
      <c r="I30" s="14">
        <v>10</v>
      </c>
      <c r="J30" s="14">
        <v>6</v>
      </c>
      <c r="K30" s="27"/>
    </row>
    <row r="31" spans="1:11" ht="15.75" customHeight="1" x14ac:dyDescent="0.3">
      <c r="A31" s="10" t="s">
        <v>12</v>
      </c>
      <c r="B31" s="11"/>
      <c r="C31" s="9">
        <f>SUM(C27:C30)</f>
        <v>0</v>
      </c>
      <c r="D31" s="9">
        <f t="shared" ref="D31:J31" si="1">SUM(D27:D30)</f>
        <v>0</v>
      </c>
      <c r="E31" s="9">
        <f t="shared" si="1"/>
        <v>14</v>
      </c>
      <c r="F31" s="9">
        <f t="shared" si="1"/>
        <v>20</v>
      </c>
      <c r="G31" s="9">
        <f t="shared" si="1"/>
        <v>0</v>
      </c>
      <c r="H31" s="9">
        <f t="shared" si="1"/>
        <v>0</v>
      </c>
      <c r="I31" s="9">
        <f t="shared" si="1"/>
        <v>32</v>
      </c>
      <c r="J31" s="9">
        <f t="shared" si="1"/>
        <v>32</v>
      </c>
      <c r="K31" s="29"/>
    </row>
    <row r="32" spans="1:11" ht="15.75" customHeight="1" x14ac:dyDescent="0.3"/>
    <row r="33" spans="1:11" ht="15.75" customHeight="1" x14ac:dyDescent="0.3"/>
    <row r="34" spans="1:11" ht="15.75" customHeight="1" x14ac:dyDescent="0.3">
      <c r="A34" s="24" t="s">
        <v>622</v>
      </c>
      <c r="B34" s="25"/>
      <c r="C34" s="25"/>
      <c r="D34" s="25"/>
      <c r="E34" s="25"/>
      <c r="F34" s="25"/>
      <c r="G34" s="25"/>
      <c r="H34" s="25"/>
      <c r="I34" s="25"/>
      <c r="J34" s="26"/>
      <c r="K34" s="27"/>
    </row>
    <row r="35" spans="1:11" ht="15.75" customHeight="1" x14ac:dyDescent="0.3">
      <c r="A35" s="2"/>
      <c r="B35" s="3"/>
      <c r="C35" s="28" t="s">
        <v>1</v>
      </c>
      <c r="D35" s="26"/>
      <c r="E35" s="28" t="s">
        <v>2</v>
      </c>
      <c r="F35" s="26"/>
      <c r="G35" s="28" t="s">
        <v>3</v>
      </c>
      <c r="H35" s="26"/>
      <c r="I35" s="28" t="s">
        <v>4</v>
      </c>
      <c r="J35" s="26"/>
      <c r="K35" s="27"/>
    </row>
    <row r="36" spans="1:11" ht="15.75" customHeight="1" x14ac:dyDescent="0.3">
      <c r="A36" s="4" t="s">
        <v>5</v>
      </c>
      <c r="B36" s="5" t="s">
        <v>6</v>
      </c>
      <c r="C36" s="6" t="s">
        <v>7</v>
      </c>
      <c r="D36" s="6" t="s">
        <v>8</v>
      </c>
      <c r="E36" s="6" t="s">
        <v>7</v>
      </c>
      <c r="F36" s="6" t="s">
        <v>8</v>
      </c>
      <c r="G36" s="6" t="s">
        <v>7</v>
      </c>
      <c r="H36" s="6" t="s">
        <v>8</v>
      </c>
      <c r="I36" s="6" t="s">
        <v>7</v>
      </c>
      <c r="J36" s="6" t="s">
        <v>8</v>
      </c>
      <c r="K36" s="29"/>
    </row>
    <row r="37" spans="1:11" ht="15.75" customHeight="1" x14ac:dyDescent="0.3">
      <c r="A37" s="7" t="s">
        <v>63</v>
      </c>
      <c r="B37" s="8" t="s">
        <v>165</v>
      </c>
      <c r="C37" s="12">
        <v>13</v>
      </c>
      <c r="D37" s="13">
        <v>4</v>
      </c>
      <c r="E37" s="13">
        <v>6</v>
      </c>
      <c r="F37" s="13">
        <v>0</v>
      </c>
      <c r="G37" s="13">
        <v>3</v>
      </c>
      <c r="H37" s="13">
        <v>2</v>
      </c>
      <c r="I37" s="13">
        <v>16</v>
      </c>
      <c r="J37" s="13">
        <v>6</v>
      </c>
      <c r="K37" s="27"/>
    </row>
    <row r="38" spans="1:11" ht="15.75" customHeight="1" x14ac:dyDescent="0.3">
      <c r="A38" s="7" t="s">
        <v>64</v>
      </c>
      <c r="B38" s="8" t="s">
        <v>165</v>
      </c>
      <c r="C38" s="22">
        <v>8</v>
      </c>
      <c r="D38" s="14">
        <v>9</v>
      </c>
      <c r="E38" s="14">
        <v>2</v>
      </c>
      <c r="F38" s="14">
        <v>5</v>
      </c>
      <c r="G38" s="14">
        <v>1</v>
      </c>
      <c r="H38" s="14">
        <v>1</v>
      </c>
      <c r="I38" s="14">
        <v>9</v>
      </c>
      <c r="J38" s="14">
        <v>10</v>
      </c>
      <c r="K38" s="27"/>
    </row>
    <row r="39" spans="1:11" ht="15.75" customHeight="1" x14ac:dyDescent="0.3">
      <c r="A39" s="7" t="s">
        <v>66</v>
      </c>
      <c r="B39" s="8" t="s">
        <v>165</v>
      </c>
      <c r="C39" s="22">
        <v>9</v>
      </c>
      <c r="D39" s="14">
        <v>5</v>
      </c>
      <c r="E39" s="14">
        <v>0</v>
      </c>
      <c r="F39" s="14">
        <v>0</v>
      </c>
      <c r="G39" s="14">
        <v>0</v>
      </c>
      <c r="H39" s="14">
        <v>1</v>
      </c>
      <c r="I39" s="14">
        <v>9</v>
      </c>
      <c r="J39" s="14">
        <v>6</v>
      </c>
      <c r="K39" s="27"/>
    </row>
    <row r="40" spans="1:11" ht="15.75" customHeight="1" x14ac:dyDescent="0.3">
      <c r="A40" s="10" t="s">
        <v>12</v>
      </c>
      <c r="B40" s="11"/>
      <c r="C40" s="9">
        <f>SUM(C37:C39)</f>
        <v>30</v>
      </c>
      <c r="D40" s="9">
        <f t="shared" ref="D40:J40" si="2">SUM(D37:D39)</f>
        <v>18</v>
      </c>
      <c r="E40" s="9">
        <f t="shared" si="2"/>
        <v>8</v>
      </c>
      <c r="F40" s="9">
        <f t="shared" si="2"/>
        <v>5</v>
      </c>
      <c r="G40" s="9">
        <f t="shared" si="2"/>
        <v>4</v>
      </c>
      <c r="H40" s="9">
        <f t="shared" si="2"/>
        <v>4</v>
      </c>
      <c r="I40" s="9">
        <f t="shared" si="2"/>
        <v>34</v>
      </c>
      <c r="J40" s="9">
        <f t="shared" si="2"/>
        <v>22</v>
      </c>
      <c r="K40" s="29"/>
    </row>
    <row r="41" spans="1:11" ht="15.75" customHeight="1" x14ac:dyDescent="0.3"/>
    <row r="42" spans="1:11" ht="15.75" customHeight="1" x14ac:dyDescent="0.3"/>
    <row r="43" spans="1:11" ht="15.75" customHeight="1" x14ac:dyDescent="0.3">
      <c r="A43" s="24" t="s">
        <v>1899</v>
      </c>
      <c r="B43" s="25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15.75" customHeight="1" x14ac:dyDescent="0.3">
      <c r="A44" s="2"/>
      <c r="B44" s="3"/>
      <c r="C44" s="28" t="s">
        <v>1</v>
      </c>
      <c r="D44" s="26"/>
      <c r="E44" s="28" t="s">
        <v>2</v>
      </c>
      <c r="F44" s="26"/>
      <c r="G44" s="28" t="s">
        <v>3</v>
      </c>
      <c r="H44" s="26"/>
      <c r="I44" s="28" t="s">
        <v>4</v>
      </c>
      <c r="J44" s="26"/>
      <c r="K44" s="27"/>
    </row>
    <row r="45" spans="1:11" ht="15.75" customHeight="1" x14ac:dyDescent="0.3">
      <c r="A45" s="4" t="s">
        <v>5</v>
      </c>
      <c r="B45" s="5" t="s">
        <v>6</v>
      </c>
      <c r="C45" s="6" t="s">
        <v>7</v>
      </c>
      <c r="D45" s="6" t="s">
        <v>8</v>
      </c>
      <c r="E45" s="6" t="s">
        <v>7</v>
      </c>
      <c r="F45" s="6" t="s">
        <v>8</v>
      </c>
      <c r="G45" s="6" t="s">
        <v>7</v>
      </c>
      <c r="H45" s="6" t="s">
        <v>8</v>
      </c>
      <c r="I45" s="6" t="s">
        <v>7</v>
      </c>
      <c r="J45" s="6" t="s">
        <v>8</v>
      </c>
      <c r="K45" s="29"/>
    </row>
    <row r="46" spans="1:11" ht="15.75" customHeight="1" x14ac:dyDescent="0.3">
      <c r="A46" s="7" t="s">
        <v>1614</v>
      </c>
      <c r="B46" s="8" t="s">
        <v>52</v>
      </c>
      <c r="C46" s="12">
        <v>10</v>
      </c>
      <c r="D46" s="13">
        <v>12</v>
      </c>
      <c r="E46" s="13">
        <v>8</v>
      </c>
      <c r="F46" s="13">
        <v>8</v>
      </c>
      <c r="G46" s="13">
        <v>0</v>
      </c>
      <c r="H46" s="13">
        <v>1</v>
      </c>
      <c r="I46" s="13">
        <v>10</v>
      </c>
      <c r="J46" s="13">
        <v>13</v>
      </c>
      <c r="K46" s="27"/>
    </row>
    <row r="47" spans="1:11" ht="15.75" customHeight="1" x14ac:dyDescent="0.3">
      <c r="A47" s="7" t="s">
        <v>1852</v>
      </c>
      <c r="B47" s="8" t="s">
        <v>52</v>
      </c>
      <c r="C47" s="12">
        <v>15</v>
      </c>
      <c r="D47" s="13">
        <v>7</v>
      </c>
      <c r="E47" s="13">
        <v>13</v>
      </c>
      <c r="F47" s="13">
        <v>3</v>
      </c>
      <c r="G47" s="13">
        <v>0</v>
      </c>
      <c r="H47" s="13">
        <v>1</v>
      </c>
      <c r="I47" s="13">
        <v>15</v>
      </c>
      <c r="J47" s="13">
        <v>8</v>
      </c>
      <c r="K47" s="27"/>
    </row>
    <row r="48" spans="1:11" ht="15.75" customHeight="1" x14ac:dyDescent="0.3">
      <c r="A48" s="7" t="s">
        <v>1883</v>
      </c>
      <c r="B48" s="8" t="s">
        <v>52</v>
      </c>
      <c r="C48" s="12">
        <v>16</v>
      </c>
      <c r="D48" s="13">
        <v>6</v>
      </c>
      <c r="E48" s="13">
        <v>10</v>
      </c>
      <c r="F48" s="13">
        <v>6</v>
      </c>
      <c r="G48" s="13">
        <v>4</v>
      </c>
      <c r="H48" s="13">
        <v>1</v>
      </c>
      <c r="I48" s="13">
        <v>20</v>
      </c>
      <c r="J48" s="13">
        <v>7</v>
      </c>
      <c r="K48" s="27"/>
    </row>
    <row r="49" spans="1:11" ht="15.75" customHeight="1" x14ac:dyDescent="0.3">
      <c r="A49" s="7" t="s">
        <v>1947</v>
      </c>
      <c r="B49" s="8" t="s">
        <v>52</v>
      </c>
      <c r="C49" s="12">
        <v>14</v>
      </c>
      <c r="D49" s="13">
        <v>8</v>
      </c>
      <c r="E49" s="13">
        <v>10</v>
      </c>
      <c r="F49" s="13">
        <v>6</v>
      </c>
      <c r="G49" s="13">
        <v>1</v>
      </c>
      <c r="H49" s="13">
        <v>1</v>
      </c>
      <c r="I49" s="13">
        <v>15</v>
      </c>
      <c r="J49" s="13">
        <v>9</v>
      </c>
      <c r="K49" s="27"/>
    </row>
    <row r="50" spans="1:11" ht="15.75" customHeight="1" x14ac:dyDescent="0.3">
      <c r="A50" s="7" t="s">
        <v>1965</v>
      </c>
      <c r="B50" s="8" t="s">
        <v>52</v>
      </c>
      <c r="C50" s="12">
        <v>12</v>
      </c>
      <c r="D50" s="13">
        <v>10</v>
      </c>
      <c r="E50" s="13">
        <v>9</v>
      </c>
      <c r="F50" s="13">
        <v>7</v>
      </c>
      <c r="G50" s="13">
        <v>1</v>
      </c>
      <c r="H50" s="13">
        <v>1</v>
      </c>
      <c r="I50" s="13">
        <v>13</v>
      </c>
      <c r="J50" s="13">
        <v>11</v>
      </c>
      <c r="K50" s="27"/>
    </row>
    <row r="51" spans="1:11" ht="15.75" customHeight="1" x14ac:dyDescent="0.3">
      <c r="A51" s="7" t="s">
        <v>2031</v>
      </c>
      <c r="B51" s="8" t="s">
        <v>52</v>
      </c>
      <c r="C51" s="12">
        <v>16</v>
      </c>
      <c r="D51" s="13">
        <v>5</v>
      </c>
      <c r="E51" s="13">
        <v>12</v>
      </c>
      <c r="F51" s="13">
        <v>4</v>
      </c>
      <c r="G51" s="13">
        <v>4</v>
      </c>
      <c r="H51" s="13">
        <v>1</v>
      </c>
      <c r="I51" s="13">
        <v>20</v>
      </c>
      <c r="J51" s="13">
        <v>6</v>
      </c>
      <c r="K51" s="27"/>
    </row>
    <row r="52" spans="1:11" ht="15.75" customHeight="1" x14ac:dyDescent="0.3">
      <c r="A52" s="7" t="s">
        <v>2043</v>
      </c>
      <c r="B52" s="8" t="s">
        <v>52</v>
      </c>
      <c r="C52" s="12">
        <v>14</v>
      </c>
      <c r="D52" s="13">
        <v>8</v>
      </c>
      <c r="E52" s="13">
        <v>10</v>
      </c>
      <c r="F52" s="13">
        <v>4</v>
      </c>
      <c r="G52" s="13">
        <v>2</v>
      </c>
      <c r="H52" s="13">
        <v>1</v>
      </c>
      <c r="I52" s="13">
        <v>16</v>
      </c>
      <c r="J52" s="13">
        <v>9</v>
      </c>
      <c r="K52" s="27"/>
    </row>
    <row r="53" spans="1:11" ht="15.75" customHeight="1" x14ac:dyDescent="0.3">
      <c r="A53" s="7" t="s">
        <v>2066</v>
      </c>
      <c r="B53" s="8" t="s">
        <v>52</v>
      </c>
      <c r="C53" s="12">
        <v>19</v>
      </c>
      <c r="D53" s="13">
        <v>3</v>
      </c>
      <c r="E53" s="13">
        <v>13</v>
      </c>
      <c r="F53" s="13">
        <v>1</v>
      </c>
      <c r="G53" s="13">
        <v>0</v>
      </c>
      <c r="H53" s="13">
        <v>1</v>
      </c>
      <c r="I53" s="13">
        <v>19</v>
      </c>
      <c r="J53" s="13">
        <v>4</v>
      </c>
      <c r="K53" s="27"/>
    </row>
    <row r="54" spans="1:11" ht="15.75" customHeight="1" x14ac:dyDescent="0.3">
      <c r="A54" s="7" t="s">
        <v>2081</v>
      </c>
      <c r="B54" s="8" t="s">
        <v>52</v>
      </c>
      <c r="C54" s="12">
        <v>14</v>
      </c>
      <c r="D54" s="13">
        <v>8</v>
      </c>
      <c r="E54" s="13">
        <v>10</v>
      </c>
      <c r="F54" s="13">
        <v>4</v>
      </c>
      <c r="G54" s="13">
        <v>0</v>
      </c>
      <c r="H54" s="13">
        <v>1</v>
      </c>
      <c r="I54" s="13">
        <v>14</v>
      </c>
      <c r="J54" s="13">
        <v>9</v>
      </c>
      <c r="K54" s="27"/>
    </row>
    <row r="55" spans="1:11" ht="15.75" customHeight="1" x14ac:dyDescent="0.3">
      <c r="A55" s="10" t="s">
        <v>12</v>
      </c>
      <c r="B55" s="11"/>
      <c r="C55" s="9">
        <f>SUM(C46:C54)</f>
        <v>130</v>
      </c>
      <c r="D55" s="9">
        <f t="shared" ref="D55:J55" si="3">SUM(D46:D54)</f>
        <v>67</v>
      </c>
      <c r="E55" s="9">
        <f t="shared" si="3"/>
        <v>95</v>
      </c>
      <c r="F55" s="9">
        <f t="shared" si="3"/>
        <v>43</v>
      </c>
      <c r="G55" s="9">
        <f t="shared" si="3"/>
        <v>12</v>
      </c>
      <c r="H55" s="9">
        <f t="shared" si="3"/>
        <v>9</v>
      </c>
      <c r="I55" s="9">
        <f t="shared" si="3"/>
        <v>142</v>
      </c>
      <c r="J55" s="9">
        <f t="shared" si="3"/>
        <v>76</v>
      </c>
      <c r="K55" s="29"/>
    </row>
    <row r="56" spans="1:11" ht="15.75" customHeight="1" x14ac:dyDescent="0.3"/>
    <row r="57" spans="1:11" ht="15.75" customHeight="1" x14ac:dyDescent="0.3"/>
    <row r="58" spans="1:11" ht="15.75" customHeight="1" x14ac:dyDescent="0.3">
      <c r="A58" s="24" t="s">
        <v>623</v>
      </c>
      <c r="B58" s="25"/>
      <c r="C58" s="25"/>
      <c r="D58" s="25"/>
      <c r="E58" s="25"/>
      <c r="F58" s="25"/>
      <c r="G58" s="25"/>
      <c r="H58" s="25"/>
      <c r="I58" s="25"/>
      <c r="J58" s="26"/>
      <c r="K58" s="27"/>
    </row>
    <row r="59" spans="1:11" ht="15.75" customHeight="1" x14ac:dyDescent="0.3">
      <c r="A59" s="2"/>
      <c r="B59" s="3"/>
      <c r="C59" s="28" t="s">
        <v>1</v>
      </c>
      <c r="D59" s="26"/>
      <c r="E59" s="28" t="s">
        <v>2</v>
      </c>
      <c r="F59" s="26"/>
      <c r="G59" s="28" t="s">
        <v>3</v>
      </c>
      <c r="H59" s="26"/>
      <c r="I59" s="28" t="s">
        <v>4</v>
      </c>
      <c r="J59" s="26"/>
      <c r="K59" s="27"/>
    </row>
    <row r="60" spans="1:11" ht="15.75" customHeight="1" x14ac:dyDescent="0.3">
      <c r="A60" s="4" t="s">
        <v>5</v>
      </c>
      <c r="B60" s="5" t="s">
        <v>6</v>
      </c>
      <c r="C60" s="6" t="s">
        <v>7</v>
      </c>
      <c r="D60" s="6" t="s">
        <v>8</v>
      </c>
      <c r="E60" s="6" t="s">
        <v>7</v>
      </c>
      <c r="F60" s="6" t="s">
        <v>8</v>
      </c>
      <c r="G60" s="6" t="s">
        <v>7</v>
      </c>
      <c r="H60" s="6" t="s">
        <v>8</v>
      </c>
      <c r="I60" s="6" t="s">
        <v>7</v>
      </c>
      <c r="J60" s="6" t="s">
        <v>8</v>
      </c>
      <c r="K60" s="29"/>
    </row>
    <row r="61" spans="1:11" ht="15.75" customHeight="1" x14ac:dyDescent="0.3">
      <c r="A61" s="7" t="s">
        <v>77</v>
      </c>
      <c r="B61" s="8" t="s">
        <v>60</v>
      </c>
      <c r="C61" s="12">
        <v>9</v>
      </c>
      <c r="D61" s="13">
        <v>11</v>
      </c>
      <c r="E61" s="13">
        <v>8</v>
      </c>
      <c r="F61" s="13">
        <v>6</v>
      </c>
      <c r="G61" s="13">
        <v>1</v>
      </c>
      <c r="H61" s="13">
        <v>1</v>
      </c>
      <c r="I61" s="13">
        <v>10</v>
      </c>
      <c r="J61" s="13">
        <v>12</v>
      </c>
      <c r="K61" s="27"/>
    </row>
    <row r="62" spans="1:11" ht="15.75" customHeight="1" x14ac:dyDescent="0.3">
      <c r="A62" s="7" t="s">
        <v>78</v>
      </c>
      <c r="B62" s="8" t="s">
        <v>60</v>
      </c>
      <c r="C62" s="22">
        <v>6</v>
      </c>
      <c r="D62" s="14">
        <v>14</v>
      </c>
      <c r="E62" s="14">
        <v>5</v>
      </c>
      <c r="F62" s="14">
        <v>9</v>
      </c>
      <c r="G62" s="14">
        <v>0</v>
      </c>
      <c r="H62" s="14">
        <v>1</v>
      </c>
      <c r="I62" s="14">
        <v>6</v>
      </c>
      <c r="J62" s="14">
        <v>15</v>
      </c>
      <c r="K62" s="27"/>
    </row>
    <row r="63" spans="1:11" ht="15.75" customHeight="1" x14ac:dyDescent="0.3">
      <c r="A63" s="7" t="s">
        <v>79</v>
      </c>
      <c r="B63" s="8" t="s">
        <v>60</v>
      </c>
      <c r="C63" s="22">
        <v>7</v>
      </c>
      <c r="D63" s="14">
        <v>13</v>
      </c>
      <c r="E63" s="14">
        <v>5</v>
      </c>
      <c r="F63" s="14">
        <v>9</v>
      </c>
      <c r="G63" s="14">
        <v>1</v>
      </c>
      <c r="H63" s="14">
        <v>1</v>
      </c>
      <c r="I63" s="14">
        <v>8</v>
      </c>
      <c r="J63" s="14">
        <v>14</v>
      </c>
      <c r="K63" s="27"/>
    </row>
    <row r="64" spans="1:11" ht="15.75" customHeight="1" x14ac:dyDescent="0.3">
      <c r="A64" s="10" t="s">
        <v>12</v>
      </c>
      <c r="B64" s="11"/>
      <c r="C64" s="9">
        <v>22</v>
      </c>
      <c r="D64" s="9">
        <v>38</v>
      </c>
      <c r="E64" s="9">
        <v>18</v>
      </c>
      <c r="F64" s="9">
        <v>24</v>
      </c>
      <c r="G64" s="9">
        <v>2</v>
      </c>
      <c r="H64" s="9">
        <v>3</v>
      </c>
      <c r="I64" s="9">
        <v>24</v>
      </c>
      <c r="J64" s="9">
        <v>41</v>
      </c>
      <c r="K64" s="29"/>
    </row>
    <row r="65" spans="1:11" ht="15.75" customHeight="1" x14ac:dyDescent="0.3"/>
    <row r="66" spans="1:11" ht="15.75" customHeight="1" x14ac:dyDescent="0.3"/>
    <row r="67" spans="1:11" ht="15.75" customHeight="1" x14ac:dyDescent="0.3">
      <c r="A67" s="24" t="s">
        <v>624</v>
      </c>
      <c r="B67" s="25"/>
      <c r="C67" s="25"/>
      <c r="D67" s="25"/>
      <c r="E67" s="25"/>
      <c r="F67" s="25"/>
      <c r="G67" s="25"/>
      <c r="H67" s="25"/>
      <c r="I67" s="25"/>
      <c r="J67" s="26"/>
      <c r="K67" s="27"/>
    </row>
    <row r="68" spans="1:11" ht="15.75" customHeight="1" x14ac:dyDescent="0.3">
      <c r="A68" s="2"/>
      <c r="B68" s="3"/>
      <c r="C68" s="28" t="s">
        <v>1</v>
      </c>
      <c r="D68" s="26"/>
      <c r="E68" s="28" t="s">
        <v>2</v>
      </c>
      <c r="F68" s="26"/>
      <c r="G68" s="28" t="s">
        <v>3</v>
      </c>
      <c r="H68" s="26"/>
      <c r="I68" s="28" t="s">
        <v>4</v>
      </c>
      <c r="J68" s="26"/>
      <c r="K68" s="27"/>
    </row>
    <row r="69" spans="1:11" ht="15.75" customHeight="1" x14ac:dyDescent="0.3">
      <c r="A69" s="4" t="s">
        <v>5</v>
      </c>
      <c r="B69" s="5" t="s">
        <v>6</v>
      </c>
      <c r="C69" s="6" t="s">
        <v>7</v>
      </c>
      <c r="D69" s="6" t="s">
        <v>8</v>
      </c>
      <c r="E69" s="6" t="s">
        <v>7</v>
      </c>
      <c r="F69" s="6" t="s">
        <v>8</v>
      </c>
      <c r="G69" s="6" t="s">
        <v>7</v>
      </c>
      <c r="H69" s="6" t="s">
        <v>8</v>
      </c>
      <c r="I69" s="6" t="s">
        <v>7</v>
      </c>
      <c r="J69" s="6" t="s">
        <v>8</v>
      </c>
      <c r="K69" s="29"/>
    </row>
    <row r="70" spans="1:11" ht="15.75" customHeight="1" x14ac:dyDescent="0.3">
      <c r="A70" s="7" t="s">
        <v>21</v>
      </c>
      <c r="B70" s="8" t="s">
        <v>398</v>
      </c>
      <c r="C70" s="12">
        <v>5</v>
      </c>
      <c r="D70" s="13">
        <v>7</v>
      </c>
      <c r="E70" s="13">
        <v>4</v>
      </c>
      <c r="F70" s="13">
        <v>6</v>
      </c>
      <c r="G70" s="13">
        <v>2</v>
      </c>
      <c r="H70" s="13">
        <v>2</v>
      </c>
      <c r="I70" s="13">
        <v>7</v>
      </c>
      <c r="J70" s="13">
        <v>9</v>
      </c>
      <c r="K70" s="27"/>
    </row>
    <row r="71" spans="1:11" ht="15.75" customHeight="1" x14ac:dyDescent="0.3">
      <c r="A71" s="7" t="s">
        <v>22</v>
      </c>
      <c r="B71" s="8" t="s">
        <v>398</v>
      </c>
      <c r="C71" s="22">
        <v>8</v>
      </c>
      <c r="D71" s="14">
        <v>6</v>
      </c>
      <c r="E71" s="14">
        <v>6</v>
      </c>
      <c r="F71" s="14">
        <v>4</v>
      </c>
      <c r="G71" s="14">
        <v>2</v>
      </c>
      <c r="H71" s="14">
        <v>2</v>
      </c>
      <c r="I71" s="14">
        <v>10</v>
      </c>
      <c r="J71" s="14">
        <v>8</v>
      </c>
      <c r="K71" s="27"/>
    </row>
    <row r="72" spans="1:11" ht="15.75" customHeight="1" x14ac:dyDescent="0.3">
      <c r="A72" s="7" t="s">
        <v>23</v>
      </c>
      <c r="B72" s="8" t="s">
        <v>398</v>
      </c>
      <c r="C72" s="22">
        <v>2</v>
      </c>
      <c r="D72" s="14">
        <v>13</v>
      </c>
      <c r="E72" s="14">
        <v>2</v>
      </c>
      <c r="F72" s="14">
        <v>8</v>
      </c>
      <c r="G72" s="14">
        <v>0</v>
      </c>
      <c r="H72" s="14">
        <v>2</v>
      </c>
      <c r="I72" s="14">
        <v>2</v>
      </c>
      <c r="J72" s="14">
        <v>15</v>
      </c>
      <c r="K72" s="27"/>
    </row>
    <row r="73" spans="1:11" ht="15.75" customHeight="1" x14ac:dyDescent="0.3">
      <c r="A73" s="7" t="s">
        <v>42</v>
      </c>
      <c r="B73" s="8" t="s">
        <v>398</v>
      </c>
      <c r="C73" s="22">
        <v>5</v>
      </c>
      <c r="D73" s="14">
        <v>13</v>
      </c>
      <c r="E73" s="14">
        <v>3</v>
      </c>
      <c r="F73" s="14">
        <v>7</v>
      </c>
      <c r="G73" s="14">
        <v>0</v>
      </c>
      <c r="H73" s="14">
        <v>2</v>
      </c>
      <c r="I73" s="14">
        <v>5</v>
      </c>
      <c r="J73" s="14">
        <v>15</v>
      </c>
      <c r="K73" s="27"/>
    </row>
    <row r="74" spans="1:11" ht="15.75" customHeight="1" x14ac:dyDescent="0.3">
      <c r="A74" s="7" t="s">
        <v>24</v>
      </c>
      <c r="B74" s="8" t="s">
        <v>398</v>
      </c>
      <c r="C74" s="22">
        <v>2</v>
      </c>
      <c r="D74" s="14">
        <v>12</v>
      </c>
      <c r="E74" s="14">
        <v>1</v>
      </c>
      <c r="F74" s="14">
        <v>9</v>
      </c>
      <c r="G74" s="14">
        <v>1</v>
      </c>
      <c r="H74" s="14">
        <v>2</v>
      </c>
      <c r="I74" s="14">
        <v>3</v>
      </c>
      <c r="J74" s="14">
        <v>14</v>
      </c>
      <c r="K74" s="27"/>
    </row>
    <row r="75" spans="1:11" ht="15.75" customHeight="1" x14ac:dyDescent="0.3">
      <c r="A75" s="7" t="s">
        <v>46</v>
      </c>
      <c r="B75" s="8" t="s">
        <v>398</v>
      </c>
      <c r="C75" s="22">
        <v>4</v>
      </c>
      <c r="D75" s="14">
        <v>9</v>
      </c>
      <c r="E75" s="14">
        <v>3</v>
      </c>
      <c r="F75" s="14">
        <v>7</v>
      </c>
      <c r="G75" s="14">
        <v>0</v>
      </c>
      <c r="H75" s="14">
        <v>2</v>
      </c>
      <c r="I75" s="14">
        <v>4</v>
      </c>
      <c r="J75" s="14">
        <v>11</v>
      </c>
      <c r="K75" s="27"/>
    </row>
    <row r="76" spans="1:11" ht="15.75" customHeight="1" x14ac:dyDescent="0.3">
      <c r="A76" s="10" t="s">
        <v>12</v>
      </c>
      <c r="B76" s="11"/>
      <c r="C76" s="9">
        <v>26</v>
      </c>
      <c r="D76" s="9">
        <v>60</v>
      </c>
      <c r="E76" s="9">
        <v>19</v>
      </c>
      <c r="F76" s="9">
        <v>41</v>
      </c>
      <c r="G76" s="9">
        <v>5</v>
      </c>
      <c r="H76" s="9">
        <v>12</v>
      </c>
      <c r="I76" s="9">
        <v>31</v>
      </c>
      <c r="J76" s="9">
        <v>72</v>
      </c>
      <c r="K76" s="29"/>
    </row>
    <row r="77" spans="1:11" ht="15.75" customHeight="1" x14ac:dyDescent="0.3"/>
    <row r="78" spans="1:11" ht="15.75" customHeight="1" x14ac:dyDescent="0.3"/>
    <row r="79" spans="1:11" ht="15.75" customHeight="1" x14ac:dyDescent="0.3">
      <c r="A79" s="24" t="s">
        <v>1687</v>
      </c>
      <c r="B79" s="25"/>
      <c r="C79" s="25"/>
      <c r="D79" s="25"/>
      <c r="E79" s="25"/>
      <c r="F79" s="25"/>
      <c r="G79" s="25"/>
      <c r="H79" s="25"/>
      <c r="I79" s="25"/>
      <c r="J79" s="26"/>
      <c r="K79" s="27"/>
    </row>
    <row r="80" spans="1:11" ht="15.75" customHeight="1" x14ac:dyDescent="0.3">
      <c r="A80" s="2"/>
      <c r="B80" s="3"/>
      <c r="C80" s="28" t="s">
        <v>1</v>
      </c>
      <c r="D80" s="26"/>
      <c r="E80" s="28" t="s">
        <v>2</v>
      </c>
      <c r="F80" s="26"/>
      <c r="G80" s="28" t="s">
        <v>3</v>
      </c>
      <c r="H80" s="26"/>
      <c r="I80" s="28" t="s">
        <v>4</v>
      </c>
      <c r="J80" s="26"/>
      <c r="K80" s="27"/>
    </row>
    <row r="81" spans="1:11" ht="15.75" customHeight="1" x14ac:dyDescent="0.3">
      <c r="A81" s="4" t="s">
        <v>5</v>
      </c>
      <c r="B81" s="5" t="s">
        <v>6</v>
      </c>
      <c r="C81" s="6" t="s">
        <v>7</v>
      </c>
      <c r="D81" s="6" t="s">
        <v>8</v>
      </c>
      <c r="E81" s="6" t="s">
        <v>7</v>
      </c>
      <c r="F81" s="6" t="s">
        <v>8</v>
      </c>
      <c r="G81" s="6" t="s">
        <v>7</v>
      </c>
      <c r="H81" s="6" t="s">
        <v>8</v>
      </c>
      <c r="I81" s="6" t="s">
        <v>7</v>
      </c>
      <c r="J81" s="6" t="s">
        <v>8</v>
      </c>
      <c r="K81" s="29"/>
    </row>
    <row r="82" spans="1:11" ht="15.75" customHeight="1" x14ac:dyDescent="0.3">
      <c r="A82" s="7" t="s">
        <v>152</v>
      </c>
      <c r="B82" s="8" t="s">
        <v>199</v>
      </c>
      <c r="C82" s="12">
        <v>5</v>
      </c>
      <c r="D82" s="13">
        <v>6</v>
      </c>
      <c r="E82" s="13">
        <v>5</v>
      </c>
      <c r="F82" s="13">
        <v>3</v>
      </c>
      <c r="G82" s="13">
        <v>0</v>
      </c>
      <c r="H82" s="13">
        <v>2</v>
      </c>
      <c r="I82" s="13">
        <v>5</v>
      </c>
      <c r="J82" s="13">
        <v>8</v>
      </c>
      <c r="K82" s="27"/>
    </row>
    <row r="83" spans="1:11" ht="15.75" customHeight="1" x14ac:dyDescent="0.3">
      <c r="A83" s="10" t="s">
        <v>12</v>
      </c>
      <c r="B83" s="11"/>
      <c r="C83" s="9">
        <f>SUM(C82)</f>
        <v>5</v>
      </c>
      <c r="D83" s="9">
        <f t="shared" ref="D83:J83" si="4">SUM(D82)</f>
        <v>6</v>
      </c>
      <c r="E83" s="9">
        <f t="shared" si="4"/>
        <v>5</v>
      </c>
      <c r="F83" s="9">
        <f t="shared" si="4"/>
        <v>3</v>
      </c>
      <c r="G83" s="9">
        <f t="shared" si="4"/>
        <v>0</v>
      </c>
      <c r="H83" s="9">
        <f t="shared" si="4"/>
        <v>2</v>
      </c>
      <c r="I83" s="9">
        <f t="shared" si="4"/>
        <v>5</v>
      </c>
      <c r="J83" s="9">
        <f t="shared" si="4"/>
        <v>8</v>
      </c>
      <c r="K83" s="29"/>
    </row>
    <row r="84" spans="1:11" ht="15.75" customHeight="1" x14ac:dyDescent="0.3"/>
    <row r="85" spans="1:11" ht="15.75" customHeight="1" x14ac:dyDescent="0.3"/>
    <row r="86" spans="1:11" ht="15.75" customHeight="1" x14ac:dyDescent="0.3">
      <c r="A86" s="24" t="s">
        <v>625</v>
      </c>
      <c r="B86" s="25"/>
      <c r="C86" s="25"/>
      <c r="D86" s="25"/>
      <c r="E86" s="25"/>
      <c r="F86" s="25"/>
      <c r="G86" s="25"/>
      <c r="H86" s="25"/>
      <c r="I86" s="25"/>
      <c r="J86" s="26"/>
      <c r="K86" s="27"/>
    </row>
    <row r="87" spans="1:11" ht="15.75" customHeight="1" x14ac:dyDescent="0.3">
      <c r="A87" s="2"/>
      <c r="B87" s="3"/>
      <c r="C87" s="28" t="s">
        <v>1</v>
      </c>
      <c r="D87" s="26"/>
      <c r="E87" s="28" t="s">
        <v>2</v>
      </c>
      <c r="F87" s="26"/>
      <c r="G87" s="28" t="s">
        <v>3</v>
      </c>
      <c r="H87" s="26"/>
      <c r="I87" s="28" t="s">
        <v>4</v>
      </c>
      <c r="J87" s="26"/>
      <c r="K87" s="27"/>
    </row>
    <row r="88" spans="1:11" ht="15.75" customHeight="1" x14ac:dyDescent="0.3">
      <c r="A88" s="4" t="s">
        <v>5</v>
      </c>
      <c r="B88" s="5" t="s">
        <v>6</v>
      </c>
      <c r="C88" s="6" t="s">
        <v>7</v>
      </c>
      <c r="D88" s="6" t="s">
        <v>8</v>
      </c>
      <c r="E88" s="6" t="s">
        <v>7</v>
      </c>
      <c r="F88" s="6" t="s">
        <v>8</v>
      </c>
      <c r="G88" s="6" t="s">
        <v>7</v>
      </c>
      <c r="H88" s="6" t="s">
        <v>8</v>
      </c>
      <c r="I88" s="6" t="s">
        <v>7</v>
      </c>
      <c r="J88" s="6" t="s">
        <v>8</v>
      </c>
      <c r="K88" s="29"/>
    </row>
    <row r="89" spans="1:11" ht="15.75" customHeight="1" x14ac:dyDescent="0.3">
      <c r="A89" s="7" t="s">
        <v>21</v>
      </c>
      <c r="B89" s="8" t="s">
        <v>47</v>
      </c>
      <c r="C89" s="12">
        <v>0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1</v>
      </c>
      <c r="K89" s="27"/>
    </row>
    <row r="90" spans="1:11" ht="15.75" customHeight="1" x14ac:dyDescent="0.3">
      <c r="A90" s="10" t="s">
        <v>12</v>
      </c>
      <c r="B90" s="11"/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1</v>
      </c>
      <c r="K90" s="29"/>
    </row>
    <row r="91" spans="1:11" ht="15.75" customHeight="1" x14ac:dyDescent="0.3">
      <c r="A91" s="30" t="s">
        <v>626</v>
      </c>
      <c r="B91" s="30"/>
      <c r="C91" s="30"/>
    </row>
    <row r="92" spans="1:11" ht="15.75" customHeight="1" x14ac:dyDescent="0.3"/>
    <row r="93" spans="1:11" ht="15.75" customHeight="1" x14ac:dyDescent="0.3">
      <c r="A93" s="24" t="s">
        <v>627</v>
      </c>
      <c r="B93" s="25"/>
      <c r="C93" s="25"/>
      <c r="D93" s="25"/>
      <c r="E93" s="25"/>
      <c r="F93" s="25"/>
      <c r="G93" s="25"/>
      <c r="H93" s="25"/>
      <c r="I93" s="25"/>
      <c r="J93" s="26"/>
      <c r="K93" s="27"/>
    </row>
    <row r="94" spans="1:11" ht="15.75" customHeight="1" x14ac:dyDescent="0.3">
      <c r="A94" s="2"/>
      <c r="B94" s="3"/>
      <c r="C94" s="28" t="s">
        <v>1</v>
      </c>
      <c r="D94" s="26"/>
      <c r="E94" s="28" t="s">
        <v>2</v>
      </c>
      <c r="F94" s="26"/>
      <c r="G94" s="28" t="s">
        <v>3</v>
      </c>
      <c r="H94" s="26"/>
      <c r="I94" s="28" t="s">
        <v>4</v>
      </c>
      <c r="J94" s="26"/>
      <c r="K94" s="27"/>
    </row>
    <row r="95" spans="1:11" ht="15.75" customHeight="1" x14ac:dyDescent="0.3">
      <c r="A95" s="4" t="s">
        <v>5</v>
      </c>
      <c r="B95" s="5" t="s">
        <v>6</v>
      </c>
      <c r="C95" s="6" t="s">
        <v>7</v>
      </c>
      <c r="D95" s="6" t="s">
        <v>8</v>
      </c>
      <c r="E95" s="6" t="s">
        <v>7</v>
      </c>
      <c r="F95" s="6" t="s">
        <v>8</v>
      </c>
      <c r="G95" s="6" t="s">
        <v>7</v>
      </c>
      <c r="H95" s="6" t="s">
        <v>8</v>
      </c>
      <c r="I95" s="6" t="s">
        <v>7</v>
      </c>
      <c r="J95" s="6" t="s">
        <v>8</v>
      </c>
      <c r="K95" s="29"/>
    </row>
    <row r="96" spans="1:11" ht="15.75" customHeight="1" x14ac:dyDescent="0.3">
      <c r="A96" s="7" t="s">
        <v>159</v>
      </c>
      <c r="B96" s="8" t="s">
        <v>50</v>
      </c>
      <c r="C96" s="12">
        <v>1</v>
      </c>
      <c r="D96" s="13">
        <v>7</v>
      </c>
      <c r="E96" s="13">
        <v>1</v>
      </c>
      <c r="F96" s="13">
        <v>7</v>
      </c>
      <c r="G96" s="13">
        <v>1</v>
      </c>
      <c r="H96" s="13">
        <v>2</v>
      </c>
      <c r="I96" s="13">
        <v>2</v>
      </c>
      <c r="J96" s="13">
        <v>9</v>
      </c>
      <c r="K96" s="27"/>
    </row>
    <row r="97" spans="1:11" ht="15.75" customHeight="1" x14ac:dyDescent="0.3">
      <c r="A97" s="7" t="s">
        <v>160</v>
      </c>
      <c r="B97" s="8" t="s">
        <v>50</v>
      </c>
      <c r="C97" s="22">
        <v>3</v>
      </c>
      <c r="D97" s="14">
        <v>7</v>
      </c>
      <c r="E97" s="14">
        <v>2</v>
      </c>
      <c r="F97" s="14">
        <v>7</v>
      </c>
      <c r="G97" s="14">
        <v>0</v>
      </c>
      <c r="H97" s="14">
        <v>2</v>
      </c>
      <c r="I97" s="14">
        <v>3</v>
      </c>
      <c r="J97" s="14">
        <v>9</v>
      </c>
      <c r="K97" s="27"/>
    </row>
    <row r="98" spans="1:11" ht="15.75" customHeight="1" x14ac:dyDescent="0.3">
      <c r="A98" s="10" t="s">
        <v>12</v>
      </c>
      <c r="B98" s="11"/>
      <c r="C98" s="9">
        <v>4</v>
      </c>
      <c r="D98" s="9">
        <v>14</v>
      </c>
      <c r="E98" s="9">
        <v>3</v>
      </c>
      <c r="F98" s="9">
        <v>14</v>
      </c>
      <c r="G98" s="9">
        <v>1</v>
      </c>
      <c r="H98" s="9">
        <v>4</v>
      </c>
      <c r="I98" s="9">
        <v>5</v>
      </c>
      <c r="J98" s="9">
        <v>18</v>
      </c>
      <c r="K98" s="29"/>
    </row>
    <row r="99" spans="1:11" ht="15.75" customHeight="1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K77"/>
  <sheetViews>
    <sheetView workbookViewId="0">
      <selection activeCell="C20" sqref="C20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710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19</v>
      </c>
      <c r="B6" s="8" t="s">
        <v>440</v>
      </c>
      <c r="C6" s="12">
        <v>10</v>
      </c>
      <c r="D6" s="13">
        <v>3</v>
      </c>
      <c r="E6" s="13">
        <v>0</v>
      </c>
      <c r="F6" s="13">
        <v>0</v>
      </c>
      <c r="G6" s="13">
        <v>0</v>
      </c>
      <c r="H6" s="13">
        <v>1</v>
      </c>
      <c r="I6" s="13">
        <v>10</v>
      </c>
      <c r="J6" s="13">
        <v>4</v>
      </c>
      <c r="K6" s="27"/>
    </row>
    <row r="7" spans="1:11" ht="15.75" customHeight="1" x14ac:dyDescent="0.3">
      <c r="A7" s="7" t="s">
        <v>20</v>
      </c>
      <c r="B7" s="8" t="s">
        <v>440</v>
      </c>
      <c r="C7" s="22">
        <v>4</v>
      </c>
      <c r="D7" s="14">
        <v>10</v>
      </c>
      <c r="E7" s="14">
        <v>0</v>
      </c>
      <c r="F7" s="14">
        <v>0</v>
      </c>
      <c r="G7" s="14">
        <v>0</v>
      </c>
      <c r="H7" s="14">
        <v>1</v>
      </c>
      <c r="I7" s="14">
        <v>4</v>
      </c>
      <c r="J7" s="14">
        <v>11</v>
      </c>
      <c r="K7" s="27"/>
    </row>
    <row r="8" spans="1:11" ht="15.75" customHeight="1" x14ac:dyDescent="0.3">
      <c r="A8" s="7" t="s">
        <v>21</v>
      </c>
      <c r="B8" s="8" t="s">
        <v>440</v>
      </c>
      <c r="C8" s="22">
        <v>7</v>
      </c>
      <c r="D8" s="14">
        <v>7</v>
      </c>
      <c r="E8" s="14">
        <v>0</v>
      </c>
      <c r="F8" s="14">
        <v>0</v>
      </c>
      <c r="G8" s="14">
        <v>0</v>
      </c>
      <c r="H8" s="14">
        <v>1</v>
      </c>
      <c r="I8" s="14">
        <v>7</v>
      </c>
      <c r="J8" s="14">
        <v>8</v>
      </c>
      <c r="K8" s="27"/>
    </row>
    <row r="9" spans="1:11" ht="15.75" customHeight="1" x14ac:dyDescent="0.3">
      <c r="A9" s="7" t="s">
        <v>22</v>
      </c>
      <c r="B9" s="8" t="s">
        <v>440</v>
      </c>
      <c r="C9" s="22">
        <v>10</v>
      </c>
      <c r="D9" s="14">
        <v>6</v>
      </c>
      <c r="E9" s="14">
        <v>0</v>
      </c>
      <c r="F9" s="14">
        <v>0</v>
      </c>
      <c r="G9" s="14">
        <v>0</v>
      </c>
      <c r="H9" s="14">
        <v>1</v>
      </c>
      <c r="I9" s="14">
        <v>10</v>
      </c>
      <c r="J9" s="14">
        <v>7</v>
      </c>
      <c r="K9" s="27"/>
    </row>
    <row r="10" spans="1:11" ht="15.75" customHeight="1" x14ac:dyDescent="0.3">
      <c r="A10" s="7" t="s">
        <v>23</v>
      </c>
      <c r="B10" s="8" t="s">
        <v>440</v>
      </c>
      <c r="C10" s="22">
        <v>15</v>
      </c>
      <c r="D10" s="14">
        <v>2</v>
      </c>
      <c r="E10" s="14">
        <v>0</v>
      </c>
      <c r="F10" s="14">
        <v>0</v>
      </c>
      <c r="G10" s="14">
        <v>2</v>
      </c>
      <c r="H10" s="14">
        <v>1</v>
      </c>
      <c r="I10" s="14">
        <v>17</v>
      </c>
      <c r="J10" s="14">
        <v>3</v>
      </c>
      <c r="K10" s="27"/>
    </row>
    <row r="11" spans="1:11" ht="15.75" customHeight="1" x14ac:dyDescent="0.3">
      <c r="A11" s="7" t="s">
        <v>42</v>
      </c>
      <c r="B11" s="8" t="s">
        <v>440</v>
      </c>
      <c r="C11" s="22">
        <v>4</v>
      </c>
      <c r="D11" s="14">
        <v>10</v>
      </c>
      <c r="E11" s="14">
        <v>0</v>
      </c>
      <c r="F11" s="14">
        <v>0</v>
      </c>
      <c r="G11" s="14">
        <v>1</v>
      </c>
      <c r="H11" s="14">
        <v>1</v>
      </c>
      <c r="I11" s="14">
        <v>5</v>
      </c>
      <c r="J11" s="14">
        <v>11</v>
      </c>
      <c r="K11" s="27"/>
    </row>
    <row r="12" spans="1:11" ht="15.75" customHeight="1" x14ac:dyDescent="0.3">
      <c r="A12" s="7" t="s">
        <v>24</v>
      </c>
      <c r="B12" s="8" t="s">
        <v>440</v>
      </c>
      <c r="C12" s="22">
        <v>1</v>
      </c>
      <c r="D12" s="14">
        <v>10</v>
      </c>
      <c r="E12" s="14">
        <v>0</v>
      </c>
      <c r="F12" s="14">
        <v>0</v>
      </c>
      <c r="G12" s="14">
        <v>0</v>
      </c>
      <c r="H12" s="14">
        <v>1</v>
      </c>
      <c r="I12" s="14">
        <v>1</v>
      </c>
      <c r="J12" s="14">
        <v>11</v>
      </c>
      <c r="K12" s="27"/>
    </row>
    <row r="13" spans="1:11" ht="15.75" customHeight="1" x14ac:dyDescent="0.3">
      <c r="A13" s="7" t="s">
        <v>46</v>
      </c>
      <c r="B13" s="8" t="s">
        <v>440</v>
      </c>
      <c r="C13" s="22">
        <v>10</v>
      </c>
      <c r="D13" s="14">
        <v>3</v>
      </c>
      <c r="E13" s="14">
        <v>0</v>
      </c>
      <c r="F13" s="14">
        <v>0</v>
      </c>
      <c r="G13" s="14">
        <v>0</v>
      </c>
      <c r="H13" s="14">
        <v>1</v>
      </c>
      <c r="I13" s="14">
        <v>10</v>
      </c>
      <c r="J13" s="14">
        <v>4</v>
      </c>
      <c r="K13" s="27"/>
    </row>
    <row r="14" spans="1:11" ht="15.75" customHeight="1" x14ac:dyDescent="0.3">
      <c r="A14" s="10" t="s">
        <v>12</v>
      </c>
      <c r="B14" s="11"/>
      <c r="C14" s="9">
        <f t="shared" ref="C14:J14" si="0">SUM(C6:C13)</f>
        <v>61</v>
      </c>
      <c r="D14" s="9">
        <f t="shared" si="0"/>
        <v>51</v>
      </c>
      <c r="E14" s="9">
        <f t="shared" si="0"/>
        <v>0</v>
      </c>
      <c r="F14" s="9">
        <f t="shared" si="0"/>
        <v>0</v>
      </c>
      <c r="G14" s="9">
        <f t="shared" si="0"/>
        <v>3</v>
      </c>
      <c r="H14" s="9">
        <f t="shared" si="0"/>
        <v>8</v>
      </c>
      <c r="I14" s="9">
        <f t="shared" si="0"/>
        <v>64</v>
      </c>
      <c r="J14" s="9">
        <f t="shared" si="0"/>
        <v>59</v>
      </c>
      <c r="K14" s="29"/>
    </row>
    <row r="15" spans="1:11" ht="15.75" customHeight="1" x14ac:dyDescent="0.3"/>
    <row r="16" spans="1:11" ht="15.75" customHeight="1" x14ac:dyDescent="0.3"/>
    <row r="17" spans="1:11" ht="15.75" customHeight="1" x14ac:dyDescent="0.3">
      <c r="A17" s="24" t="s">
        <v>1392</v>
      </c>
      <c r="B17" s="25"/>
      <c r="C17" s="25"/>
      <c r="D17" s="25"/>
      <c r="E17" s="25"/>
      <c r="F17" s="25"/>
      <c r="G17" s="25"/>
      <c r="H17" s="25"/>
      <c r="I17" s="25"/>
      <c r="J17" s="26"/>
      <c r="K17" s="27"/>
    </row>
    <row r="18" spans="1:11" ht="15.75" customHeight="1" x14ac:dyDescent="0.3">
      <c r="A18" s="2"/>
      <c r="B18" s="3"/>
      <c r="C18" s="28" t="s">
        <v>1</v>
      </c>
      <c r="D18" s="26"/>
      <c r="E18" s="28" t="s">
        <v>2</v>
      </c>
      <c r="F18" s="26"/>
      <c r="G18" s="28" t="s">
        <v>3</v>
      </c>
      <c r="H18" s="26"/>
      <c r="I18" s="28" t="s">
        <v>4</v>
      </c>
      <c r="J18" s="26"/>
      <c r="K18" s="27"/>
    </row>
    <row r="19" spans="1:11" ht="15.75" customHeight="1" x14ac:dyDescent="0.3">
      <c r="A19" s="4" t="s">
        <v>5</v>
      </c>
      <c r="B19" s="5" t="s">
        <v>6</v>
      </c>
      <c r="C19" s="6" t="s">
        <v>7</v>
      </c>
      <c r="D19" s="6" t="s">
        <v>8</v>
      </c>
      <c r="E19" s="6" t="s">
        <v>7</v>
      </c>
      <c r="F19" s="6" t="s">
        <v>8</v>
      </c>
      <c r="G19" s="6" t="s">
        <v>7</v>
      </c>
      <c r="H19" s="6" t="s">
        <v>8</v>
      </c>
      <c r="I19" s="6" t="s">
        <v>7</v>
      </c>
      <c r="J19" s="6" t="s">
        <v>8</v>
      </c>
      <c r="K19" s="29"/>
    </row>
    <row r="20" spans="1:11" ht="15.75" customHeight="1" x14ac:dyDescent="0.3">
      <c r="A20" s="7" t="s">
        <v>42</v>
      </c>
      <c r="B20" s="8" t="s">
        <v>1047</v>
      </c>
      <c r="C20" s="12">
        <v>7</v>
      </c>
      <c r="D20" s="13">
        <v>11</v>
      </c>
      <c r="E20" s="13">
        <v>3</v>
      </c>
      <c r="F20" s="13">
        <v>9</v>
      </c>
      <c r="G20" s="13">
        <v>0</v>
      </c>
      <c r="H20" s="13">
        <v>1</v>
      </c>
      <c r="I20" s="13">
        <v>7</v>
      </c>
      <c r="J20" s="13">
        <v>12</v>
      </c>
      <c r="K20" s="27"/>
    </row>
    <row r="21" spans="1:11" ht="15.75" customHeight="1" x14ac:dyDescent="0.3">
      <c r="A21" s="10" t="s">
        <v>12</v>
      </c>
      <c r="B21" s="11"/>
      <c r="C21" s="9">
        <f t="shared" ref="C21:J21" si="1">SUM(C20:C20)</f>
        <v>7</v>
      </c>
      <c r="D21" s="9">
        <f t="shared" si="1"/>
        <v>11</v>
      </c>
      <c r="E21" s="9">
        <f t="shared" si="1"/>
        <v>3</v>
      </c>
      <c r="F21" s="9">
        <f t="shared" si="1"/>
        <v>9</v>
      </c>
      <c r="G21" s="9">
        <f t="shared" si="1"/>
        <v>0</v>
      </c>
      <c r="H21" s="9">
        <f t="shared" si="1"/>
        <v>1</v>
      </c>
      <c r="I21" s="9">
        <f t="shared" si="1"/>
        <v>7</v>
      </c>
      <c r="J21" s="9">
        <f t="shared" si="1"/>
        <v>12</v>
      </c>
      <c r="K21" s="29"/>
    </row>
    <row r="22" spans="1:11" ht="15.75" customHeight="1" x14ac:dyDescent="0.3">
      <c r="A22" s="1" t="s">
        <v>1393</v>
      </c>
    </row>
    <row r="23" spans="1:11" ht="15.75" customHeight="1" x14ac:dyDescent="0.3"/>
    <row r="24" spans="1:11" ht="15.75" customHeight="1" x14ac:dyDescent="0.3">
      <c r="A24" s="24" t="s">
        <v>925</v>
      </c>
      <c r="B24" s="25"/>
      <c r="C24" s="25"/>
      <c r="D24" s="25"/>
      <c r="E24" s="25"/>
      <c r="F24" s="25"/>
      <c r="G24" s="25"/>
      <c r="H24" s="25"/>
      <c r="I24" s="25"/>
      <c r="J24" s="26"/>
      <c r="K24" s="27"/>
    </row>
    <row r="25" spans="1:11" ht="15.75" customHeight="1" x14ac:dyDescent="0.3">
      <c r="A25" s="2"/>
      <c r="B25" s="3"/>
      <c r="C25" s="28" t="s">
        <v>1</v>
      </c>
      <c r="D25" s="26"/>
      <c r="E25" s="28" t="s">
        <v>2</v>
      </c>
      <c r="F25" s="26"/>
      <c r="G25" s="28" t="s">
        <v>3</v>
      </c>
      <c r="H25" s="26"/>
      <c r="I25" s="28" t="s">
        <v>4</v>
      </c>
      <c r="J25" s="26"/>
      <c r="K25" s="27"/>
    </row>
    <row r="26" spans="1:11" ht="15.75" customHeight="1" x14ac:dyDescent="0.3">
      <c r="A26" s="4" t="s">
        <v>5</v>
      </c>
      <c r="B26" s="5" t="s">
        <v>6</v>
      </c>
      <c r="C26" s="6" t="s">
        <v>7</v>
      </c>
      <c r="D26" s="6" t="s">
        <v>8</v>
      </c>
      <c r="E26" s="6" t="s">
        <v>7</v>
      </c>
      <c r="F26" s="6" t="s">
        <v>8</v>
      </c>
      <c r="G26" s="6" t="s">
        <v>7</v>
      </c>
      <c r="H26" s="6" t="s">
        <v>8</v>
      </c>
      <c r="I26" s="6" t="s">
        <v>7</v>
      </c>
      <c r="J26" s="6" t="s">
        <v>8</v>
      </c>
      <c r="K26" s="29"/>
    </row>
    <row r="27" spans="1:11" ht="15.75" customHeight="1" x14ac:dyDescent="0.3">
      <c r="A27" s="7" t="s">
        <v>104</v>
      </c>
      <c r="B27" s="8" t="s">
        <v>52</v>
      </c>
      <c r="C27" s="12">
        <v>7</v>
      </c>
      <c r="D27" s="13">
        <v>11</v>
      </c>
      <c r="E27" s="13">
        <v>2</v>
      </c>
      <c r="F27" s="13">
        <v>7</v>
      </c>
      <c r="G27" s="13">
        <v>1</v>
      </c>
      <c r="H27" s="13">
        <v>1</v>
      </c>
      <c r="I27" s="13">
        <v>8</v>
      </c>
      <c r="J27" s="13">
        <v>12</v>
      </c>
      <c r="K27" s="27"/>
    </row>
    <row r="28" spans="1:11" ht="15.75" customHeight="1" x14ac:dyDescent="0.3">
      <c r="A28" s="7" t="s">
        <v>105</v>
      </c>
      <c r="B28" s="8" t="s">
        <v>52</v>
      </c>
      <c r="C28" s="22">
        <v>8</v>
      </c>
      <c r="D28" s="14">
        <v>10</v>
      </c>
      <c r="E28" s="14">
        <v>2</v>
      </c>
      <c r="F28" s="14">
        <v>7</v>
      </c>
      <c r="G28" s="14">
        <v>1</v>
      </c>
      <c r="H28" s="14">
        <v>1</v>
      </c>
      <c r="I28" s="14">
        <v>9</v>
      </c>
      <c r="J28" s="14">
        <v>11</v>
      </c>
      <c r="K28" s="27"/>
    </row>
    <row r="29" spans="1:11" ht="15.75" customHeight="1" x14ac:dyDescent="0.3">
      <c r="A29" s="10" t="s">
        <v>12</v>
      </c>
      <c r="B29" s="11"/>
      <c r="C29" s="9">
        <v>15</v>
      </c>
      <c r="D29" s="9">
        <v>21</v>
      </c>
      <c r="E29" s="9">
        <v>4</v>
      </c>
      <c r="F29" s="9">
        <v>14</v>
      </c>
      <c r="G29" s="9">
        <v>2</v>
      </c>
      <c r="H29" s="9">
        <v>2</v>
      </c>
      <c r="I29" s="9">
        <v>17</v>
      </c>
      <c r="J29" s="9">
        <v>23</v>
      </c>
      <c r="K29" s="29"/>
    </row>
    <row r="30" spans="1:11" ht="15.75" customHeigh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1" ht="15.75" customHeight="1" x14ac:dyDescent="0.3"/>
    <row r="32" spans="1:11" ht="15.75" customHeight="1" x14ac:dyDescent="0.3">
      <c r="A32" s="24" t="s">
        <v>628</v>
      </c>
      <c r="B32" s="25"/>
      <c r="C32" s="25"/>
      <c r="D32" s="25"/>
      <c r="E32" s="25"/>
      <c r="F32" s="25"/>
      <c r="G32" s="25"/>
      <c r="H32" s="25"/>
      <c r="I32" s="25"/>
      <c r="J32" s="26"/>
      <c r="K32" s="27"/>
    </row>
    <row r="33" spans="1:11" ht="15.75" customHeight="1" x14ac:dyDescent="0.3">
      <c r="A33" s="2"/>
      <c r="B33" s="3"/>
      <c r="C33" s="28" t="s">
        <v>1</v>
      </c>
      <c r="D33" s="26"/>
      <c r="E33" s="28" t="s">
        <v>2</v>
      </c>
      <c r="F33" s="26"/>
      <c r="G33" s="28" t="s">
        <v>3</v>
      </c>
      <c r="H33" s="26"/>
      <c r="I33" s="28" t="s">
        <v>4</v>
      </c>
      <c r="J33" s="26"/>
      <c r="K33" s="27"/>
    </row>
    <row r="34" spans="1:11" ht="15.75" customHeight="1" x14ac:dyDescent="0.3">
      <c r="A34" s="4" t="s">
        <v>5</v>
      </c>
      <c r="B34" s="5" t="s">
        <v>6</v>
      </c>
      <c r="C34" s="6" t="s">
        <v>7</v>
      </c>
      <c r="D34" s="6" t="s">
        <v>8</v>
      </c>
      <c r="E34" s="6" t="s">
        <v>7</v>
      </c>
      <c r="F34" s="6" t="s">
        <v>8</v>
      </c>
      <c r="G34" s="6" t="s">
        <v>7</v>
      </c>
      <c r="H34" s="6" t="s">
        <v>8</v>
      </c>
      <c r="I34" s="6" t="s">
        <v>7</v>
      </c>
      <c r="J34" s="6" t="s">
        <v>8</v>
      </c>
      <c r="K34" s="29"/>
    </row>
    <row r="35" spans="1:11" ht="15.75" customHeight="1" x14ac:dyDescent="0.3">
      <c r="A35" s="7" t="s">
        <v>24</v>
      </c>
      <c r="B35" s="8" t="s">
        <v>41</v>
      </c>
      <c r="C35" s="12">
        <v>1</v>
      </c>
      <c r="D35" s="13">
        <v>13</v>
      </c>
      <c r="E35" s="13">
        <v>0</v>
      </c>
      <c r="F35" s="13">
        <v>10</v>
      </c>
      <c r="G35" s="13">
        <v>0</v>
      </c>
      <c r="H35" s="13">
        <v>2</v>
      </c>
      <c r="I35" s="13">
        <v>1</v>
      </c>
      <c r="J35" s="13">
        <v>15</v>
      </c>
      <c r="K35" s="27"/>
    </row>
    <row r="36" spans="1:11" ht="15.75" customHeight="1" x14ac:dyDescent="0.3">
      <c r="A36" s="10" t="s">
        <v>12</v>
      </c>
      <c r="B36" s="11"/>
      <c r="C36" s="9">
        <v>1</v>
      </c>
      <c r="D36" s="9">
        <v>13</v>
      </c>
      <c r="E36" s="9">
        <v>0</v>
      </c>
      <c r="F36" s="9">
        <v>10</v>
      </c>
      <c r="G36" s="9">
        <v>0</v>
      </c>
      <c r="H36" s="9">
        <v>2</v>
      </c>
      <c r="I36" s="9">
        <v>1</v>
      </c>
      <c r="J36" s="9">
        <v>15</v>
      </c>
      <c r="K36" s="29"/>
    </row>
    <row r="37" spans="1:11" ht="15.75" customHeight="1" x14ac:dyDescent="0.3">
      <c r="A37" s="18" t="s">
        <v>709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1" ht="15.75" customHeight="1" x14ac:dyDescent="0.3"/>
    <row r="39" spans="1:11" ht="15.75" customHeight="1" x14ac:dyDescent="0.3">
      <c r="A39" s="24" t="s">
        <v>1768</v>
      </c>
      <c r="B39" s="25"/>
      <c r="C39" s="25"/>
      <c r="D39" s="25"/>
      <c r="E39" s="25"/>
      <c r="F39" s="25"/>
      <c r="G39" s="25"/>
      <c r="H39" s="25"/>
      <c r="I39" s="25"/>
      <c r="J39" s="26"/>
      <c r="K39" s="27"/>
    </row>
    <row r="40" spans="1:11" ht="15.75" customHeight="1" x14ac:dyDescent="0.3">
      <c r="A40" s="2"/>
      <c r="B40" s="3"/>
      <c r="C40" s="28" t="s">
        <v>1</v>
      </c>
      <c r="D40" s="26"/>
      <c r="E40" s="28" t="s">
        <v>2</v>
      </c>
      <c r="F40" s="26"/>
      <c r="G40" s="28" t="s">
        <v>3</v>
      </c>
      <c r="H40" s="26"/>
      <c r="I40" s="28" t="s">
        <v>4</v>
      </c>
      <c r="J40" s="26"/>
      <c r="K40" s="27"/>
    </row>
    <row r="41" spans="1:11" ht="15.75" customHeight="1" x14ac:dyDescent="0.3">
      <c r="A41" s="4" t="s">
        <v>5</v>
      </c>
      <c r="B41" s="5" t="s">
        <v>6</v>
      </c>
      <c r="C41" s="6" t="s">
        <v>7</v>
      </c>
      <c r="D41" s="6" t="s">
        <v>8</v>
      </c>
      <c r="E41" s="6" t="s">
        <v>7</v>
      </c>
      <c r="F41" s="6" t="s">
        <v>8</v>
      </c>
      <c r="G41" s="6" t="s">
        <v>7</v>
      </c>
      <c r="H41" s="6" t="s">
        <v>8</v>
      </c>
      <c r="I41" s="6" t="s">
        <v>7</v>
      </c>
      <c r="J41" s="6" t="s">
        <v>8</v>
      </c>
      <c r="K41" s="29"/>
    </row>
    <row r="42" spans="1:11" ht="15.75" customHeight="1" x14ac:dyDescent="0.3">
      <c r="A42" s="7" t="s">
        <v>22</v>
      </c>
      <c r="B42" s="8" t="s">
        <v>555</v>
      </c>
      <c r="C42" s="12">
        <v>12</v>
      </c>
      <c r="D42" s="13">
        <v>8</v>
      </c>
      <c r="E42" s="13">
        <v>5</v>
      </c>
      <c r="F42" s="13">
        <v>2</v>
      </c>
      <c r="G42" s="13">
        <v>1</v>
      </c>
      <c r="H42" s="13">
        <v>1</v>
      </c>
      <c r="I42" s="13">
        <v>13</v>
      </c>
      <c r="J42" s="13">
        <v>9</v>
      </c>
      <c r="K42" s="27"/>
    </row>
    <row r="43" spans="1:11" ht="15.75" customHeight="1" x14ac:dyDescent="0.3">
      <c r="A43" s="10" t="s">
        <v>12</v>
      </c>
      <c r="B43" s="11"/>
      <c r="C43" s="9">
        <f>SUM(C42)</f>
        <v>12</v>
      </c>
      <c r="D43" s="9">
        <f t="shared" ref="D43:J43" si="2">SUM(D42)</f>
        <v>8</v>
      </c>
      <c r="E43" s="9">
        <f t="shared" si="2"/>
        <v>5</v>
      </c>
      <c r="F43" s="9">
        <f t="shared" si="2"/>
        <v>2</v>
      </c>
      <c r="G43" s="9">
        <f t="shared" si="2"/>
        <v>1</v>
      </c>
      <c r="H43" s="9">
        <f t="shared" si="2"/>
        <v>1</v>
      </c>
      <c r="I43" s="9">
        <f t="shared" si="2"/>
        <v>13</v>
      </c>
      <c r="J43" s="9">
        <f t="shared" si="2"/>
        <v>9</v>
      </c>
      <c r="K43" s="29"/>
    </row>
    <row r="44" spans="1:11" ht="15.75" customHeigh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1" ht="15.75" customHeight="1" x14ac:dyDescent="0.3"/>
    <row r="46" spans="1:11" ht="15.75" customHeight="1" x14ac:dyDescent="0.3">
      <c r="A46" s="24" t="s">
        <v>707</v>
      </c>
      <c r="B46" s="25"/>
      <c r="C46" s="25"/>
      <c r="D46" s="25"/>
      <c r="E46" s="25"/>
      <c r="F46" s="25"/>
      <c r="G46" s="25"/>
      <c r="H46" s="25"/>
      <c r="I46" s="25"/>
      <c r="J46" s="26"/>
      <c r="K46" s="27"/>
    </row>
    <row r="47" spans="1:11" ht="15.75" customHeight="1" x14ac:dyDescent="0.3">
      <c r="A47" s="2"/>
      <c r="B47" s="3"/>
      <c r="C47" s="28" t="s">
        <v>1</v>
      </c>
      <c r="D47" s="26"/>
      <c r="E47" s="28" t="s">
        <v>2</v>
      </c>
      <c r="F47" s="26"/>
      <c r="G47" s="28" t="s">
        <v>3</v>
      </c>
      <c r="H47" s="26"/>
      <c r="I47" s="28" t="s">
        <v>4</v>
      </c>
      <c r="J47" s="26"/>
      <c r="K47" s="27"/>
    </row>
    <row r="48" spans="1:11" ht="15.75" customHeight="1" x14ac:dyDescent="0.3">
      <c r="A48" s="4" t="s">
        <v>5</v>
      </c>
      <c r="B48" s="5" t="s">
        <v>6</v>
      </c>
      <c r="C48" s="6" t="s">
        <v>7</v>
      </c>
      <c r="D48" s="6" t="s">
        <v>8</v>
      </c>
      <c r="E48" s="6" t="s">
        <v>7</v>
      </c>
      <c r="F48" s="6" t="s">
        <v>8</v>
      </c>
      <c r="G48" s="6" t="s">
        <v>7</v>
      </c>
      <c r="H48" s="6" t="s">
        <v>8</v>
      </c>
      <c r="I48" s="6" t="s">
        <v>7</v>
      </c>
      <c r="J48" s="6" t="s">
        <v>8</v>
      </c>
      <c r="K48" s="29"/>
    </row>
    <row r="49" spans="1:11" ht="15.75" customHeight="1" x14ac:dyDescent="0.3">
      <c r="A49" s="7" t="s">
        <v>152</v>
      </c>
      <c r="B49" s="8" t="s">
        <v>250</v>
      </c>
      <c r="C49" s="12"/>
      <c r="D49" s="13"/>
      <c r="E49" s="13"/>
      <c r="F49" s="13"/>
      <c r="G49" s="13"/>
      <c r="H49" s="13"/>
      <c r="I49" s="13"/>
      <c r="J49" s="13"/>
      <c r="K49" s="27"/>
    </row>
    <row r="50" spans="1:11" ht="15.75" customHeight="1" x14ac:dyDescent="0.3">
      <c r="A50" s="7" t="s">
        <v>153</v>
      </c>
      <c r="B50" s="8" t="s">
        <v>250</v>
      </c>
      <c r="C50" s="22"/>
      <c r="D50" s="14"/>
      <c r="E50" s="14"/>
      <c r="F50" s="14"/>
      <c r="G50" s="14"/>
      <c r="H50" s="14"/>
      <c r="I50" s="14"/>
      <c r="J50" s="14"/>
      <c r="K50" s="27"/>
    </row>
    <row r="51" spans="1:11" ht="15.75" customHeight="1" x14ac:dyDescent="0.3">
      <c r="A51" s="7" t="s">
        <v>176</v>
      </c>
      <c r="B51" s="8" t="s">
        <v>250</v>
      </c>
      <c r="C51" s="22"/>
      <c r="D51" s="14"/>
      <c r="E51" s="14"/>
      <c r="F51" s="14"/>
      <c r="G51" s="14"/>
      <c r="H51" s="14"/>
      <c r="I51" s="14"/>
      <c r="J51" s="14"/>
      <c r="K51" s="27"/>
    </row>
    <row r="52" spans="1:11" ht="15.75" customHeight="1" x14ac:dyDescent="0.3">
      <c r="A52" s="7" t="s">
        <v>243</v>
      </c>
      <c r="B52" s="8" t="s">
        <v>250</v>
      </c>
      <c r="C52" s="22"/>
      <c r="D52" s="14"/>
      <c r="E52" s="14"/>
      <c r="F52" s="14"/>
      <c r="G52" s="14"/>
      <c r="H52" s="14"/>
      <c r="I52" s="14"/>
      <c r="J52" s="14"/>
      <c r="K52" s="27"/>
    </row>
    <row r="53" spans="1:11" ht="15.75" customHeight="1" x14ac:dyDescent="0.3">
      <c r="A53" s="7" t="s">
        <v>236</v>
      </c>
      <c r="B53" s="8" t="s">
        <v>250</v>
      </c>
      <c r="C53" s="22"/>
      <c r="D53" s="14"/>
      <c r="E53" s="14"/>
      <c r="F53" s="14"/>
      <c r="G53" s="14"/>
      <c r="H53" s="14"/>
      <c r="I53" s="14"/>
      <c r="J53" s="14"/>
      <c r="K53" s="27"/>
    </row>
    <row r="54" spans="1:11" ht="15.75" customHeight="1" x14ac:dyDescent="0.3">
      <c r="A54" s="7" t="s">
        <v>155</v>
      </c>
      <c r="B54" s="8" t="s">
        <v>250</v>
      </c>
      <c r="C54" s="12">
        <v>6</v>
      </c>
      <c r="D54" s="13">
        <v>12</v>
      </c>
      <c r="E54" s="13">
        <v>3</v>
      </c>
      <c r="F54" s="13">
        <v>8</v>
      </c>
      <c r="G54" s="13">
        <v>2</v>
      </c>
      <c r="H54" s="13">
        <v>2</v>
      </c>
      <c r="I54" s="13">
        <v>8</v>
      </c>
      <c r="J54" s="13">
        <v>14</v>
      </c>
      <c r="K54" s="27"/>
    </row>
    <row r="55" spans="1:11" ht="15.75" customHeight="1" x14ac:dyDescent="0.3">
      <c r="A55" s="7" t="s">
        <v>15</v>
      </c>
      <c r="B55" s="8" t="s">
        <v>250</v>
      </c>
      <c r="C55" s="22">
        <v>3</v>
      </c>
      <c r="D55" s="14">
        <v>16</v>
      </c>
      <c r="E55" s="14">
        <v>0</v>
      </c>
      <c r="F55" s="14">
        <v>10</v>
      </c>
      <c r="G55" s="14">
        <v>1</v>
      </c>
      <c r="H55" s="14">
        <v>2</v>
      </c>
      <c r="I55" s="14">
        <v>4</v>
      </c>
      <c r="J55" s="14">
        <v>18</v>
      </c>
      <c r="K55" s="27"/>
    </row>
    <row r="56" spans="1:11" ht="15.75" customHeight="1" x14ac:dyDescent="0.3">
      <c r="A56" s="7" t="s">
        <v>17</v>
      </c>
      <c r="B56" s="8" t="s">
        <v>250</v>
      </c>
      <c r="C56" s="22">
        <v>11</v>
      </c>
      <c r="D56" s="14">
        <v>8</v>
      </c>
      <c r="E56" s="14">
        <v>7</v>
      </c>
      <c r="F56" s="14">
        <v>4</v>
      </c>
      <c r="G56" s="14">
        <v>3</v>
      </c>
      <c r="H56" s="14">
        <v>2</v>
      </c>
      <c r="I56" s="14">
        <v>14</v>
      </c>
      <c r="J56" s="14">
        <v>10</v>
      </c>
      <c r="K56" s="27"/>
    </row>
    <row r="57" spans="1:11" ht="15.75" customHeight="1" x14ac:dyDescent="0.3">
      <c r="A57" s="7" t="s">
        <v>18</v>
      </c>
      <c r="B57" s="8" t="s">
        <v>250</v>
      </c>
      <c r="C57" s="22">
        <v>15</v>
      </c>
      <c r="D57" s="14">
        <v>3</v>
      </c>
      <c r="E57" s="14">
        <v>8</v>
      </c>
      <c r="F57" s="14">
        <v>2</v>
      </c>
      <c r="G57" s="14">
        <v>2</v>
      </c>
      <c r="H57" s="14">
        <v>2</v>
      </c>
      <c r="I57" s="14">
        <v>17</v>
      </c>
      <c r="J57" s="14">
        <v>5</v>
      </c>
      <c r="K57" s="27"/>
    </row>
    <row r="58" spans="1:11" ht="15.75" customHeight="1" x14ac:dyDescent="0.3">
      <c r="A58" s="10" t="s">
        <v>12</v>
      </c>
      <c r="B58" s="11"/>
      <c r="C58" s="9">
        <f>SUM(C49:C57)</f>
        <v>35</v>
      </c>
      <c r="D58" s="9">
        <f t="shared" ref="D58:J58" si="3">SUM(D49:D57)</f>
        <v>39</v>
      </c>
      <c r="E58" s="9">
        <f t="shared" si="3"/>
        <v>18</v>
      </c>
      <c r="F58" s="9">
        <f t="shared" si="3"/>
        <v>24</v>
      </c>
      <c r="G58" s="9">
        <f t="shared" si="3"/>
        <v>8</v>
      </c>
      <c r="H58" s="9">
        <f t="shared" si="3"/>
        <v>8</v>
      </c>
      <c r="I58" s="9">
        <f t="shared" si="3"/>
        <v>43</v>
      </c>
      <c r="J58" s="9">
        <f t="shared" si="3"/>
        <v>47</v>
      </c>
      <c r="K58" s="29"/>
    </row>
    <row r="59" spans="1:11" ht="15.75" customHeight="1" x14ac:dyDescent="0.3">
      <c r="A59" s="1" t="s">
        <v>708</v>
      </c>
    </row>
    <row r="60" spans="1:11" ht="15.75" customHeight="1" x14ac:dyDescent="0.3"/>
    <row r="61" spans="1:11" ht="15.75" customHeight="1" x14ac:dyDescent="0.3">
      <c r="A61" s="24" t="s">
        <v>1711</v>
      </c>
      <c r="B61" s="25"/>
      <c r="C61" s="25"/>
      <c r="D61" s="25"/>
      <c r="E61" s="25"/>
      <c r="F61" s="25"/>
      <c r="G61" s="25"/>
      <c r="H61" s="25"/>
      <c r="I61" s="25"/>
      <c r="J61" s="26"/>
      <c r="K61" s="27"/>
    </row>
    <row r="62" spans="1:11" ht="15.75" customHeight="1" x14ac:dyDescent="0.3">
      <c r="A62" s="2"/>
      <c r="B62" s="3"/>
      <c r="C62" s="28" t="s">
        <v>1</v>
      </c>
      <c r="D62" s="26"/>
      <c r="E62" s="28" t="s">
        <v>2</v>
      </c>
      <c r="F62" s="26"/>
      <c r="G62" s="28" t="s">
        <v>3</v>
      </c>
      <c r="H62" s="26"/>
      <c r="I62" s="28" t="s">
        <v>4</v>
      </c>
      <c r="J62" s="26"/>
      <c r="K62" s="27"/>
    </row>
    <row r="63" spans="1:11" ht="15.75" customHeight="1" x14ac:dyDescent="0.3">
      <c r="A63" s="4" t="s">
        <v>5</v>
      </c>
      <c r="B63" s="5" t="s">
        <v>6</v>
      </c>
      <c r="C63" s="6" t="s">
        <v>7</v>
      </c>
      <c r="D63" s="6" t="s">
        <v>8</v>
      </c>
      <c r="E63" s="6" t="s">
        <v>7</v>
      </c>
      <c r="F63" s="6" t="s">
        <v>8</v>
      </c>
      <c r="G63" s="6" t="s">
        <v>7</v>
      </c>
      <c r="H63" s="6" t="s">
        <v>8</v>
      </c>
      <c r="I63" s="6" t="s">
        <v>7</v>
      </c>
      <c r="J63" s="6" t="s">
        <v>8</v>
      </c>
      <c r="K63" s="29"/>
    </row>
    <row r="64" spans="1:11" ht="15.75" customHeight="1" x14ac:dyDescent="0.3">
      <c r="A64" s="7" t="s">
        <v>784</v>
      </c>
      <c r="B64" s="8" t="s">
        <v>165</v>
      </c>
      <c r="C64" s="12">
        <v>6</v>
      </c>
      <c r="D64" s="13">
        <v>6</v>
      </c>
      <c r="E64" s="13"/>
      <c r="F64" s="13"/>
      <c r="G64" s="13"/>
      <c r="H64" s="13"/>
      <c r="I64" s="13"/>
      <c r="J64" s="13"/>
      <c r="K64" s="27"/>
    </row>
    <row r="65" spans="1:11" ht="15.75" customHeight="1" x14ac:dyDescent="0.3">
      <c r="A65" s="10" t="s">
        <v>12</v>
      </c>
      <c r="B65" s="11"/>
      <c r="C65" s="9">
        <f t="shared" ref="C65:J65" si="4">SUM(C64:C64)</f>
        <v>6</v>
      </c>
      <c r="D65" s="9">
        <f t="shared" si="4"/>
        <v>6</v>
      </c>
      <c r="E65" s="9">
        <f t="shared" si="4"/>
        <v>0</v>
      </c>
      <c r="F65" s="9">
        <f t="shared" si="4"/>
        <v>0</v>
      </c>
      <c r="G65" s="9">
        <f t="shared" si="4"/>
        <v>0</v>
      </c>
      <c r="H65" s="9">
        <f t="shared" si="4"/>
        <v>0</v>
      </c>
      <c r="I65" s="9">
        <f t="shared" si="4"/>
        <v>0</v>
      </c>
      <c r="J65" s="9">
        <f t="shared" si="4"/>
        <v>0</v>
      </c>
      <c r="K65" s="29"/>
    </row>
    <row r="66" spans="1:11" ht="15.75" customHeight="1" x14ac:dyDescent="0.3"/>
    <row r="67" spans="1:11" ht="15.75" customHeight="1" x14ac:dyDescent="0.3"/>
    <row r="68" spans="1:11" ht="15.75" customHeight="1" x14ac:dyDescent="0.3">
      <c r="A68" s="24" t="s">
        <v>629</v>
      </c>
      <c r="B68" s="25"/>
      <c r="C68" s="25"/>
      <c r="D68" s="25"/>
      <c r="E68" s="25"/>
      <c r="F68" s="25"/>
      <c r="G68" s="25"/>
      <c r="H68" s="25"/>
      <c r="I68" s="25"/>
      <c r="J68" s="26"/>
      <c r="K68" s="27"/>
    </row>
    <row r="69" spans="1:11" ht="15.75" customHeight="1" x14ac:dyDescent="0.3">
      <c r="A69" s="2"/>
      <c r="B69" s="3"/>
      <c r="C69" s="28" t="s">
        <v>1</v>
      </c>
      <c r="D69" s="26"/>
      <c r="E69" s="28" t="s">
        <v>2</v>
      </c>
      <c r="F69" s="26"/>
      <c r="G69" s="28" t="s">
        <v>3</v>
      </c>
      <c r="H69" s="26"/>
      <c r="I69" s="28" t="s">
        <v>4</v>
      </c>
      <c r="J69" s="26"/>
      <c r="K69" s="27"/>
    </row>
    <row r="70" spans="1:11" ht="15.75" customHeight="1" x14ac:dyDescent="0.3">
      <c r="A70" s="4" t="s">
        <v>5</v>
      </c>
      <c r="B70" s="5" t="s">
        <v>6</v>
      </c>
      <c r="C70" s="6" t="s">
        <v>7</v>
      </c>
      <c r="D70" s="6" t="s">
        <v>8</v>
      </c>
      <c r="E70" s="6" t="s">
        <v>7</v>
      </c>
      <c r="F70" s="6" t="s">
        <v>8</v>
      </c>
      <c r="G70" s="6" t="s">
        <v>7</v>
      </c>
      <c r="H70" s="6" t="s">
        <v>8</v>
      </c>
      <c r="I70" s="6" t="s">
        <v>7</v>
      </c>
      <c r="J70" s="6" t="s">
        <v>8</v>
      </c>
      <c r="K70" s="29"/>
    </row>
    <row r="71" spans="1:11" ht="15.75" customHeight="1" x14ac:dyDescent="0.3">
      <c r="A71" s="7" t="s">
        <v>176</v>
      </c>
      <c r="B71" s="8" t="s">
        <v>1524</v>
      </c>
      <c r="C71" s="12"/>
      <c r="D71" s="13"/>
      <c r="E71" s="13"/>
      <c r="F71" s="13"/>
      <c r="G71" s="13"/>
      <c r="H71" s="13"/>
      <c r="I71" s="13"/>
      <c r="J71" s="13"/>
      <c r="K71" s="27"/>
    </row>
    <row r="72" spans="1:11" ht="15.75" customHeight="1" x14ac:dyDescent="0.3">
      <c r="A72" s="7" t="s">
        <v>18</v>
      </c>
      <c r="B72" s="8" t="s">
        <v>705</v>
      </c>
      <c r="C72" s="12">
        <v>12</v>
      </c>
      <c r="D72" s="13">
        <v>6</v>
      </c>
      <c r="E72" s="13"/>
      <c r="F72" s="13"/>
      <c r="G72" s="13"/>
      <c r="H72" s="13"/>
      <c r="I72" s="13"/>
      <c r="J72" s="13"/>
      <c r="K72" s="27"/>
    </row>
    <row r="73" spans="1:11" ht="15.75" customHeight="1" x14ac:dyDescent="0.3">
      <c r="A73" s="7" t="s">
        <v>55</v>
      </c>
      <c r="B73" s="8" t="s">
        <v>41</v>
      </c>
      <c r="C73" s="12">
        <v>9</v>
      </c>
      <c r="D73" s="13">
        <v>9</v>
      </c>
      <c r="E73" s="13">
        <v>1</v>
      </c>
      <c r="F73" s="13">
        <v>8</v>
      </c>
      <c r="G73" s="13">
        <v>0</v>
      </c>
      <c r="H73" s="13">
        <v>2</v>
      </c>
      <c r="I73" s="13">
        <v>9</v>
      </c>
      <c r="J73" s="13">
        <v>11</v>
      </c>
      <c r="K73" s="27"/>
    </row>
    <row r="74" spans="1:11" ht="15.75" customHeight="1" x14ac:dyDescent="0.3">
      <c r="A74" s="7" t="s">
        <v>56</v>
      </c>
      <c r="B74" s="8" t="s">
        <v>41</v>
      </c>
      <c r="C74" s="22">
        <v>8</v>
      </c>
      <c r="D74" s="14">
        <v>11</v>
      </c>
      <c r="E74" s="14">
        <v>2</v>
      </c>
      <c r="F74" s="14">
        <v>7</v>
      </c>
      <c r="G74" s="14">
        <v>0</v>
      </c>
      <c r="H74" s="14">
        <v>2</v>
      </c>
      <c r="I74" s="14">
        <v>8</v>
      </c>
      <c r="J74" s="14">
        <v>13</v>
      </c>
      <c r="K74" s="27"/>
    </row>
    <row r="75" spans="1:11" ht="15.75" customHeight="1" x14ac:dyDescent="0.3">
      <c r="A75" s="7" t="s">
        <v>57</v>
      </c>
      <c r="B75" s="8" t="s">
        <v>41</v>
      </c>
      <c r="C75" s="22">
        <v>0</v>
      </c>
      <c r="D75" s="14">
        <v>17</v>
      </c>
      <c r="E75" s="14">
        <v>0</v>
      </c>
      <c r="F75" s="14">
        <v>9</v>
      </c>
      <c r="G75" s="14">
        <v>0</v>
      </c>
      <c r="H75" s="14">
        <v>2</v>
      </c>
      <c r="I75" s="14">
        <v>0</v>
      </c>
      <c r="J75" s="14">
        <v>19</v>
      </c>
      <c r="K75" s="27"/>
    </row>
    <row r="76" spans="1:11" ht="15.75" customHeight="1" x14ac:dyDescent="0.3">
      <c r="A76" s="10" t="s">
        <v>12</v>
      </c>
      <c r="B76" s="11"/>
      <c r="C76" s="9">
        <f>SUM(C71:C75)</f>
        <v>29</v>
      </c>
      <c r="D76" s="9">
        <f t="shared" ref="D76:J76" si="5">SUM(D71:D75)</f>
        <v>43</v>
      </c>
      <c r="E76" s="9">
        <f t="shared" si="5"/>
        <v>3</v>
      </c>
      <c r="F76" s="9">
        <f t="shared" si="5"/>
        <v>24</v>
      </c>
      <c r="G76" s="9">
        <f t="shared" si="5"/>
        <v>0</v>
      </c>
      <c r="H76" s="9">
        <f t="shared" si="5"/>
        <v>6</v>
      </c>
      <c r="I76" s="9">
        <f t="shared" si="5"/>
        <v>17</v>
      </c>
      <c r="J76" s="9">
        <f t="shared" si="5"/>
        <v>43</v>
      </c>
      <c r="K76" s="29"/>
    </row>
    <row r="77" spans="1:11" ht="15.75" customHeight="1" x14ac:dyDescent="0.3">
      <c r="A77" s="18" t="s">
        <v>706</v>
      </c>
      <c r="B77" s="18"/>
      <c r="C77" s="18"/>
      <c r="D77" s="18"/>
      <c r="E77" s="18"/>
      <c r="F77" s="18"/>
      <c r="G77" s="18"/>
      <c r="H77" s="18"/>
      <c r="I77" s="18"/>
      <c r="J77" s="18"/>
    </row>
  </sheetData>
  <pageMargins left="0.75" right="0.75" top="1" bottom="1" header="0.5" footer="0.5"/>
  <pageSetup scale="49" fitToHeight="10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847"/>
  <sheetViews>
    <sheetView topLeftCell="A726" workbookViewId="0">
      <selection activeCell="E746" sqref="E746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1251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34</v>
      </c>
      <c r="B6" s="8" t="s">
        <v>1252</v>
      </c>
      <c r="C6" s="12">
        <v>6</v>
      </c>
      <c r="D6" s="13">
        <v>14</v>
      </c>
      <c r="E6" s="13">
        <v>5</v>
      </c>
      <c r="F6" s="13">
        <v>8</v>
      </c>
      <c r="G6" s="13">
        <v>0</v>
      </c>
      <c r="H6" s="13">
        <v>1</v>
      </c>
      <c r="I6" s="13">
        <v>6</v>
      </c>
      <c r="J6" s="13">
        <v>15</v>
      </c>
      <c r="K6" s="27"/>
    </row>
    <row r="7" spans="1:11" ht="15.75" customHeight="1" x14ac:dyDescent="0.3">
      <c r="A7" s="7" t="s">
        <v>35</v>
      </c>
      <c r="B7" s="8" t="s">
        <v>1252</v>
      </c>
      <c r="C7" s="22">
        <v>7</v>
      </c>
      <c r="D7" s="14">
        <v>13</v>
      </c>
      <c r="E7" s="14">
        <v>5</v>
      </c>
      <c r="F7" s="14">
        <v>8</v>
      </c>
      <c r="G7" s="14">
        <v>0</v>
      </c>
      <c r="H7" s="14">
        <v>1</v>
      </c>
      <c r="I7" s="14">
        <v>7</v>
      </c>
      <c r="J7" s="14">
        <v>14</v>
      </c>
      <c r="K7" s="27"/>
    </row>
    <row r="8" spans="1:11" ht="15.75" customHeight="1" x14ac:dyDescent="0.3">
      <c r="A8" s="7" t="s">
        <v>36</v>
      </c>
      <c r="B8" s="8" t="s">
        <v>1252</v>
      </c>
      <c r="C8" s="22">
        <v>11</v>
      </c>
      <c r="D8" s="14">
        <v>9</v>
      </c>
      <c r="E8" s="14">
        <v>8</v>
      </c>
      <c r="F8" s="14">
        <v>5</v>
      </c>
      <c r="G8" s="14">
        <v>0</v>
      </c>
      <c r="H8" s="14">
        <v>1</v>
      </c>
      <c r="I8" s="14">
        <v>11</v>
      </c>
      <c r="J8" s="14">
        <v>10</v>
      </c>
      <c r="K8" s="27"/>
    </row>
    <row r="9" spans="1:11" ht="15.75" customHeight="1" x14ac:dyDescent="0.3">
      <c r="A9" s="7" t="s">
        <v>37</v>
      </c>
      <c r="B9" s="8" t="s">
        <v>1252</v>
      </c>
      <c r="C9" s="22">
        <v>3</v>
      </c>
      <c r="D9" s="14">
        <v>17</v>
      </c>
      <c r="E9" s="14">
        <v>3</v>
      </c>
      <c r="F9" s="14">
        <v>13</v>
      </c>
      <c r="G9" s="14">
        <v>1</v>
      </c>
      <c r="H9" s="14">
        <v>1</v>
      </c>
      <c r="I9" s="14">
        <v>4</v>
      </c>
      <c r="J9" s="14">
        <v>18</v>
      </c>
      <c r="K9" s="27"/>
    </row>
    <row r="10" spans="1:11" ht="15.75" customHeight="1" x14ac:dyDescent="0.3">
      <c r="A10" s="7" t="s">
        <v>38</v>
      </c>
      <c r="B10" s="8" t="s">
        <v>1252</v>
      </c>
      <c r="C10" s="22">
        <v>3</v>
      </c>
      <c r="D10" s="14">
        <v>17</v>
      </c>
      <c r="E10" s="14">
        <v>3</v>
      </c>
      <c r="F10" s="14">
        <v>13</v>
      </c>
      <c r="G10" s="14">
        <v>0</v>
      </c>
      <c r="H10" s="14">
        <v>1</v>
      </c>
      <c r="I10" s="14">
        <v>3</v>
      </c>
      <c r="J10" s="14">
        <v>18</v>
      </c>
      <c r="K10" s="27"/>
    </row>
    <row r="11" spans="1:11" ht="15.75" customHeight="1" x14ac:dyDescent="0.3">
      <c r="A11" s="7" t="s">
        <v>81</v>
      </c>
      <c r="B11" s="8" t="s">
        <v>1441</v>
      </c>
      <c r="C11" s="22"/>
      <c r="D11" s="14"/>
      <c r="E11" s="14"/>
      <c r="F11" s="14"/>
      <c r="G11" s="14"/>
      <c r="H11" s="14"/>
      <c r="I11" s="14"/>
      <c r="J11" s="14"/>
      <c r="K11" s="27"/>
    </row>
    <row r="12" spans="1:11" ht="15.75" customHeight="1" x14ac:dyDescent="0.3">
      <c r="A12" s="7" t="s">
        <v>82</v>
      </c>
      <c r="B12" s="8" t="s">
        <v>1441</v>
      </c>
      <c r="C12" s="22"/>
      <c r="D12" s="14"/>
      <c r="E12" s="14"/>
      <c r="F12" s="14"/>
      <c r="G12" s="14"/>
      <c r="H12" s="14"/>
      <c r="I12" s="14"/>
      <c r="J12" s="14"/>
      <c r="K12" s="27"/>
    </row>
    <row r="13" spans="1:11" ht="15.75" customHeight="1" x14ac:dyDescent="0.3">
      <c r="A13" s="7" t="s">
        <v>83</v>
      </c>
      <c r="B13" s="8" t="s">
        <v>1442</v>
      </c>
      <c r="C13" s="22"/>
      <c r="D13" s="14"/>
      <c r="E13" s="14"/>
      <c r="F13" s="14"/>
      <c r="G13" s="14"/>
      <c r="H13" s="14"/>
      <c r="I13" s="14"/>
      <c r="J13" s="14"/>
      <c r="K13" s="27"/>
    </row>
    <row r="14" spans="1:11" ht="15.75" customHeight="1" x14ac:dyDescent="0.3">
      <c r="A14" s="7" t="s">
        <v>84</v>
      </c>
      <c r="B14" s="8" t="s">
        <v>239</v>
      </c>
      <c r="C14" s="22">
        <v>12</v>
      </c>
      <c r="D14" s="14">
        <v>8</v>
      </c>
      <c r="E14" s="14">
        <v>12</v>
      </c>
      <c r="F14" s="14">
        <v>4</v>
      </c>
      <c r="G14" s="14">
        <v>0</v>
      </c>
      <c r="H14" s="14">
        <v>1</v>
      </c>
      <c r="I14" s="14">
        <v>12</v>
      </c>
      <c r="J14" s="14">
        <v>9</v>
      </c>
      <c r="K14" s="27"/>
    </row>
    <row r="15" spans="1:11" ht="15.75" customHeight="1" x14ac:dyDescent="0.3">
      <c r="A15" s="7" t="s">
        <v>85</v>
      </c>
      <c r="B15" s="8" t="s">
        <v>239</v>
      </c>
      <c r="C15" s="22">
        <v>15</v>
      </c>
      <c r="D15" s="14">
        <v>5</v>
      </c>
      <c r="E15" s="14">
        <v>14</v>
      </c>
      <c r="F15" s="14">
        <v>2</v>
      </c>
      <c r="G15" s="14">
        <v>0</v>
      </c>
      <c r="H15" s="14">
        <v>1</v>
      </c>
      <c r="I15" s="14">
        <v>15</v>
      </c>
      <c r="J15" s="14">
        <v>6</v>
      </c>
      <c r="K15" s="27"/>
    </row>
    <row r="16" spans="1:11" ht="15.75" customHeight="1" x14ac:dyDescent="0.3">
      <c r="A16" s="10" t="s">
        <v>12</v>
      </c>
      <c r="B16" s="11"/>
      <c r="C16" s="9">
        <f t="shared" ref="C16:J16" si="0">SUM(C6:C15)</f>
        <v>57</v>
      </c>
      <c r="D16" s="9">
        <f t="shared" si="0"/>
        <v>83</v>
      </c>
      <c r="E16" s="9">
        <f t="shared" si="0"/>
        <v>50</v>
      </c>
      <c r="F16" s="9">
        <f t="shared" si="0"/>
        <v>53</v>
      </c>
      <c r="G16" s="9">
        <f t="shared" si="0"/>
        <v>1</v>
      </c>
      <c r="H16" s="9">
        <f t="shared" si="0"/>
        <v>7</v>
      </c>
      <c r="I16" s="9">
        <f t="shared" si="0"/>
        <v>58</v>
      </c>
      <c r="J16" s="9">
        <f t="shared" si="0"/>
        <v>90</v>
      </c>
      <c r="K16" s="29"/>
    </row>
    <row r="17" spans="1:11" ht="15.75" customHeight="1" x14ac:dyDescent="0.3">
      <c r="A17" s="17" t="s">
        <v>1253</v>
      </c>
      <c r="B17" s="17"/>
      <c r="C17" s="42"/>
      <c r="D17" s="42"/>
      <c r="E17" s="42"/>
      <c r="F17" s="42"/>
      <c r="G17" s="42"/>
      <c r="H17" s="42"/>
      <c r="I17" s="42"/>
      <c r="J17" s="42"/>
    </row>
    <row r="18" spans="1:11" ht="15.75" customHeight="1" x14ac:dyDescent="0.3"/>
    <row r="19" spans="1:11" ht="15.75" customHeight="1" x14ac:dyDescent="0.3">
      <c r="A19" s="24" t="s">
        <v>1615</v>
      </c>
      <c r="B19" s="25"/>
      <c r="C19" s="25"/>
      <c r="D19" s="25"/>
      <c r="E19" s="25"/>
      <c r="F19" s="25"/>
      <c r="G19" s="25"/>
      <c r="H19" s="25"/>
      <c r="I19" s="25"/>
      <c r="J19" s="26"/>
      <c r="K19" s="27"/>
    </row>
    <row r="20" spans="1:11" ht="15.75" customHeight="1" x14ac:dyDescent="0.3">
      <c r="A20" s="2"/>
      <c r="B20" s="3"/>
      <c r="C20" s="28" t="s">
        <v>1</v>
      </c>
      <c r="D20" s="26"/>
      <c r="E20" s="28" t="s">
        <v>2</v>
      </c>
      <c r="F20" s="26"/>
      <c r="G20" s="28" t="s">
        <v>3</v>
      </c>
      <c r="H20" s="26"/>
      <c r="I20" s="28" t="s">
        <v>4</v>
      </c>
      <c r="J20" s="26"/>
      <c r="K20" s="27"/>
    </row>
    <row r="21" spans="1:11" ht="15.75" customHeight="1" x14ac:dyDescent="0.3">
      <c r="A21" s="4" t="s">
        <v>5</v>
      </c>
      <c r="B21" s="5" t="s">
        <v>6</v>
      </c>
      <c r="C21" s="6" t="s">
        <v>7</v>
      </c>
      <c r="D21" s="6" t="s">
        <v>8</v>
      </c>
      <c r="E21" s="6" t="s">
        <v>7</v>
      </c>
      <c r="F21" s="6" t="s">
        <v>8</v>
      </c>
      <c r="G21" s="6" t="s">
        <v>7</v>
      </c>
      <c r="H21" s="6" t="s">
        <v>8</v>
      </c>
      <c r="I21" s="6" t="s">
        <v>7</v>
      </c>
      <c r="J21" s="6" t="s">
        <v>8</v>
      </c>
      <c r="K21" s="29"/>
    </row>
    <row r="22" spans="1:11" ht="15.75" customHeight="1" x14ac:dyDescent="0.3">
      <c r="A22" s="7" t="s">
        <v>1614</v>
      </c>
      <c r="B22" s="8" t="s">
        <v>268</v>
      </c>
      <c r="C22" s="12">
        <v>0</v>
      </c>
      <c r="D22" s="13">
        <v>3</v>
      </c>
      <c r="E22" s="13">
        <v>0</v>
      </c>
      <c r="F22" s="13">
        <v>2</v>
      </c>
      <c r="G22" s="13">
        <v>0</v>
      </c>
      <c r="H22" s="13">
        <v>1</v>
      </c>
      <c r="I22" s="13">
        <v>0</v>
      </c>
      <c r="J22" s="13">
        <v>4</v>
      </c>
      <c r="K22" s="27"/>
    </row>
    <row r="23" spans="1:11" ht="15.75" customHeight="1" x14ac:dyDescent="0.3">
      <c r="A23" s="10" t="s">
        <v>12</v>
      </c>
      <c r="B23" s="11"/>
      <c r="C23" s="9">
        <f t="shared" ref="C23:J23" si="1">SUM(C22:C22)</f>
        <v>0</v>
      </c>
      <c r="D23" s="9">
        <f t="shared" si="1"/>
        <v>3</v>
      </c>
      <c r="E23" s="9">
        <f t="shared" si="1"/>
        <v>0</v>
      </c>
      <c r="F23" s="9">
        <f t="shared" si="1"/>
        <v>2</v>
      </c>
      <c r="G23" s="9">
        <f t="shared" si="1"/>
        <v>0</v>
      </c>
      <c r="H23" s="9">
        <f t="shared" si="1"/>
        <v>1</v>
      </c>
      <c r="I23" s="9">
        <f t="shared" si="1"/>
        <v>0</v>
      </c>
      <c r="J23" s="9">
        <f t="shared" si="1"/>
        <v>4</v>
      </c>
      <c r="K23" s="29"/>
    </row>
    <row r="24" spans="1:11" ht="15.75" customHeight="1" x14ac:dyDescent="0.3">
      <c r="A24" s="17" t="s">
        <v>1616</v>
      </c>
      <c r="B24" s="17"/>
      <c r="C24" s="42"/>
      <c r="D24" s="42"/>
      <c r="E24" s="42"/>
      <c r="F24" s="42"/>
      <c r="G24" s="42"/>
      <c r="H24" s="42"/>
      <c r="I24" s="42"/>
      <c r="J24" s="42"/>
    </row>
    <row r="25" spans="1:11" ht="15.75" customHeight="1" x14ac:dyDescent="0.3"/>
    <row r="26" spans="1:11" ht="15.75" customHeight="1" x14ac:dyDescent="0.3">
      <c r="A26" s="24" t="s">
        <v>1396</v>
      </c>
      <c r="B26" s="25"/>
      <c r="C26" s="25"/>
      <c r="D26" s="25"/>
      <c r="E26" s="25"/>
      <c r="F26" s="25"/>
      <c r="G26" s="25"/>
      <c r="H26" s="25"/>
      <c r="I26" s="25"/>
      <c r="J26" s="26"/>
      <c r="K26" s="27"/>
    </row>
    <row r="27" spans="1:11" ht="15.75" customHeight="1" x14ac:dyDescent="0.3">
      <c r="A27" s="2"/>
      <c r="B27" s="3"/>
      <c r="C27" s="28" t="s">
        <v>1</v>
      </c>
      <c r="D27" s="26"/>
      <c r="E27" s="28" t="s">
        <v>2</v>
      </c>
      <c r="F27" s="26"/>
      <c r="G27" s="28" t="s">
        <v>3</v>
      </c>
      <c r="H27" s="26"/>
      <c r="I27" s="28" t="s">
        <v>4</v>
      </c>
      <c r="J27" s="26"/>
      <c r="K27" s="27"/>
    </row>
    <row r="28" spans="1:11" ht="15.75" customHeight="1" x14ac:dyDescent="0.3">
      <c r="A28" s="4" t="s">
        <v>5</v>
      </c>
      <c r="B28" s="5" t="s">
        <v>6</v>
      </c>
      <c r="C28" s="6" t="s">
        <v>7</v>
      </c>
      <c r="D28" s="6" t="s">
        <v>8</v>
      </c>
      <c r="E28" s="6" t="s">
        <v>7</v>
      </c>
      <c r="F28" s="6" t="s">
        <v>8</v>
      </c>
      <c r="G28" s="6" t="s">
        <v>7</v>
      </c>
      <c r="H28" s="6" t="s">
        <v>8</v>
      </c>
      <c r="I28" s="6" t="s">
        <v>7</v>
      </c>
      <c r="J28" s="6" t="s">
        <v>8</v>
      </c>
      <c r="K28" s="29"/>
    </row>
    <row r="29" spans="1:11" ht="15.75" customHeight="1" x14ac:dyDescent="0.3">
      <c r="A29" s="7" t="s">
        <v>38</v>
      </c>
      <c r="B29" s="8" t="s">
        <v>400</v>
      </c>
      <c r="C29" s="12">
        <v>6</v>
      </c>
      <c r="D29" s="13">
        <v>14</v>
      </c>
      <c r="E29" s="13">
        <v>0</v>
      </c>
      <c r="F29" s="13">
        <v>0</v>
      </c>
      <c r="G29" s="13">
        <v>1</v>
      </c>
      <c r="H29" s="13">
        <v>1</v>
      </c>
      <c r="I29" s="13">
        <v>7</v>
      </c>
      <c r="J29" s="13">
        <v>15</v>
      </c>
      <c r="K29" s="27"/>
    </row>
    <row r="30" spans="1:11" ht="15.75" customHeight="1" x14ac:dyDescent="0.3">
      <c r="A30" s="7" t="s">
        <v>81</v>
      </c>
      <c r="B30" s="8" t="s">
        <v>400</v>
      </c>
      <c r="C30" s="22">
        <v>3</v>
      </c>
      <c r="D30" s="14">
        <v>17</v>
      </c>
      <c r="E30" s="14">
        <v>0</v>
      </c>
      <c r="F30" s="14">
        <v>0</v>
      </c>
      <c r="G30" s="14">
        <v>0</v>
      </c>
      <c r="H30" s="14">
        <v>1</v>
      </c>
      <c r="I30" s="14">
        <v>3</v>
      </c>
      <c r="J30" s="14">
        <v>18</v>
      </c>
      <c r="K30" s="27"/>
    </row>
    <row r="31" spans="1:11" ht="15.75" customHeight="1" x14ac:dyDescent="0.3">
      <c r="A31" s="7" t="s">
        <v>82</v>
      </c>
      <c r="B31" s="8" t="s">
        <v>400</v>
      </c>
      <c r="C31" s="22">
        <v>5</v>
      </c>
      <c r="D31" s="14">
        <v>15</v>
      </c>
      <c r="E31" s="14">
        <v>2</v>
      </c>
      <c r="F31" s="14">
        <v>4</v>
      </c>
      <c r="G31" s="14">
        <v>1</v>
      </c>
      <c r="H31" s="14">
        <v>1</v>
      </c>
      <c r="I31" s="14">
        <v>6</v>
      </c>
      <c r="J31" s="14">
        <v>16</v>
      </c>
      <c r="K31" s="27"/>
    </row>
    <row r="32" spans="1:11" ht="15.75" customHeight="1" x14ac:dyDescent="0.3">
      <c r="A32" s="10" t="s">
        <v>12</v>
      </c>
      <c r="B32" s="11"/>
      <c r="C32" s="9">
        <f t="shared" ref="C32:J32" si="2">SUM(C29:C31)</f>
        <v>14</v>
      </c>
      <c r="D32" s="9">
        <f t="shared" si="2"/>
        <v>46</v>
      </c>
      <c r="E32" s="9">
        <f t="shared" si="2"/>
        <v>2</v>
      </c>
      <c r="F32" s="9">
        <f t="shared" si="2"/>
        <v>4</v>
      </c>
      <c r="G32" s="9">
        <f t="shared" si="2"/>
        <v>2</v>
      </c>
      <c r="H32" s="9">
        <f t="shared" si="2"/>
        <v>3</v>
      </c>
      <c r="I32" s="9">
        <f t="shared" si="2"/>
        <v>16</v>
      </c>
      <c r="J32" s="9">
        <f t="shared" si="2"/>
        <v>49</v>
      </c>
      <c r="K32" s="29"/>
    </row>
    <row r="33" spans="1:11" ht="15.75" customHeight="1" x14ac:dyDescent="0.3">
      <c r="A33" s="17"/>
      <c r="B33" s="17"/>
      <c r="C33" s="42"/>
      <c r="D33" s="42"/>
      <c r="E33" s="42"/>
      <c r="F33" s="42"/>
      <c r="G33" s="42"/>
      <c r="H33" s="42"/>
      <c r="I33" s="42"/>
      <c r="J33" s="42"/>
    </row>
    <row r="34" spans="1:11" ht="15.75" customHeight="1" x14ac:dyDescent="0.3"/>
    <row r="35" spans="1:11" ht="15.75" customHeight="1" x14ac:dyDescent="0.3">
      <c r="A35" s="24" t="s">
        <v>1828</v>
      </c>
      <c r="B35" s="25"/>
      <c r="C35" s="25"/>
      <c r="D35" s="25"/>
      <c r="E35" s="25"/>
      <c r="F35" s="25"/>
      <c r="G35" s="25"/>
      <c r="H35" s="25"/>
      <c r="I35" s="25"/>
      <c r="J35" s="26"/>
      <c r="K35" s="27"/>
    </row>
    <row r="36" spans="1:11" ht="15.75" customHeight="1" x14ac:dyDescent="0.3">
      <c r="A36" s="2"/>
      <c r="B36" s="3"/>
      <c r="C36" s="28" t="s">
        <v>1</v>
      </c>
      <c r="D36" s="26"/>
      <c r="E36" s="28" t="s">
        <v>2</v>
      </c>
      <c r="F36" s="26"/>
      <c r="G36" s="28" t="s">
        <v>3</v>
      </c>
      <c r="H36" s="26"/>
      <c r="I36" s="28" t="s">
        <v>4</v>
      </c>
      <c r="J36" s="26"/>
      <c r="K36" s="27"/>
    </row>
    <row r="37" spans="1:11" ht="15.75" customHeight="1" x14ac:dyDescent="0.3">
      <c r="A37" s="4" t="s">
        <v>5</v>
      </c>
      <c r="B37" s="5" t="s">
        <v>6</v>
      </c>
      <c r="C37" s="6" t="s">
        <v>7</v>
      </c>
      <c r="D37" s="6" t="s">
        <v>8</v>
      </c>
      <c r="E37" s="6" t="s">
        <v>7</v>
      </c>
      <c r="F37" s="6" t="s">
        <v>8</v>
      </c>
      <c r="G37" s="6" t="s">
        <v>7</v>
      </c>
      <c r="H37" s="6" t="s">
        <v>8</v>
      </c>
      <c r="I37" s="6" t="s">
        <v>7</v>
      </c>
      <c r="J37" s="6" t="s">
        <v>8</v>
      </c>
      <c r="K37" s="29"/>
    </row>
    <row r="38" spans="1:11" ht="15.75" customHeight="1" x14ac:dyDescent="0.3">
      <c r="A38" s="7" t="s">
        <v>30</v>
      </c>
      <c r="B38" s="8" t="s">
        <v>271</v>
      </c>
      <c r="C38" s="12">
        <v>10</v>
      </c>
      <c r="D38" s="13">
        <v>8</v>
      </c>
      <c r="E38" s="13">
        <v>0</v>
      </c>
      <c r="F38" s="13">
        <v>0</v>
      </c>
      <c r="G38" s="13">
        <v>1</v>
      </c>
      <c r="H38" s="13">
        <v>1</v>
      </c>
      <c r="I38" s="13">
        <v>11</v>
      </c>
      <c r="J38" s="13">
        <v>9</v>
      </c>
      <c r="K38" s="27"/>
    </row>
    <row r="39" spans="1:11" ht="15.75" customHeight="1" x14ac:dyDescent="0.3">
      <c r="A39" s="7" t="s">
        <v>107</v>
      </c>
      <c r="B39" s="8" t="s">
        <v>271</v>
      </c>
      <c r="C39" s="22">
        <v>8</v>
      </c>
      <c r="D39" s="14">
        <v>10</v>
      </c>
      <c r="E39" s="14">
        <v>0</v>
      </c>
      <c r="F39" s="14">
        <v>0</v>
      </c>
      <c r="G39" s="14">
        <v>1</v>
      </c>
      <c r="H39" s="14">
        <v>1</v>
      </c>
      <c r="I39" s="14">
        <v>9</v>
      </c>
      <c r="J39" s="14">
        <v>11</v>
      </c>
      <c r="K39" s="27"/>
    </row>
    <row r="40" spans="1:11" ht="15.75" customHeight="1" x14ac:dyDescent="0.3">
      <c r="A40" s="7" t="s">
        <v>109</v>
      </c>
      <c r="B40" s="8" t="s">
        <v>271</v>
      </c>
      <c r="C40" s="22">
        <v>15</v>
      </c>
      <c r="D40" s="14">
        <v>3</v>
      </c>
      <c r="E40" s="14">
        <v>0</v>
      </c>
      <c r="F40" s="14">
        <v>0</v>
      </c>
      <c r="G40" s="14">
        <v>2</v>
      </c>
      <c r="H40" s="14">
        <v>1</v>
      </c>
      <c r="I40" s="14">
        <v>17</v>
      </c>
      <c r="J40" s="14">
        <v>4</v>
      </c>
      <c r="K40" s="27"/>
    </row>
    <row r="41" spans="1:11" ht="15.75" customHeight="1" x14ac:dyDescent="0.3">
      <c r="A41" s="7" t="s">
        <v>110</v>
      </c>
      <c r="B41" s="8" t="s">
        <v>271</v>
      </c>
      <c r="C41" s="22">
        <v>14</v>
      </c>
      <c r="D41" s="14">
        <v>4</v>
      </c>
      <c r="E41" s="14">
        <v>0</v>
      </c>
      <c r="F41" s="14">
        <v>0</v>
      </c>
      <c r="G41" s="14">
        <v>2</v>
      </c>
      <c r="H41" s="14">
        <v>1</v>
      </c>
      <c r="I41" s="14">
        <v>16</v>
      </c>
      <c r="J41" s="14">
        <v>5</v>
      </c>
      <c r="K41" s="27"/>
    </row>
    <row r="42" spans="1:11" ht="15.75" customHeight="1" x14ac:dyDescent="0.3">
      <c r="A42" s="7" t="s">
        <v>112</v>
      </c>
      <c r="B42" s="8" t="s">
        <v>271</v>
      </c>
      <c r="C42" s="22">
        <v>15</v>
      </c>
      <c r="D42" s="14">
        <v>3</v>
      </c>
      <c r="E42" s="14">
        <v>0</v>
      </c>
      <c r="F42" s="14">
        <v>0</v>
      </c>
      <c r="G42" s="14">
        <v>0</v>
      </c>
      <c r="H42" s="14">
        <v>1</v>
      </c>
      <c r="I42" s="14">
        <v>15</v>
      </c>
      <c r="J42" s="14">
        <v>4</v>
      </c>
      <c r="K42" s="27"/>
    </row>
    <row r="43" spans="1:11" ht="15.75" customHeight="1" x14ac:dyDescent="0.3">
      <c r="A43" s="7" t="s">
        <v>36</v>
      </c>
      <c r="B43" s="8" t="s">
        <v>1322</v>
      </c>
      <c r="C43" s="22">
        <v>10</v>
      </c>
      <c r="D43" s="14">
        <v>10</v>
      </c>
      <c r="E43" s="14">
        <v>8</v>
      </c>
      <c r="F43" s="14">
        <v>6</v>
      </c>
      <c r="G43" s="14">
        <v>0</v>
      </c>
      <c r="H43" s="14">
        <v>1</v>
      </c>
      <c r="I43" s="14">
        <v>10</v>
      </c>
      <c r="J43" s="14">
        <v>11</v>
      </c>
      <c r="K43" s="27"/>
    </row>
    <row r="44" spans="1:11" ht="15.75" customHeight="1" x14ac:dyDescent="0.3">
      <c r="A44" s="7" t="s">
        <v>37</v>
      </c>
      <c r="B44" s="8" t="s">
        <v>1322</v>
      </c>
      <c r="C44" s="22">
        <v>13</v>
      </c>
      <c r="D44" s="14">
        <v>7</v>
      </c>
      <c r="E44" s="14">
        <v>10</v>
      </c>
      <c r="F44" s="14">
        <v>4</v>
      </c>
      <c r="G44" s="14">
        <v>1</v>
      </c>
      <c r="H44" s="14">
        <v>1</v>
      </c>
      <c r="I44" s="14">
        <v>14</v>
      </c>
      <c r="J44" s="14">
        <v>8</v>
      </c>
      <c r="K44" s="27"/>
    </row>
    <row r="45" spans="1:11" ht="15.75" customHeight="1" x14ac:dyDescent="0.3">
      <c r="A45" s="7" t="s">
        <v>38</v>
      </c>
      <c r="B45" s="8" t="s">
        <v>1322</v>
      </c>
      <c r="C45" s="22">
        <v>18</v>
      </c>
      <c r="D45" s="14">
        <v>2</v>
      </c>
      <c r="E45" s="14">
        <v>13</v>
      </c>
      <c r="F45" s="14">
        <v>1</v>
      </c>
      <c r="G45" s="14">
        <v>2</v>
      </c>
      <c r="H45" s="14">
        <v>1</v>
      </c>
      <c r="I45" s="14">
        <v>20</v>
      </c>
      <c r="J45" s="14">
        <v>3</v>
      </c>
      <c r="K45" s="27"/>
    </row>
    <row r="46" spans="1:11" ht="15.75" customHeight="1" x14ac:dyDescent="0.3">
      <c r="A46" s="7" t="s">
        <v>81</v>
      </c>
      <c r="B46" s="8" t="s">
        <v>1322</v>
      </c>
      <c r="C46" s="22">
        <v>16</v>
      </c>
      <c r="D46" s="14">
        <v>4</v>
      </c>
      <c r="E46" s="14">
        <v>12</v>
      </c>
      <c r="F46" s="14">
        <v>2</v>
      </c>
      <c r="G46" s="14">
        <v>2</v>
      </c>
      <c r="H46" s="14">
        <v>1</v>
      </c>
      <c r="I46" s="14">
        <v>18</v>
      </c>
      <c r="J46" s="14">
        <v>5</v>
      </c>
      <c r="K46" s="27"/>
    </row>
    <row r="47" spans="1:11" ht="15.75" customHeight="1" x14ac:dyDescent="0.3">
      <c r="A47" s="7" t="s">
        <v>82</v>
      </c>
      <c r="B47" s="8" t="s">
        <v>1322</v>
      </c>
      <c r="C47" s="22">
        <v>16</v>
      </c>
      <c r="D47" s="14">
        <v>4</v>
      </c>
      <c r="E47" s="14">
        <v>12</v>
      </c>
      <c r="F47" s="14">
        <v>2</v>
      </c>
      <c r="G47" s="14">
        <v>2</v>
      </c>
      <c r="H47" s="14">
        <v>1</v>
      </c>
      <c r="I47" s="14">
        <v>18</v>
      </c>
      <c r="J47" s="14">
        <v>5</v>
      </c>
      <c r="K47" s="27"/>
    </row>
    <row r="48" spans="1:11" ht="15.75" customHeight="1" x14ac:dyDescent="0.3">
      <c r="A48" s="7" t="s">
        <v>83</v>
      </c>
      <c r="B48" s="8" t="s">
        <v>1322</v>
      </c>
      <c r="C48" s="22">
        <v>12</v>
      </c>
      <c r="D48" s="14">
        <v>8</v>
      </c>
      <c r="E48" s="14">
        <v>10</v>
      </c>
      <c r="F48" s="14">
        <v>4</v>
      </c>
      <c r="G48" s="14">
        <v>1</v>
      </c>
      <c r="H48" s="14">
        <v>1</v>
      </c>
      <c r="I48" s="14">
        <v>12</v>
      </c>
      <c r="J48" s="14">
        <v>9</v>
      </c>
      <c r="K48" s="27"/>
    </row>
    <row r="49" spans="1:11" ht="15.75" customHeight="1" x14ac:dyDescent="0.3">
      <c r="A49" s="7" t="s">
        <v>84</v>
      </c>
      <c r="B49" s="8" t="s">
        <v>1322</v>
      </c>
      <c r="C49" s="22">
        <v>16</v>
      </c>
      <c r="D49" s="14">
        <v>4</v>
      </c>
      <c r="E49" s="14">
        <v>12</v>
      </c>
      <c r="F49" s="14">
        <v>2</v>
      </c>
      <c r="G49" s="14">
        <v>3</v>
      </c>
      <c r="H49" s="14">
        <v>1</v>
      </c>
      <c r="I49" s="14">
        <v>19</v>
      </c>
      <c r="J49" s="14">
        <v>5</v>
      </c>
      <c r="K49" s="27"/>
    </row>
    <row r="50" spans="1:11" ht="15.75" customHeight="1" x14ac:dyDescent="0.3">
      <c r="A50" s="7" t="s">
        <v>85</v>
      </c>
      <c r="B50" s="8" t="s">
        <v>1322</v>
      </c>
      <c r="C50" s="22">
        <v>13</v>
      </c>
      <c r="D50" s="14">
        <v>7</v>
      </c>
      <c r="E50" s="14">
        <v>11</v>
      </c>
      <c r="F50" s="14">
        <v>3</v>
      </c>
      <c r="G50" s="14">
        <v>2</v>
      </c>
      <c r="H50" s="14">
        <v>1</v>
      </c>
      <c r="I50" s="14">
        <v>15</v>
      </c>
      <c r="J50" s="14">
        <v>8</v>
      </c>
      <c r="K50" s="27"/>
    </row>
    <row r="51" spans="1:11" ht="15.75" customHeight="1" x14ac:dyDescent="0.3">
      <c r="A51" s="7" t="s">
        <v>86</v>
      </c>
      <c r="B51" s="8" t="s">
        <v>1322</v>
      </c>
      <c r="C51" s="22">
        <v>7</v>
      </c>
      <c r="D51" s="14">
        <v>13</v>
      </c>
      <c r="E51" s="14">
        <v>7</v>
      </c>
      <c r="F51" s="14">
        <v>7</v>
      </c>
      <c r="G51" s="14">
        <v>2</v>
      </c>
      <c r="H51" s="14">
        <v>1</v>
      </c>
      <c r="I51" s="14">
        <v>9</v>
      </c>
      <c r="J51" s="14">
        <v>14</v>
      </c>
      <c r="K51" s="27"/>
    </row>
    <row r="52" spans="1:11" ht="15.75" customHeight="1" x14ac:dyDescent="0.3">
      <c r="A52" s="7" t="s">
        <v>71</v>
      </c>
      <c r="B52" s="8" t="s">
        <v>1322</v>
      </c>
      <c r="C52" s="22">
        <v>5</v>
      </c>
      <c r="D52" s="14">
        <v>15</v>
      </c>
      <c r="E52" s="14">
        <v>4</v>
      </c>
      <c r="F52" s="14">
        <v>10</v>
      </c>
      <c r="G52" s="14">
        <v>1</v>
      </c>
      <c r="H52" s="14">
        <v>1</v>
      </c>
      <c r="I52" s="14">
        <v>6</v>
      </c>
      <c r="J52" s="14">
        <v>16</v>
      </c>
      <c r="K52" s="27"/>
    </row>
    <row r="53" spans="1:11" ht="15.75" customHeight="1" x14ac:dyDescent="0.3">
      <c r="A53" s="7" t="s">
        <v>87</v>
      </c>
      <c r="B53" s="8" t="s">
        <v>1322</v>
      </c>
      <c r="C53" s="22">
        <v>9</v>
      </c>
      <c r="D53" s="14">
        <v>11</v>
      </c>
      <c r="E53" s="14">
        <v>8</v>
      </c>
      <c r="F53" s="14">
        <v>6</v>
      </c>
      <c r="G53" s="14">
        <v>1</v>
      </c>
      <c r="H53" s="14">
        <v>1</v>
      </c>
      <c r="I53" s="14">
        <v>10</v>
      </c>
      <c r="J53" s="14">
        <v>12</v>
      </c>
      <c r="K53" s="27"/>
    </row>
    <row r="54" spans="1:11" ht="15.75" customHeight="1" x14ac:dyDescent="0.3">
      <c r="A54" s="7" t="s">
        <v>88</v>
      </c>
      <c r="B54" s="8" t="s">
        <v>1322</v>
      </c>
      <c r="C54" s="22">
        <v>14</v>
      </c>
      <c r="D54" s="14">
        <v>6</v>
      </c>
      <c r="E54" s="14">
        <v>13</v>
      </c>
      <c r="F54" s="14">
        <v>1</v>
      </c>
      <c r="G54" s="14">
        <v>1</v>
      </c>
      <c r="H54" s="14">
        <v>1</v>
      </c>
      <c r="I54" s="14">
        <v>15</v>
      </c>
      <c r="J54" s="14">
        <v>7</v>
      </c>
      <c r="K54" s="27"/>
    </row>
    <row r="55" spans="1:11" ht="15.75" customHeight="1" x14ac:dyDescent="0.3">
      <c r="A55" s="7" t="s">
        <v>89</v>
      </c>
      <c r="B55" s="8" t="s">
        <v>1322</v>
      </c>
      <c r="C55" s="22">
        <v>18</v>
      </c>
      <c r="D55" s="14">
        <v>2</v>
      </c>
      <c r="E55" s="14">
        <v>14</v>
      </c>
      <c r="F55" s="14">
        <v>0</v>
      </c>
      <c r="G55" s="14">
        <v>2</v>
      </c>
      <c r="H55" s="14">
        <v>1</v>
      </c>
      <c r="I55" s="14">
        <v>20</v>
      </c>
      <c r="J55" s="14">
        <v>3</v>
      </c>
      <c r="K55" s="27"/>
    </row>
    <row r="56" spans="1:11" ht="15.75" customHeight="1" x14ac:dyDescent="0.3">
      <c r="A56" s="7" t="s">
        <v>90</v>
      </c>
      <c r="B56" s="8" t="s">
        <v>1322</v>
      </c>
      <c r="C56" s="22"/>
      <c r="D56" s="14"/>
      <c r="E56" s="14"/>
      <c r="F56" s="14"/>
      <c r="G56" s="14"/>
      <c r="H56" s="14"/>
      <c r="I56" s="14"/>
      <c r="J56" s="14"/>
      <c r="K56" s="27"/>
    </row>
    <row r="57" spans="1:11" ht="15.75" customHeight="1" x14ac:dyDescent="0.3">
      <c r="A57" s="7" t="s">
        <v>73</v>
      </c>
      <c r="B57" s="8" t="s">
        <v>1322</v>
      </c>
      <c r="C57" s="22"/>
      <c r="D57" s="14"/>
      <c r="E57" s="14"/>
      <c r="F57" s="14"/>
      <c r="G57" s="14"/>
      <c r="H57" s="14"/>
      <c r="I57" s="14"/>
      <c r="J57" s="14"/>
      <c r="K57" s="27"/>
    </row>
    <row r="58" spans="1:11" ht="15.75" customHeight="1" x14ac:dyDescent="0.3">
      <c r="A58" s="7" t="s">
        <v>75</v>
      </c>
      <c r="B58" s="8" t="s">
        <v>1322</v>
      </c>
      <c r="C58" s="22"/>
      <c r="D58" s="14"/>
      <c r="E58" s="14"/>
      <c r="F58" s="14"/>
      <c r="G58" s="14"/>
      <c r="H58" s="14"/>
      <c r="I58" s="14"/>
      <c r="J58" s="14"/>
      <c r="K58" s="27"/>
    </row>
    <row r="59" spans="1:11" ht="15.75" customHeight="1" x14ac:dyDescent="0.3">
      <c r="A59" s="7" t="s">
        <v>76</v>
      </c>
      <c r="B59" s="8" t="s">
        <v>1322</v>
      </c>
      <c r="C59" s="22"/>
      <c r="D59" s="14"/>
      <c r="E59" s="14"/>
      <c r="F59" s="14"/>
      <c r="G59" s="14"/>
      <c r="H59" s="14"/>
      <c r="I59" s="14"/>
      <c r="J59" s="14"/>
      <c r="K59" s="27"/>
    </row>
    <row r="60" spans="1:11" ht="15.75" customHeight="1" x14ac:dyDescent="0.3">
      <c r="A60" s="7" t="s">
        <v>77</v>
      </c>
      <c r="B60" s="8" t="s">
        <v>1322</v>
      </c>
      <c r="C60" s="22"/>
      <c r="D60" s="14"/>
      <c r="E60" s="14"/>
      <c r="F60" s="14"/>
      <c r="G60" s="14"/>
      <c r="H60" s="14"/>
      <c r="I60" s="14"/>
      <c r="J60" s="14"/>
      <c r="K60" s="27"/>
    </row>
    <row r="61" spans="1:11" ht="15.75" customHeight="1" x14ac:dyDescent="0.3">
      <c r="A61" s="7" t="s">
        <v>78</v>
      </c>
      <c r="B61" s="8" t="s">
        <v>1322</v>
      </c>
      <c r="C61" s="22"/>
      <c r="D61" s="14"/>
      <c r="E61" s="14"/>
      <c r="F61" s="14"/>
      <c r="G61" s="14"/>
      <c r="H61" s="14"/>
      <c r="I61" s="14"/>
      <c r="J61" s="14"/>
      <c r="K61" s="27"/>
    </row>
    <row r="62" spans="1:11" ht="15.75" customHeight="1" x14ac:dyDescent="0.3">
      <c r="A62" s="7" t="s">
        <v>79</v>
      </c>
      <c r="B62" s="8" t="s">
        <v>1322</v>
      </c>
      <c r="C62" s="22"/>
      <c r="D62" s="14"/>
      <c r="E62" s="14"/>
      <c r="F62" s="14"/>
      <c r="G62" s="14"/>
      <c r="H62" s="14"/>
      <c r="I62" s="14"/>
      <c r="J62" s="14"/>
      <c r="K62" s="27"/>
    </row>
    <row r="63" spans="1:11" ht="15.75" customHeight="1" x14ac:dyDescent="0.3">
      <c r="A63" s="7" t="s">
        <v>9</v>
      </c>
      <c r="B63" s="8" t="s">
        <v>1322</v>
      </c>
      <c r="C63" s="22"/>
      <c r="D63" s="14"/>
      <c r="E63" s="14"/>
      <c r="F63" s="14"/>
      <c r="G63" s="14"/>
      <c r="H63" s="14"/>
      <c r="I63" s="14"/>
      <c r="J63" s="14"/>
      <c r="K63" s="27"/>
    </row>
    <row r="64" spans="1:11" ht="15.75" customHeight="1" x14ac:dyDescent="0.3">
      <c r="A64" s="10" t="s">
        <v>12</v>
      </c>
      <c r="B64" s="11"/>
      <c r="C64" s="9">
        <f t="shared" ref="C64:J64" si="3">SUM(C38:C63)</f>
        <v>229</v>
      </c>
      <c r="D64" s="9">
        <f t="shared" si="3"/>
        <v>121</v>
      </c>
      <c r="E64" s="9">
        <f t="shared" si="3"/>
        <v>134</v>
      </c>
      <c r="F64" s="9">
        <f t="shared" si="3"/>
        <v>48</v>
      </c>
      <c r="G64" s="9">
        <f t="shared" si="3"/>
        <v>26</v>
      </c>
      <c r="H64" s="9">
        <f t="shared" si="3"/>
        <v>18</v>
      </c>
      <c r="I64" s="9">
        <f t="shared" si="3"/>
        <v>254</v>
      </c>
      <c r="J64" s="9">
        <f t="shared" si="3"/>
        <v>139</v>
      </c>
      <c r="K64" s="29"/>
    </row>
    <row r="65" spans="1:11" ht="15.75" customHeight="1" x14ac:dyDescent="0.3">
      <c r="A65" s="17"/>
      <c r="B65" s="17"/>
      <c r="C65" s="42"/>
      <c r="D65" s="42"/>
      <c r="E65" s="42"/>
      <c r="F65" s="42"/>
      <c r="G65" s="42"/>
      <c r="H65" s="42"/>
      <c r="I65" s="42"/>
      <c r="J65" s="42"/>
    </row>
    <row r="66" spans="1:11" ht="15.75" customHeight="1" x14ac:dyDescent="0.3"/>
    <row r="67" spans="1:11" ht="15.75" customHeight="1" x14ac:dyDescent="0.3">
      <c r="A67" s="24" t="s">
        <v>1245</v>
      </c>
      <c r="B67" s="25"/>
      <c r="C67" s="25"/>
      <c r="D67" s="25"/>
      <c r="E67" s="25"/>
      <c r="F67" s="25"/>
      <c r="G67" s="25"/>
      <c r="H67" s="25"/>
      <c r="I67" s="25"/>
      <c r="J67" s="26"/>
      <c r="K67" s="27"/>
    </row>
    <row r="68" spans="1:11" ht="15.75" customHeight="1" x14ac:dyDescent="0.3">
      <c r="A68" s="2"/>
      <c r="B68" s="3"/>
      <c r="C68" s="28" t="s">
        <v>1</v>
      </c>
      <c r="D68" s="26"/>
      <c r="E68" s="28" t="s">
        <v>2</v>
      </c>
      <c r="F68" s="26"/>
      <c r="G68" s="28" t="s">
        <v>3</v>
      </c>
      <c r="H68" s="26"/>
      <c r="I68" s="28" t="s">
        <v>4</v>
      </c>
      <c r="J68" s="26"/>
      <c r="K68" s="27"/>
    </row>
    <row r="69" spans="1:11" ht="15.75" customHeight="1" x14ac:dyDescent="0.3">
      <c r="A69" s="4" t="s">
        <v>5</v>
      </c>
      <c r="B69" s="5" t="s">
        <v>6</v>
      </c>
      <c r="C69" s="6" t="s">
        <v>7</v>
      </c>
      <c r="D69" s="6" t="s">
        <v>8</v>
      </c>
      <c r="E69" s="6" t="s">
        <v>7</v>
      </c>
      <c r="F69" s="6" t="s">
        <v>8</v>
      </c>
      <c r="G69" s="6" t="s">
        <v>7</v>
      </c>
      <c r="H69" s="6" t="s">
        <v>8</v>
      </c>
      <c r="I69" s="6" t="s">
        <v>7</v>
      </c>
      <c r="J69" s="6" t="s">
        <v>8</v>
      </c>
      <c r="K69" s="29"/>
    </row>
    <row r="70" spans="1:11" ht="15.75" customHeight="1" x14ac:dyDescent="0.3">
      <c r="A70" s="7" t="s">
        <v>38</v>
      </c>
      <c r="B70" s="8" t="s">
        <v>268</v>
      </c>
      <c r="C70" s="12">
        <v>6</v>
      </c>
      <c r="D70" s="13">
        <v>14</v>
      </c>
      <c r="E70" s="13">
        <v>3</v>
      </c>
      <c r="F70" s="13">
        <v>13</v>
      </c>
      <c r="G70" s="13">
        <v>0</v>
      </c>
      <c r="H70" s="13">
        <v>1</v>
      </c>
      <c r="I70" s="13">
        <v>6</v>
      </c>
      <c r="J70" s="13">
        <v>15</v>
      </c>
    </row>
    <row r="71" spans="1:11" ht="15.75" customHeight="1" x14ac:dyDescent="0.3">
      <c r="A71" s="7" t="s">
        <v>81</v>
      </c>
      <c r="B71" s="8" t="s">
        <v>268</v>
      </c>
      <c r="C71" s="12">
        <v>11</v>
      </c>
      <c r="D71" s="13">
        <v>9</v>
      </c>
      <c r="E71" s="13">
        <v>9</v>
      </c>
      <c r="F71" s="13">
        <v>7</v>
      </c>
      <c r="G71" s="13">
        <v>0</v>
      </c>
      <c r="H71" s="13">
        <v>1</v>
      </c>
      <c r="I71" s="13">
        <v>11</v>
      </c>
      <c r="J71" s="13">
        <v>10</v>
      </c>
      <c r="K71" s="27"/>
    </row>
    <row r="72" spans="1:11" ht="15.75" customHeight="1" x14ac:dyDescent="0.3">
      <c r="A72" s="10" t="s">
        <v>12</v>
      </c>
      <c r="B72" s="11"/>
      <c r="C72" s="9">
        <f>SUM(C70:C71)</f>
        <v>17</v>
      </c>
      <c r="D72" s="9">
        <f t="shared" ref="D72:J72" si="4">SUM(D70:D71)</f>
        <v>23</v>
      </c>
      <c r="E72" s="9">
        <f t="shared" si="4"/>
        <v>12</v>
      </c>
      <c r="F72" s="9">
        <f t="shared" si="4"/>
        <v>20</v>
      </c>
      <c r="G72" s="9">
        <f t="shared" si="4"/>
        <v>0</v>
      </c>
      <c r="H72" s="9">
        <f t="shared" si="4"/>
        <v>2</v>
      </c>
      <c r="I72" s="9">
        <f t="shared" si="4"/>
        <v>17</v>
      </c>
      <c r="J72" s="9">
        <f t="shared" si="4"/>
        <v>25</v>
      </c>
      <c r="K72" s="29"/>
    </row>
    <row r="73" spans="1:11" ht="15.75" customHeight="1" x14ac:dyDescent="0.3"/>
    <row r="74" spans="1:11" ht="15.75" customHeight="1" x14ac:dyDescent="0.3"/>
    <row r="75" spans="1:11" ht="15.75" customHeight="1" x14ac:dyDescent="0.3">
      <c r="A75" s="24" t="s">
        <v>1259</v>
      </c>
      <c r="B75" s="25"/>
      <c r="C75" s="25"/>
      <c r="D75" s="25"/>
      <c r="E75" s="25"/>
      <c r="F75" s="25"/>
      <c r="G75" s="25"/>
      <c r="H75" s="25"/>
      <c r="I75" s="25"/>
      <c r="J75" s="26"/>
      <c r="K75" s="27"/>
    </row>
    <row r="76" spans="1:11" ht="15.75" customHeight="1" x14ac:dyDescent="0.3">
      <c r="A76" s="2"/>
      <c r="B76" s="3"/>
      <c r="C76" s="28" t="s">
        <v>1</v>
      </c>
      <c r="D76" s="26"/>
      <c r="E76" s="28" t="s">
        <v>2</v>
      </c>
      <c r="F76" s="26"/>
      <c r="G76" s="28" t="s">
        <v>3</v>
      </c>
      <c r="H76" s="26"/>
      <c r="I76" s="28" t="s">
        <v>4</v>
      </c>
      <c r="J76" s="26"/>
      <c r="K76" s="27"/>
    </row>
    <row r="77" spans="1:11" ht="15.75" customHeight="1" x14ac:dyDescent="0.3">
      <c r="A77" s="4" t="s">
        <v>5</v>
      </c>
      <c r="B77" s="5" t="s">
        <v>6</v>
      </c>
      <c r="C77" s="6" t="s">
        <v>7</v>
      </c>
      <c r="D77" s="6" t="s">
        <v>8</v>
      </c>
      <c r="E77" s="6" t="s">
        <v>7</v>
      </c>
      <c r="F77" s="6" t="s">
        <v>8</v>
      </c>
      <c r="G77" s="6" t="s">
        <v>7</v>
      </c>
      <c r="H77" s="6" t="s">
        <v>8</v>
      </c>
      <c r="I77" s="6" t="s">
        <v>7</v>
      </c>
      <c r="J77" s="6" t="s">
        <v>8</v>
      </c>
      <c r="K77" s="29"/>
    </row>
    <row r="78" spans="1:11" ht="15.75" customHeight="1" x14ac:dyDescent="0.3">
      <c r="A78" s="7" t="s">
        <v>113</v>
      </c>
      <c r="B78" s="8" t="s">
        <v>309</v>
      </c>
      <c r="C78" s="12">
        <v>16</v>
      </c>
      <c r="D78" s="13">
        <v>4</v>
      </c>
      <c r="E78" s="13">
        <v>4</v>
      </c>
      <c r="F78" s="13">
        <v>0</v>
      </c>
      <c r="G78" s="13">
        <v>2</v>
      </c>
      <c r="H78" s="13">
        <v>1</v>
      </c>
      <c r="I78" s="13">
        <v>18</v>
      </c>
      <c r="J78" s="13">
        <v>5</v>
      </c>
    </row>
    <row r="79" spans="1:11" ht="15.75" customHeight="1" x14ac:dyDescent="0.3">
      <c r="A79" s="7" t="s">
        <v>171</v>
      </c>
      <c r="B79" s="8" t="s">
        <v>309</v>
      </c>
      <c r="C79" s="12">
        <v>9</v>
      </c>
      <c r="D79" s="13">
        <v>11</v>
      </c>
      <c r="E79" s="13">
        <v>4</v>
      </c>
      <c r="F79" s="13">
        <v>2</v>
      </c>
      <c r="G79" s="13">
        <v>0</v>
      </c>
      <c r="H79" s="13">
        <v>1</v>
      </c>
      <c r="I79" s="13">
        <v>9</v>
      </c>
      <c r="J79" s="13">
        <v>12</v>
      </c>
    </row>
    <row r="80" spans="1:11" ht="15.75" customHeight="1" x14ac:dyDescent="0.3">
      <c r="A80" s="7" t="s">
        <v>32</v>
      </c>
      <c r="B80" s="8" t="s">
        <v>309</v>
      </c>
      <c r="C80" s="12">
        <v>6</v>
      </c>
      <c r="D80" s="13">
        <v>14</v>
      </c>
      <c r="E80" s="13">
        <v>4</v>
      </c>
      <c r="F80" s="13">
        <v>2</v>
      </c>
      <c r="G80" s="13">
        <v>0</v>
      </c>
      <c r="H80" s="13">
        <v>1</v>
      </c>
      <c r="I80" s="13">
        <v>6</v>
      </c>
      <c r="J80" s="13">
        <v>15</v>
      </c>
    </row>
    <row r="81" spans="1:11" ht="15.75" customHeight="1" x14ac:dyDescent="0.3">
      <c r="A81" s="7" t="s">
        <v>33</v>
      </c>
      <c r="B81" s="8" t="s">
        <v>309</v>
      </c>
      <c r="C81" s="12">
        <v>6</v>
      </c>
      <c r="D81" s="13">
        <v>13</v>
      </c>
      <c r="E81" s="13">
        <v>5</v>
      </c>
      <c r="F81" s="13">
        <v>8</v>
      </c>
      <c r="G81" s="13">
        <v>1</v>
      </c>
      <c r="H81" s="13">
        <v>1</v>
      </c>
      <c r="I81" s="13">
        <v>7</v>
      </c>
      <c r="J81" s="13">
        <v>14</v>
      </c>
    </row>
    <row r="82" spans="1:11" ht="15.75" customHeight="1" x14ac:dyDescent="0.3">
      <c r="A82" s="10" t="s">
        <v>12</v>
      </c>
      <c r="B82" s="11"/>
      <c r="C82" s="9">
        <f>SUM(C78:C81)</f>
        <v>37</v>
      </c>
      <c r="D82" s="9">
        <f t="shared" ref="D82:J82" si="5">SUM(D78:D81)</f>
        <v>42</v>
      </c>
      <c r="E82" s="9">
        <f t="shared" si="5"/>
        <v>17</v>
      </c>
      <c r="F82" s="9">
        <f t="shared" si="5"/>
        <v>12</v>
      </c>
      <c r="G82" s="9">
        <f t="shared" si="5"/>
        <v>3</v>
      </c>
      <c r="H82" s="9">
        <f t="shared" si="5"/>
        <v>4</v>
      </c>
      <c r="I82" s="9">
        <f t="shared" si="5"/>
        <v>40</v>
      </c>
      <c r="J82" s="9">
        <f t="shared" si="5"/>
        <v>46</v>
      </c>
      <c r="K82" s="29"/>
    </row>
    <row r="83" spans="1:11" ht="15.75" customHeight="1" x14ac:dyDescent="0.3"/>
    <row r="84" spans="1:11" ht="15.75" customHeight="1" x14ac:dyDescent="0.3"/>
    <row r="85" spans="1:11" ht="15.75" customHeight="1" x14ac:dyDescent="0.3">
      <c r="A85" s="24" t="s">
        <v>802</v>
      </c>
      <c r="B85" s="25"/>
      <c r="C85" s="25"/>
      <c r="D85" s="25"/>
      <c r="E85" s="25"/>
      <c r="F85" s="25"/>
      <c r="G85" s="25"/>
      <c r="H85" s="25"/>
      <c r="I85" s="25"/>
      <c r="J85" s="26"/>
      <c r="K85" s="27"/>
    </row>
    <row r="86" spans="1:11" ht="15.75" customHeight="1" x14ac:dyDescent="0.3">
      <c r="A86" s="2"/>
      <c r="B86" s="3"/>
      <c r="C86" s="28" t="s">
        <v>1</v>
      </c>
      <c r="D86" s="26"/>
      <c r="E86" s="28" t="s">
        <v>2</v>
      </c>
      <c r="F86" s="26"/>
      <c r="G86" s="28" t="s">
        <v>3</v>
      </c>
      <c r="H86" s="26"/>
      <c r="I86" s="28" t="s">
        <v>4</v>
      </c>
      <c r="J86" s="26"/>
      <c r="K86" s="27"/>
    </row>
    <row r="87" spans="1:11" ht="15.75" customHeight="1" x14ac:dyDescent="0.3">
      <c r="A87" s="4" t="s">
        <v>5</v>
      </c>
      <c r="B87" s="5" t="s">
        <v>6</v>
      </c>
      <c r="C87" s="6" t="s">
        <v>7</v>
      </c>
      <c r="D87" s="6" t="s">
        <v>8</v>
      </c>
      <c r="E87" s="6" t="s">
        <v>7</v>
      </c>
      <c r="F87" s="6" t="s">
        <v>8</v>
      </c>
      <c r="G87" s="6" t="s">
        <v>7</v>
      </c>
      <c r="H87" s="6" t="s">
        <v>8</v>
      </c>
      <c r="I87" s="6" t="s">
        <v>7</v>
      </c>
      <c r="J87" s="6" t="s">
        <v>8</v>
      </c>
      <c r="K87" s="29"/>
    </row>
    <row r="88" spans="1:11" ht="15.75" customHeight="1" x14ac:dyDescent="0.3">
      <c r="A88" s="7" t="s">
        <v>68</v>
      </c>
      <c r="B88" s="8" t="s">
        <v>258</v>
      </c>
      <c r="C88" s="12">
        <v>6</v>
      </c>
      <c r="D88" s="13">
        <v>11</v>
      </c>
      <c r="E88" s="13">
        <v>2</v>
      </c>
      <c r="F88" s="13">
        <v>6</v>
      </c>
      <c r="G88" s="13">
        <v>1</v>
      </c>
      <c r="H88" s="13">
        <v>1</v>
      </c>
      <c r="I88" s="13">
        <v>7</v>
      </c>
      <c r="J88" s="13">
        <v>12</v>
      </c>
      <c r="K88" s="27"/>
    </row>
    <row r="89" spans="1:11" ht="15.75" customHeight="1" x14ac:dyDescent="0.3">
      <c r="A89" s="7" t="s">
        <v>69</v>
      </c>
      <c r="B89" s="8" t="s">
        <v>258</v>
      </c>
      <c r="C89" s="22">
        <v>14</v>
      </c>
      <c r="D89" s="14">
        <v>4</v>
      </c>
      <c r="E89" s="14">
        <v>5</v>
      </c>
      <c r="F89" s="14">
        <v>3</v>
      </c>
      <c r="G89" s="14">
        <v>0</v>
      </c>
      <c r="H89" s="14">
        <v>1</v>
      </c>
      <c r="I89" s="14">
        <v>14</v>
      </c>
      <c r="J89" s="14">
        <v>5</v>
      </c>
      <c r="K89" s="27"/>
    </row>
    <row r="90" spans="1:11" ht="15.75" customHeight="1" x14ac:dyDescent="0.3">
      <c r="A90" s="7" t="s">
        <v>102</v>
      </c>
      <c r="B90" s="8" t="s">
        <v>258</v>
      </c>
      <c r="C90" s="22">
        <v>7</v>
      </c>
      <c r="D90" s="14">
        <v>11</v>
      </c>
      <c r="E90" s="14">
        <v>2</v>
      </c>
      <c r="F90" s="14">
        <v>6</v>
      </c>
      <c r="G90" s="14">
        <v>2</v>
      </c>
      <c r="H90" s="14">
        <v>1</v>
      </c>
      <c r="I90" s="14">
        <v>9</v>
      </c>
      <c r="J90" s="14">
        <v>12</v>
      </c>
      <c r="K90" s="27"/>
    </row>
    <row r="91" spans="1:11" ht="15.75" customHeight="1" x14ac:dyDescent="0.3">
      <c r="A91" s="7"/>
      <c r="B91" s="8" t="s">
        <v>1397</v>
      </c>
      <c r="C91" s="22"/>
      <c r="D91" s="14"/>
      <c r="E91" s="14"/>
      <c r="F91" s="14"/>
      <c r="G91" s="14"/>
      <c r="H91" s="14"/>
      <c r="I91" s="14"/>
      <c r="J91" s="14"/>
      <c r="K91" s="27"/>
    </row>
    <row r="92" spans="1:11" ht="15.75" customHeight="1" x14ac:dyDescent="0.3">
      <c r="A92" s="7" t="s">
        <v>25</v>
      </c>
      <c r="B92" s="8" t="s">
        <v>931</v>
      </c>
      <c r="C92" s="22">
        <v>13</v>
      </c>
      <c r="D92" s="14">
        <v>5</v>
      </c>
      <c r="E92" s="14">
        <v>11</v>
      </c>
      <c r="F92" s="14">
        <v>3</v>
      </c>
      <c r="G92" s="14">
        <v>0</v>
      </c>
      <c r="H92" s="14">
        <v>1</v>
      </c>
      <c r="I92" s="14">
        <v>13</v>
      </c>
      <c r="J92" s="14">
        <v>6</v>
      </c>
      <c r="K92" s="27"/>
    </row>
    <row r="93" spans="1:11" ht="15.75" customHeight="1" x14ac:dyDescent="0.3">
      <c r="A93" s="7" t="s">
        <v>27</v>
      </c>
      <c r="B93" s="8" t="s">
        <v>931</v>
      </c>
      <c r="C93" s="22">
        <v>2</v>
      </c>
      <c r="D93" s="14">
        <v>16</v>
      </c>
      <c r="E93" s="14">
        <v>1</v>
      </c>
      <c r="F93" s="14">
        <v>13</v>
      </c>
      <c r="G93" s="14">
        <v>0</v>
      </c>
      <c r="H93" s="14">
        <v>1</v>
      </c>
      <c r="I93" s="14">
        <v>2</v>
      </c>
      <c r="J93" s="14">
        <v>17</v>
      </c>
      <c r="K93" s="27"/>
    </row>
    <row r="94" spans="1:11" ht="15.75" customHeight="1" x14ac:dyDescent="0.3">
      <c r="A94" s="7" t="s">
        <v>28</v>
      </c>
      <c r="B94" s="8" t="s">
        <v>931</v>
      </c>
      <c r="C94" s="22">
        <v>14</v>
      </c>
      <c r="D94" s="14">
        <v>4</v>
      </c>
      <c r="E94" s="14">
        <v>10</v>
      </c>
      <c r="F94" s="14">
        <v>4</v>
      </c>
      <c r="G94" s="14">
        <v>2</v>
      </c>
      <c r="H94" s="14">
        <v>1</v>
      </c>
      <c r="I94" s="14">
        <v>16</v>
      </c>
      <c r="J94" s="14">
        <v>5</v>
      </c>
      <c r="K94" s="27"/>
    </row>
    <row r="95" spans="1:11" ht="15.75" customHeight="1" x14ac:dyDescent="0.3">
      <c r="A95" s="7" t="s">
        <v>106</v>
      </c>
      <c r="B95" s="8" t="s">
        <v>931</v>
      </c>
      <c r="C95" s="22">
        <v>11</v>
      </c>
      <c r="D95" s="14">
        <v>7</v>
      </c>
      <c r="E95" s="14">
        <v>11</v>
      </c>
      <c r="F95" s="14">
        <v>3</v>
      </c>
      <c r="G95" s="14">
        <v>1</v>
      </c>
      <c r="H95" s="14">
        <v>1</v>
      </c>
      <c r="I95" s="14">
        <v>12</v>
      </c>
      <c r="J95" s="14">
        <v>8</v>
      </c>
      <c r="K95" s="27"/>
    </row>
    <row r="96" spans="1:11" ht="15.75" customHeight="1" x14ac:dyDescent="0.3">
      <c r="A96" s="7" t="s">
        <v>30</v>
      </c>
      <c r="B96" s="8" t="s">
        <v>931</v>
      </c>
      <c r="C96" s="22">
        <v>14</v>
      </c>
      <c r="D96" s="14">
        <v>4</v>
      </c>
      <c r="E96" s="14">
        <v>10</v>
      </c>
      <c r="F96" s="14">
        <v>4</v>
      </c>
      <c r="G96" s="14">
        <v>1</v>
      </c>
      <c r="H96" s="14">
        <v>1</v>
      </c>
      <c r="I96" s="14">
        <v>15</v>
      </c>
      <c r="J96" s="14">
        <v>5</v>
      </c>
      <c r="K96" s="27"/>
    </row>
    <row r="97" spans="1:11" ht="15.75" customHeight="1" x14ac:dyDescent="0.3">
      <c r="A97" s="7" t="s">
        <v>107</v>
      </c>
      <c r="B97" s="8" t="s">
        <v>931</v>
      </c>
      <c r="C97" s="22">
        <v>15</v>
      </c>
      <c r="D97" s="14">
        <v>3</v>
      </c>
      <c r="E97" s="14">
        <v>11</v>
      </c>
      <c r="F97" s="14">
        <v>3</v>
      </c>
      <c r="G97" s="14">
        <v>0</v>
      </c>
      <c r="H97" s="14">
        <v>1</v>
      </c>
      <c r="I97" s="14">
        <v>15</v>
      </c>
      <c r="J97" s="14">
        <v>4</v>
      </c>
      <c r="K97" s="27"/>
    </row>
    <row r="98" spans="1:11" ht="15.75" customHeight="1" x14ac:dyDescent="0.3">
      <c r="A98" s="7" t="s">
        <v>109</v>
      </c>
      <c r="B98" s="8" t="s">
        <v>931</v>
      </c>
      <c r="C98" s="22">
        <v>13</v>
      </c>
      <c r="D98" s="14">
        <v>5</v>
      </c>
      <c r="E98" s="14">
        <v>10</v>
      </c>
      <c r="F98" s="14">
        <v>4</v>
      </c>
      <c r="G98" s="14">
        <v>1</v>
      </c>
      <c r="H98" s="14">
        <v>1</v>
      </c>
      <c r="I98" s="14">
        <v>14</v>
      </c>
      <c r="J98" s="14">
        <v>6</v>
      </c>
      <c r="K98" s="27"/>
    </row>
    <row r="99" spans="1:11" ht="15.75" customHeight="1" x14ac:dyDescent="0.3">
      <c r="A99" s="7" t="s">
        <v>110</v>
      </c>
      <c r="B99" s="8" t="s">
        <v>931</v>
      </c>
      <c r="C99" s="22">
        <v>13</v>
      </c>
      <c r="D99" s="14">
        <v>5</v>
      </c>
      <c r="E99" s="14">
        <v>6</v>
      </c>
      <c r="F99" s="14">
        <v>4</v>
      </c>
      <c r="G99" s="14">
        <v>0</v>
      </c>
      <c r="H99" s="14">
        <v>1</v>
      </c>
      <c r="I99" s="14">
        <v>13</v>
      </c>
      <c r="J99" s="14">
        <v>6</v>
      </c>
      <c r="K99" s="27"/>
    </row>
    <row r="100" spans="1:11" ht="15.75" customHeight="1" x14ac:dyDescent="0.3">
      <c r="A100" s="7" t="s">
        <v>112</v>
      </c>
      <c r="B100" s="8" t="s">
        <v>931</v>
      </c>
      <c r="C100" s="22">
        <v>12</v>
      </c>
      <c r="D100" s="14">
        <v>6</v>
      </c>
      <c r="E100" s="14">
        <v>7</v>
      </c>
      <c r="F100" s="14">
        <v>3</v>
      </c>
      <c r="G100" s="14">
        <v>0</v>
      </c>
      <c r="H100" s="14">
        <v>1</v>
      </c>
      <c r="I100" s="14">
        <v>12</v>
      </c>
      <c r="J100" s="14">
        <v>7</v>
      </c>
      <c r="K100" s="27"/>
    </row>
    <row r="101" spans="1:11" ht="15.75" customHeight="1" x14ac:dyDescent="0.3">
      <c r="A101" s="7" t="s">
        <v>113</v>
      </c>
      <c r="B101" s="8" t="s">
        <v>931</v>
      </c>
      <c r="C101" s="22">
        <v>12</v>
      </c>
      <c r="D101" s="14">
        <v>8</v>
      </c>
      <c r="E101" s="14">
        <v>1</v>
      </c>
      <c r="F101" s="14">
        <v>5</v>
      </c>
      <c r="G101" s="14">
        <v>1</v>
      </c>
      <c r="H101" s="14">
        <v>1</v>
      </c>
      <c r="I101" s="14">
        <v>13</v>
      </c>
      <c r="J101" s="14">
        <v>9</v>
      </c>
      <c r="K101" s="27"/>
    </row>
    <row r="102" spans="1:11" ht="15.75" customHeight="1" x14ac:dyDescent="0.3">
      <c r="A102" s="7"/>
      <c r="B102" s="8" t="s">
        <v>1397</v>
      </c>
      <c r="C102" s="22"/>
      <c r="D102" s="14"/>
      <c r="E102" s="14"/>
      <c r="F102" s="14"/>
      <c r="G102" s="14"/>
      <c r="H102" s="14"/>
      <c r="I102" s="14"/>
      <c r="J102" s="14"/>
      <c r="K102" s="27"/>
    </row>
    <row r="103" spans="1:11" ht="15.75" customHeight="1" x14ac:dyDescent="0.3">
      <c r="A103" s="7" t="s">
        <v>37</v>
      </c>
      <c r="B103" s="8" t="s">
        <v>931</v>
      </c>
      <c r="C103" s="22">
        <v>4</v>
      </c>
      <c r="D103" s="14">
        <v>16</v>
      </c>
      <c r="E103" s="14">
        <v>0</v>
      </c>
      <c r="F103" s="14">
        <v>0</v>
      </c>
      <c r="G103" s="14">
        <v>1</v>
      </c>
      <c r="H103" s="14">
        <v>1</v>
      </c>
      <c r="I103" s="14">
        <v>5</v>
      </c>
      <c r="J103" s="14">
        <v>17</v>
      </c>
      <c r="K103" s="27"/>
    </row>
    <row r="104" spans="1:11" ht="15.75" customHeight="1" x14ac:dyDescent="0.3">
      <c r="A104" s="7" t="s">
        <v>38</v>
      </c>
      <c r="B104" s="8" t="s">
        <v>931</v>
      </c>
      <c r="C104" s="22">
        <v>5</v>
      </c>
      <c r="D104" s="14">
        <v>15</v>
      </c>
      <c r="E104" s="14">
        <v>0</v>
      </c>
      <c r="F104" s="14">
        <v>0</v>
      </c>
      <c r="G104" s="14">
        <v>0</v>
      </c>
      <c r="H104" s="14">
        <v>1</v>
      </c>
      <c r="I104" s="14">
        <v>5</v>
      </c>
      <c r="J104" s="14">
        <v>16</v>
      </c>
      <c r="K104" s="27"/>
    </row>
    <row r="105" spans="1:11" ht="15.75" customHeight="1" x14ac:dyDescent="0.3">
      <c r="A105" s="10" t="s">
        <v>12</v>
      </c>
      <c r="B105" s="11"/>
      <c r="C105" s="9">
        <f t="shared" ref="C105:J105" si="6">SUM(C88:C104)</f>
        <v>155</v>
      </c>
      <c r="D105" s="9">
        <f t="shared" si="6"/>
        <v>120</v>
      </c>
      <c r="E105" s="9">
        <f t="shared" si="6"/>
        <v>87</v>
      </c>
      <c r="F105" s="9">
        <f t="shared" si="6"/>
        <v>61</v>
      </c>
      <c r="G105" s="9">
        <f t="shared" si="6"/>
        <v>10</v>
      </c>
      <c r="H105" s="9">
        <f t="shared" si="6"/>
        <v>15</v>
      </c>
      <c r="I105" s="9">
        <f t="shared" si="6"/>
        <v>165</v>
      </c>
      <c r="J105" s="9">
        <f t="shared" si="6"/>
        <v>135</v>
      </c>
      <c r="K105" s="29"/>
    </row>
    <row r="106" spans="1:11" ht="15.75" customHeight="1" x14ac:dyDescent="0.3">
      <c r="A106" s="17"/>
      <c r="B106" s="17"/>
      <c r="C106" s="42"/>
      <c r="D106" s="42"/>
      <c r="E106" s="42"/>
      <c r="F106" s="42"/>
      <c r="G106" s="42"/>
      <c r="H106" s="42"/>
      <c r="I106" s="42"/>
      <c r="J106" s="42"/>
    </row>
    <row r="107" spans="1:11" ht="15.75" customHeight="1" x14ac:dyDescent="0.3"/>
    <row r="108" spans="1:11" ht="15.75" customHeight="1" x14ac:dyDescent="0.3">
      <c r="A108" s="24" t="s">
        <v>1502</v>
      </c>
      <c r="B108" s="25"/>
      <c r="C108" s="25"/>
      <c r="D108" s="25"/>
      <c r="E108" s="25"/>
      <c r="F108" s="25"/>
      <c r="G108" s="25"/>
      <c r="H108" s="25"/>
      <c r="I108" s="25"/>
      <c r="J108" s="26"/>
      <c r="K108" s="27"/>
    </row>
    <row r="109" spans="1:11" ht="15.75" customHeight="1" x14ac:dyDescent="0.3">
      <c r="A109" s="2"/>
      <c r="B109" s="3"/>
      <c r="C109" s="28" t="s">
        <v>1</v>
      </c>
      <c r="D109" s="26"/>
      <c r="E109" s="28" t="s">
        <v>2</v>
      </c>
      <c r="F109" s="26"/>
      <c r="G109" s="28" t="s">
        <v>3</v>
      </c>
      <c r="H109" s="26"/>
      <c r="I109" s="28" t="s">
        <v>4</v>
      </c>
      <c r="J109" s="26"/>
      <c r="K109" s="27"/>
    </row>
    <row r="110" spans="1:11" ht="15.75" customHeight="1" x14ac:dyDescent="0.3">
      <c r="A110" s="4" t="s">
        <v>5</v>
      </c>
      <c r="B110" s="5" t="s">
        <v>6</v>
      </c>
      <c r="C110" s="6" t="s">
        <v>7</v>
      </c>
      <c r="D110" s="6" t="s">
        <v>8</v>
      </c>
      <c r="E110" s="6" t="s">
        <v>7</v>
      </c>
      <c r="F110" s="6" t="s">
        <v>8</v>
      </c>
      <c r="G110" s="6" t="s">
        <v>7</v>
      </c>
      <c r="H110" s="6" t="s">
        <v>8</v>
      </c>
      <c r="I110" s="6" t="s">
        <v>7</v>
      </c>
      <c r="J110" s="6" t="s">
        <v>8</v>
      </c>
      <c r="K110" s="29"/>
    </row>
    <row r="111" spans="1:11" ht="15.75" customHeight="1" x14ac:dyDescent="0.3">
      <c r="A111" s="7" t="s">
        <v>24</v>
      </c>
      <c r="B111" s="8" t="s">
        <v>2020</v>
      </c>
      <c r="C111" s="12"/>
      <c r="D111" s="13"/>
      <c r="E111" s="13"/>
      <c r="F111" s="13"/>
      <c r="G111" s="13"/>
      <c r="H111" s="13"/>
      <c r="I111" s="13"/>
      <c r="J111" s="13"/>
      <c r="K111" s="45"/>
    </row>
    <row r="112" spans="1:11" ht="15.75" customHeight="1" x14ac:dyDescent="0.3">
      <c r="A112" s="7" t="s">
        <v>46</v>
      </c>
      <c r="B112" s="8"/>
      <c r="C112" s="12"/>
      <c r="D112" s="13"/>
      <c r="E112" s="13"/>
      <c r="F112" s="13"/>
      <c r="G112" s="13"/>
      <c r="H112" s="13"/>
      <c r="I112" s="13"/>
      <c r="J112" s="13"/>
      <c r="K112" s="45"/>
    </row>
    <row r="113" spans="1:11" ht="15.75" customHeight="1" x14ac:dyDescent="0.3">
      <c r="A113" s="7" t="s">
        <v>55</v>
      </c>
      <c r="B113" s="8" t="s">
        <v>39</v>
      </c>
      <c r="C113" s="12">
        <v>6</v>
      </c>
      <c r="D113" s="13">
        <v>12</v>
      </c>
      <c r="E113" s="13">
        <v>5</v>
      </c>
      <c r="F113" s="13">
        <v>8</v>
      </c>
      <c r="G113" s="13">
        <v>2</v>
      </c>
      <c r="H113" s="13">
        <v>2</v>
      </c>
      <c r="I113" s="13">
        <v>8</v>
      </c>
      <c r="J113" s="13">
        <v>14</v>
      </c>
      <c r="K113" s="45" t="s">
        <v>1186</v>
      </c>
    </row>
    <row r="114" spans="1:11" ht="15.75" customHeight="1" x14ac:dyDescent="0.3">
      <c r="A114" s="7" t="s">
        <v>56</v>
      </c>
      <c r="B114" s="8" t="s">
        <v>39</v>
      </c>
      <c r="C114" s="12">
        <v>8</v>
      </c>
      <c r="D114" s="13">
        <v>10</v>
      </c>
      <c r="E114" s="13">
        <v>8</v>
      </c>
      <c r="F114" s="13">
        <v>4</v>
      </c>
      <c r="G114" s="13">
        <v>2</v>
      </c>
      <c r="H114" s="13">
        <v>2</v>
      </c>
      <c r="I114" s="13">
        <v>10</v>
      </c>
      <c r="J114" s="13">
        <v>12</v>
      </c>
      <c r="K114" s="45" t="s">
        <v>1200</v>
      </c>
    </row>
    <row r="115" spans="1:11" ht="15.75" customHeight="1" x14ac:dyDescent="0.3">
      <c r="A115" s="7" t="s">
        <v>57</v>
      </c>
      <c r="B115" s="8"/>
      <c r="C115" s="12"/>
      <c r="D115" s="13"/>
      <c r="E115" s="13"/>
      <c r="F115" s="13"/>
      <c r="G115" s="13"/>
      <c r="H115" s="13"/>
      <c r="I115" s="13"/>
      <c r="J115" s="13"/>
      <c r="K115" s="45"/>
    </row>
    <row r="116" spans="1:11" ht="15.75" customHeight="1" x14ac:dyDescent="0.3">
      <c r="A116" s="7" t="s">
        <v>63</v>
      </c>
      <c r="B116" s="8" t="s">
        <v>693</v>
      </c>
      <c r="C116" s="12">
        <v>8</v>
      </c>
      <c r="D116" s="13">
        <v>10</v>
      </c>
      <c r="E116" s="13">
        <v>7</v>
      </c>
      <c r="F116" s="13">
        <v>7</v>
      </c>
      <c r="G116" s="13">
        <v>0</v>
      </c>
      <c r="H116" s="13">
        <v>1</v>
      </c>
      <c r="I116" s="13">
        <v>8</v>
      </c>
      <c r="J116" s="13">
        <v>11</v>
      </c>
      <c r="K116" s="45"/>
    </row>
    <row r="117" spans="1:11" ht="15.75" customHeight="1" x14ac:dyDescent="0.3">
      <c r="A117" s="7" t="s">
        <v>64</v>
      </c>
      <c r="B117" s="8" t="s">
        <v>693</v>
      </c>
      <c r="C117" s="12">
        <v>6</v>
      </c>
      <c r="D117" s="13">
        <v>12</v>
      </c>
      <c r="E117" s="13">
        <v>5</v>
      </c>
      <c r="F117" s="13">
        <v>9</v>
      </c>
      <c r="G117" s="13">
        <v>1</v>
      </c>
      <c r="H117" s="13">
        <v>1</v>
      </c>
      <c r="I117" s="13">
        <v>7</v>
      </c>
      <c r="J117" s="13">
        <v>13</v>
      </c>
      <c r="K117" s="45"/>
    </row>
    <row r="118" spans="1:11" ht="15.75" customHeight="1" x14ac:dyDescent="0.3">
      <c r="A118" s="10" t="s">
        <v>12</v>
      </c>
      <c r="B118" s="11"/>
      <c r="C118" s="9">
        <f>SUM(C116:C117)</f>
        <v>14</v>
      </c>
      <c r="D118" s="9">
        <f t="shared" ref="D118:J118" si="7">SUM(D116:D117)</f>
        <v>22</v>
      </c>
      <c r="E118" s="9">
        <f t="shared" si="7"/>
        <v>12</v>
      </c>
      <c r="F118" s="9">
        <f t="shared" si="7"/>
        <v>16</v>
      </c>
      <c r="G118" s="9">
        <f t="shared" si="7"/>
        <v>1</v>
      </c>
      <c r="H118" s="9">
        <f t="shared" si="7"/>
        <v>2</v>
      </c>
      <c r="I118" s="9">
        <f t="shared" si="7"/>
        <v>15</v>
      </c>
      <c r="J118" s="9">
        <f t="shared" si="7"/>
        <v>24</v>
      </c>
      <c r="K118" s="29"/>
    </row>
    <row r="119" spans="1:11" ht="15.75" customHeight="1" x14ac:dyDescent="0.3"/>
    <row r="120" spans="1:11" ht="15.75" customHeight="1" x14ac:dyDescent="0.3"/>
    <row r="121" spans="1:11" ht="15.75" customHeight="1" x14ac:dyDescent="0.3">
      <c r="A121" s="24" t="s">
        <v>2014</v>
      </c>
      <c r="B121" s="25"/>
      <c r="C121" s="25"/>
      <c r="D121" s="25"/>
      <c r="E121" s="25"/>
      <c r="F121" s="25"/>
      <c r="G121" s="25"/>
      <c r="H121" s="25"/>
      <c r="I121" s="25"/>
      <c r="J121" s="26"/>
      <c r="K121" s="27"/>
    </row>
    <row r="122" spans="1:11" ht="15.75" customHeight="1" x14ac:dyDescent="0.3">
      <c r="A122" s="2"/>
      <c r="B122" s="3"/>
      <c r="C122" s="28" t="s">
        <v>1</v>
      </c>
      <c r="D122" s="26"/>
      <c r="E122" s="28" t="s">
        <v>2</v>
      </c>
      <c r="F122" s="26"/>
      <c r="G122" s="28" t="s">
        <v>3</v>
      </c>
      <c r="H122" s="26"/>
      <c r="I122" s="28" t="s">
        <v>4</v>
      </c>
      <c r="J122" s="26"/>
      <c r="K122" s="27"/>
    </row>
    <row r="123" spans="1:11" ht="15.75" customHeight="1" x14ac:dyDescent="0.3">
      <c r="A123" s="4" t="s">
        <v>5</v>
      </c>
      <c r="B123" s="5" t="s">
        <v>6</v>
      </c>
      <c r="C123" s="6" t="s">
        <v>7</v>
      </c>
      <c r="D123" s="6" t="s">
        <v>8</v>
      </c>
      <c r="E123" s="6" t="s">
        <v>7</v>
      </c>
      <c r="F123" s="6" t="s">
        <v>8</v>
      </c>
      <c r="G123" s="6" t="s">
        <v>7</v>
      </c>
      <c r="H123" s="6" t="s">
        <v>8</v>
      </c>
      <c r="I123" s="6" t="s">
        <v>7</v>
      </c>
      <c r="J123" s="6" t="s">
        <v>8</v>
      </c>
      <c r="K123" s="29"/>
    </row>
    <row r="124" spans="1:11" ht="15.75" customHeight="1" x14ac:dyDescent="0.3">
      <c r="A124" s="7" t="s">
        <v>20</v>
      </c>
      <c r="B124" s="8" t="s">
        <v>1786</v>
      </c>
      <c r="C124" s="12">
        <v>15</v>
      </c>
      <c r="D124" s="13">
        <v>3</v>
      </c>
      <c r="E124" s="13">
        <v>6</v>
      </c>
      <c r="F124" s="13">
        <v>0</v>
      </c>
      <c r="G124" s="13">
        <v>3</v>
      </c>
      <c r="H124" s="13">
        <v>1</v>
      </c>
      <c r="I124" s="13">
        <v>18</v>
      </c>
      <c r="J124" s="13">
        <v>4</v>
      </c>
    </row>
    <row r="125" spans="1:11" ht="15.75" customHeight="1" x14ac:dyDescent="0.3">
      <c r="A125" s="10" t="s">
        <v>12</v>
      </c>
      <c r="B125" s="11"/>
      <c r="C125" s="9">
        <f t="shared" ref="C125:J125" si="8">SUM(C124:C124)</f>
        <v>15</v>
      </c>
      <c r="D125" s="9">
        <f t="shared" si="8"/>
        <v>3</v>
      </c>
      <c r="E125" s="9">
        <f t="shared" si="8"/>
        <v>6</v>
      </c>
      <c r="F125" s="9">
        <f t="shared" si="8"/>
        <v>0</v>
      </c>
      <c r="G125" s="9">
        <f t="shared" si="8"/>
        <v>3</v>
      </c>
      <c r="H125" s="9">
        <f t="shared" si="8"/>
        <v>1</v>
      </c>
      <c r="I125" s="9">
        <f t="shared" si="8"/>
        <v>18</v>
      </c>
      <c r="J125" s="9">
        <f t="shared" si="8"/>
        <v>4</v>
      </c>
      <c r="K125" s="29"/>
    </row>
    <row r="126" spans="1:11" ht="15.75" customHeight="1" x14ac:dyDescent="0.3">
      <c r="A126" s="10"/>
      <c r="B126" s="68"/>
      <c r="C126" s="69"/>
      <c r="D126" s="69"/>
      <c r="E126" s="69"/>
      <c r="F126" s="69"/>
      <c r="G126" s="69"/>
      <c r="H126" s="69"/>
      <c r="I126" s="69"/>
      <c r="J126" s="69"/>
    </row>
    <row r="127" spans="1:11" ht="15.75" customHeight="1" x14ac:dyDescent="0.3">
      <c r="A127" s="10"/>
      <c r="B127" s="68"/>
      <c r="C127" s="69"/>
      <c r="D127" s="69"/>
      <c r="E127" s="69"/>
      <c r="F127" s="69"/>
      <c r="G127" s="69"/>
      <c r="H127" s="69"/>
      <c r="I127" s="69"/>
      <c r="J127" s="69"/>
    </row>
    <row r="128" spans="1:11" ht="15.75" customHeight="1" x14ac:dyDescent="0.3">
      <c r="A128" s="24" t="s">
        <v>1509</v>
      </c>
      <c r="B128" s="25"/>
      <c r="C128" s="25"/>
      <c r="D128" s="25"/>
      <c r="E128" s="25"/>
      <c r="F128" s="25"/>
      <c r="G128" s="25"/>
      <c r="H128" s="25"/>
      <c r="I128" s="25"/>
      <c r="J128" s="26"/>
      <c r="K128" s="27"/>
    </row>
    <row r="129" spans="1:11" ht="15.75" customHeight="1" x14ac:dyDescent="0.3">
      <c r="A129" s="2"/>
      <c r="B129" s="3"/>
      <c r="C129" s="28" t="s">
        <v>1</v>
      </c>
      <c r="D129" s="26"/>
      <c r="E129" s="28" t="s">
        <v>2</v>
      </c>
      <c r="F129" s="26"/>
      <c r="G129" s="28" t="s">
        <v>3</v>
      </c>
      <c r="H129" s="26"/>
      <c r="I129" s="28" t="s">
        <v>4</v>
      </c>
      <c r="J129" s="26"/>
      <c r="K129" s="27"/>
    </row>
    <row r="130" spans="1:11" ht="15.75" customHeight="1" x14ac:dyDescent="0.3">
      <c r="A130" s="4" t="s">
        <v>5</v>
      </c>
      <c r="B130" s="5" t="s">
        <v>6</v>
      </c>
      <c r="C130" s="6" t="s">
        <v>7</v>
      </c>
      <c r="D130" s="6" t="s">
        <v>8</v>
      </c>
      <c r="E130" s="6" t="s">
        <v>7</v>
      </c>
      <c r="F130" s="6" t="s">
        <v>8</v>
      </c>
      <c r="G130" s="6" t="s">
        <v>7</v>
      </c>
      <c r="H130" s="6" t="s">
        <v>8</v>
      </c>
      <c r="I130" s="6" t="s">
        <v>7</v>
      </c>
      <c r="J130" s="6" t="s">
        <v>8</v>
      </c>
      <c r="K130" s="29"/>
    </row>
    <row r="131" spans="1:11" ht="15.75" customHeight="1" x14ac:dyDescent="0.3">
      <c r="A131" s="7" t="s">
        <v>66</v>
      </c>
      <c r="B131" s="8" t="s">
        <v>13</v>
      </c>
      <c r="C131" s="12">
        <v>3</v>
      </c>
      <c r="D131" s="13">
        <v>16</v>
      </c>
      <c r="E131" s="13">
        <v>3</v>
      </c>
      <c r="F131" s="13">
        <v>11</v>
      </c>
      <c r="G131" s="13">
        <v>1</v>
      </c>
      <c r="H131" s="13">
        <v>1</v>
      </c>
      <c r="I131" s="13">
        <v>4</v>
      </c>
      <c r="J131" s="13">
        <v>17</v>
      </c>
    </row>
    <row r="132" spans="1:11" ht="15.75" customHeight="1" x14ac:dyDescent="0.3">
      <c r="A132" s="7" t="s">
        <v>67</v>
      </c>
      <c r="B132" s="8" t="s">
        <v>13</v>
      </c>
      <c r="C132" s="12">
        <v>2</v>
      </c>
      <c r="D132" s="13">
        <v>17</v>
      </c>
      <c r="E132" s="13">
        <v>1</v>
      </c>
      <c r="F132" s="13">
        <v>13</v>
      </c>
      <c r="G132" s="13">
        <v>0</v>
      </c>
      <c r="H132" s="13">
        <v>1</v>
      </c>
      <c r="I132" s="13">
        <v>2</v>
      </c>
      <c r="J132" s="13">
        <v>18</v>
      </c>
    </row>
    <row r="133" spans="1:11" ht="15.75" customHeight="1" x14ac:dyDescent="0.3">
      <c r="A133" s="7" t="s">
        <v>68</v>
      </c>
      <c r="B133" s="8" t="s">
        <v>13</v>
      </c>
      <c r="C133" s="12">
        <v>12</v>
      </c>
      <c r="D133" s="13">
        <v>8</v>
      </c>
      <c r="E133" s="13">
        <v>7</v>
      </c>
      <c r="F133" s="13">
        <v>7</v>
      </c>
      <c r="G133" s="13">
        <v>0</v>
      </c>
      <c r="H133" s="13">
        <v>1</v>
      </c>
      <c r="I133" s="13">
        <v>12</v>
      </c>
      <c r="J133" s="13">
        <v>9</v>
      </c>
    </row>
    <row r="134" spans="1:11" ht="15.75" customHeight="1" x14ac:dyDescent="0.3">
      <c r="A134" s="7" t="s">
        <v>69</v>
      </c>
      <c r="B134" s="8" t="s">
        <v>13</v>
      </c>
      <c r="C134" s="12">
        <v>17</v>
      </c>
      <c r="D134" s="13">
        <v>3</v>
      </c>
      <c r="E134" s="13">
        <v>12</v>
      </c>
      <c r="F134" s="13">
        <v>2</v>
      </c>
      <c r="G134" s="13">
        <v>2</v>
      </c>
      <c r="H134" s="13">
        <v>1</v>
      </c>
      <c r="I134" s="13">
        <v>19</v>
      </c>
      <c r="J134" s="13">
        <v>4</v>
      </c>
    </row>
    <row r="135" spans="1:11" ht="15.75" customHeight="1" x14ac:dyDescent="0.3">
      <c r="A135" s="7" t="s">
        <v>102</v>
      </c>
      <c r="B135" s="8" t="s">
        <v>13</v>
      </c>
      <c r="C135" s="12">
        <v>5</v>
      </c>
      <c r="D135" s="13">
        <v>15</v>
      </c>
      <c r="E135" s="13">
        <v>2</v>
      </c>
      <c r="F135" s="13">
        <v>12</v>
      </c>
      <c r="G135" s="13">
        <v>0</v>
      </c>
      <c r="H135" s="13">
        <v>1</v>
      </c>
      <c r="I135" s="13">
        <v>5</v>
      </c>
      <c r="J135" s="13">
        <v>16</v>
      </c>
    </row>
    <row r="136" spans="1:11" ht="15.75" customHeight="1" x14ac:dyDescent="0.3">
      <c r="A136" s="7" t="s">
        <v>103</v>
      </c>
      <c r="B136" s="8" t="s">
        <v>13</v>
      </c>
      <c r="C136" s="12">
        <v>13</v>
      </c>
      <c r="D136" s="13">
        <v>7</v>
      </c>
      <c r="E136" s="13">
        <v>7</v>
      </c>
      <c r="F136" s="13">
        <v>7</v>
      </c>
      <c r="G136" s="13">
        <v>0</v>
      </c>
      <c r="H136" s="13">
        <v>1</v>
      </c>
      <c r="I136" s="13">
        <v>13</v>
      </c>
      <c r="J136" s="13">
        <v>8</v>
      </c>
    </row>
    <row r="137" spans="1:11" ht="15.75" customHeight="1" x14ac:dyDescent="0.3">
      <c r="A137" s="7" t="s">
        <v>104</v>
      </c>
      <c r="B137" s="8" t="s">
        <v>13</v>
      </c>
      <c r="C137" s="12">
        <v>16</v>
      </c>
      <c r="D137" s="13">
        <v>4</v>
      </c>
      <c r="E137" s="13">
        <v>9</v>
      </c>
      <c r="F137" s="13">
        <v>3</v>
      </c>
      <c r="G137" s="13">
        <v>1</v>
      </c>
      <c r="H137" s="13">
        <v>1</v>
      </c>
      <c r="I137" s="13">
        <v>17</v>
      </c>
      <c r="J137" s="13">
        <v>5</v>
      </c>
    </row>
    <row r="138" spans="1:11" ht="15.75" customHeight="1" x14ac:dyDescent="0.3">
      <c r="A138" s="7" t="s">
        <v>105</v>
      </c>
      <c r="B138" s="8" t="s">
        <v>13</v>
      </c>
      <c r="C138" s="12">
        <v>18</v>
      </c>
      <c r="D138" s="13">
        <v>1</v>
      </c>
      <c r="E138" s="13">
        <v>9</v>
      </c>
      <c r="F138" s="13">
        <v>1</v>
      </c>
      <c r="G138" s="13">
        <v>4</v>
      </c>
      <c r="H138" s="13">
        <v>1</v>
      </c>
      <c r="I138" s="13">
        <v>22</v>
      </c>
      <c r="J138" s="13">
        <v>2</v>
      </c>
      <c r="K138" s="27"/>
    </row>
    <row r="139" spans="1:11" ht="15.75" customHeight="1" x14ac:dyDescent="0.3">
      <c r="A139" s="10" t="s">
        <v>12</v>
      </c>
      <c r="B139" s="11"/>
      <c r="C139" s="9">
        <f>SUM(C131:C138)</f>
        <v>86</v>
      </c>
      <c r="D139" s="9">
        <f t="shared" ref="D139:J139" si="9">SUM(D131:D138)</f>
        <v>71</v>
      </c>
      <c r="E139" s="9">
        <f t="shared" si="9"/>
        <v>50</v>
      </c>
      <c r="F139" s="9">
        <f t="shared" si="9"/>
        <v>56</v>
      </c>
      <c r="G139" s="9">
        <f t="shared" si="9"/>
        <v>8</v>
      </c>
      <c r="H139" s="9">
        <f t="shared" si="9"/>
        <v>8</v>
      </c>
      <c r="I139" s="9">
        <f t="shared" si="9"/>
        <v>94</v>
      </c>
      <c r="J139" s="9">
        <f t="shared" si="9"/>
        <v>79</v>
      </c>
      <c r="K139" s="29"/>
    </row>
    <row r="140" spans="1:11" ht="15.75" customHeight="1" x14ac:dyDescent="0.3"/>
    <row r="141" spans="1:11" ht="15.75" customHeight="1" x14ac:dyDescent="0.3"/>
    <row r="142" spans="1:11" ht="15.75" customHeight="1" x14ac:dyDescent="0.3">
      <c r="A142" s="24" t="s">
        <v>1938</v>
      </c>
      <c r="B142" s="25"/>
      <c r="C142" s="25"/>
      <c r="D142" s="25"/>
      <c r="E142" s="25"/>
      <c r="F142" s="25"/>
      <c r="G142" s="25"/>
      <c r="H142" s="25"/>
      <c r="I142" s="25"/>
      <c r="J142" s="26"/>
      <c r="K142" s="27"/>
    </row>
    <row r="143" spans="1:11" ht="15.75" customHeight="1" x14ac:dyDescent="0.3">
      <c r="A143" s="2"/>
      <c r="B143" s="3"/>
      <c r="C143" s="28" t="s">
        <v>1</v>
      </c>
      <c r="D143" s="26"/>
      <c r="E143" s="28" t="s">
        <v>2</v>
      </c>
      <c r="F143" s="26"/>
      <c r="G143" s="28" t="s">
        <v>3</v>
      </c>
      <c r="H143" s="26"/>
      <c r="I143" s="28" t="s">
        <v>4</v>
      </c>
      <c r="J143" s="26"/>
      <c r="K143" s="27"/>
    </row>
    <row r="144" spans="1:11" ht="15.75" customHeight="1" x14ac:dyDescent="0.3">
      <c r="A144" s="4" t="s">
        <v>5</v>
      </c>
      <c r="B144" s="5" t="s">
        <v>6</v>
      </c>
      <c r="C144" s="6" t="s">
        <v>7</v>
      </c>
      <c r="D144" s="6" t="s">
        <v>8</v>
      </c>
      <c r="E144" s="6" t="s">
        <v>7</v>
      </c>
      <c r="F144" s="6" t="s">
        <v>8</v>
      </c>
      <c r="G144" s="6" t="s">
        <v>7</v>
      </c>
      <c r="H144" s="6" t="s">
        <v>8</v>
      </c>
      <c r="I144" s="6" t="s">
        <v>7</v>
      </c>
      <c r="J144" s="6" t="s">
        <v>8</v>
      </c>
      <c r="K144" s="29"/>
    </row>
    <row r="145" spans="1:11" ht="15.75" customHeight="1" x14ac:dyDescent="0.3">
      <c r="A145" s="7" t="s">
        <v>77</v>
      </c>
      <c r="B145" s="8" t="s">
        <v>1055</v>
      </c>
      <c r="C145" s="12">
        <v>2</v>
      </c>
      <c r="D145" s="13">
        <v>18</v>
      </c>
      <c r="E145" s="13"/>
      <c r="F145" s="13"/>
      <c r="G145" s="13">
        <v>0</v>
      </c>
      <c r="H145" s="13">
        <v>1</v>
      </c>
      <c r="I145" s="13">
        <v>2</v>
      </c>
      <c r="J145" s="13">
        <v>19</v>
      </c>
    </row>
    <row r="146" spans="1:11" ht="15.75" customHeight="1" x14ac:dyDescent="0.3">
      <c r="A146" s="7" t="s">
        <v>78</v>
      </c>
      <c r="B146" s="8" t="s">
        <v>1055</v>
      </c>
      <c r="C146" s="12">
        <v>0</v>
      </c>
      <c r="D146" s="13">
        <v>20</v>
      </c>
      <c r="E146" s="13"/>
      <c r="F146" s="13"/>
      <c r="G146" s="13">
        <v>0</v>
      </c>
      <c r="H146" s="13">
        <v>1</v>
      </c>
      <c r="I146" s="13">
        <v>0</v>
      </c>
      <c r="J146" s="13">
        <v>21</v>
      </c>
    </row>
    <row r="147" spans="1:11" ht="15.75" customHeight="1" x14ac:dyDescent="0.3">
      <c r="A147" s="7" t="s">
        <v>79</v>
      </c>
      <c r="B147" s="8" t="s">
        <v>1939</v>
      </c>
      <c r="C147" s="12">
        <v>13</v>
      </c>
      <c r="D147" s="13">
        <v>7</v>
      </c>
      <c r="E147" s="13">
        <v>9</v>
      </c>
      <c r="F147" s="13">
        <v>1</v>
      </c>
      <c r="G147" s="13">
        <v>4</v>
      </c>
      <c r="H147" s="13">
        <v>1</v>
      </c>
      <c r="I147" s="13">
        <v>16</v>
      </c>
      <c r="J147" s="13">
        <v>8</v>
      </c>
    </row>
    <row r="148" spans="1:11" ht="15.75" customHeight="1" x14ac:dyDescent="0.3">
      <c r="A148" s="7" t="s">
        <v>9</v>
      </c>
      <c r="B148" s="8" t="s">
        <v>1939</v>
      </c>
      <c r="C148" s="12">
        <v>13</v>
      </c>
      <c r="D148" s="13">
        <v>7</v>
      </c>
      <c r="E148" s="13">
        <v>7</v>
      </c>
      <c r="F148" s="13">
        <v>3</v>
      </c>
      <c r="G148" s="13">
        <v>1</v>
      </c>
      <c r="H148" s="13">
        <v>1</v>
      </c>
      <c r="I148" s="13">
        <v>14</v>
      </c>
      <c r="J148" s="13">
        <v>8</v>
      </c>
    </row>
    <row r="149" spans="1:11" ht="15.75" customHeight="1" x14ac:dyDescent="0.3">
      <c r="A149" s="7" t="s">
        <v>11</v>
      </c>
      <c r="B149" s="8" t="s">
        <v>968</v>
      </c>
      <c r="C149" s="12">
        <v>10</v>
      </c>
      <c r="D149" s="13">
        <v>10</v>
      </c>
      <c r="E149" s="13">
        <v>8</v>
      </c>
      <c r="F149" s="13">
        <v>6</v>
      </c>
      <c r="G149" s="13">
        <v>2</v>
      </c>
      <c r="H149" s="13">
        <v>1</v>
      </c>
      <c r="I149" s="13">
        <v>12</v>
      </c>
      <c r="J149" s="13">
        <v>11</v>
      </c>
    </row>
    <row r="150" spans="1:11" ht="15.75" customHeight="1" x14ac:dyDescent="0.3">
      <c r="A150" s="7" t="s">
        <v>630</v>
      </c>
      <c r="B150" s="8" t="s">
        <v>968</v>
      </c>
      <c r="C150" s="12">
        <v>17</v>
      </c>
      <c r="D150" s="13">
        <v>3</v>
      </c>
      <c r="E150" s="13">
        <v>13</v>
      </c>
      <c r="F150" s="13">
        <v>1</v>
      </c>
      <c r="G150" s="13">
        <v>1</v>
      </c>
      <c r="H150" s="13">
        <v>1</v>
      </c>
      <c r="I150" s="13">
        <v>18</v>
      </c>
      <c r="J150" s="13">
        <v>4</v>
      </c>
    </row>
    <row r="151" spans="1:11" ht="15.75" customHeight="1" x14ac:dyDescent="0.3">
      <c r="A151" s="7" t="s">
        <v>686</v>
      </c>
      <c r="B151" s="8" t="s">
        <v>968</v>
      </c>
      <c r="C151" s="12">
        <v>12</v>
      </c>
      <c r="D151" s="13">
        <v>8</v>
      </c>
      <c r="E151" s="13">
        <v>9</v>
      </c>
      <c r="F151" s="13">
        <v>5</v>
      </c>
      <c r="G151" s="13">
        <v>0</v>
      </c>
      <c r="H151" s="13">
        <v>1</v>
      </c>
      <c r="I151" s="13">
        <v>12</v>
      </c>
      <c r="J151" s="13">
        <v>9</v>
      </c>
    </row>
    <row r="152" spans="1:11" ht="15.75" customHeight="1" x14ac:dyDescent="0.3">
      <c r="A152" s="7" t="s">
        <v>729</v>
      </c>
      <c r="B152" s="8" t="s">
        <v>968</v>
      </c>
      <c r="C152" s="12">
        <v>11</v>
      </c>
      <c r="D152" s="13">
        <v>9</v>
      </c>
      <c r="E152" s="13">
        <v>9</v>
      </c>
      <c r="F152" s="13">
        <v>5</v>
      </c>
      <c r="G152" s="13">
        <v>0</v>
      </c>
      <c r="H152" s="13">
        <v>1</v>
      </c>
      <c r="I152" s="13">
        <v>11</v>
      </c>
      <c r="J152" s="13">
        <v>10</v>
      </c>
    </row>
    <row r="153" spans="1:11" ht="15.75" customHeight="1" x14ac:dyDescent="0.3">
      <c r="A153" s="7" t="s">
        <v>984</v>
      </c>
      <c r="B153" s="8" t="s">
        <v>968</v>
      </c>
      <c r="C153" s="12">
        <v>11</v>
      </c>
      <c r="D153" s="13">
        <v>9</v>
      </c>
      <c r="E153" s="13">
        <v>7</v>
      </c>
      <c r="F153" s="13">
        <v>7</v>
      </c>
      <c r="G153" s="13">
        <v>1</v>
      </c>
      <c r="H153" s="13">
        <v>1</v>
      </c>
      <c r="I153" s="13">
        <v>12</v>
      </c>
      <c r="J153" s="13">
        <v>10</v>
      </c>
    </row>
    <row r="154" spans="1:11" ht="15.75" customHeight="1" x14ac:dyDescent="0.3">
      <c r="A154" s="7" t="s">
        <v>1189</v>
      </c>
      <c r="B154" s="8" t="s">
        <v>968</v>
      </c>
      <c r="C154" s="12">
        <v>14</v>
      </c>
      <c r="D154" s="13">
        <v>6</v>
      </c>
      <c r="E154" s="13">
        <v>10</v>
      </c>
      <c r="F154" s="13">
        <v>4</v>
      </c>
      <c r="G154" s="13">
        <v>1</v>
      </c>
      <c r="H154" s="13">
        <v>1</v>
      </c>
      <c r="I154" s="13">
        <v>15</v>
      </c>
      <c r="J154" s="13">
        <v>7</v>
      </c>
    </row>
    <row r="155" spans="1:11" ht="15.75" customHeight="1" x14ac:dyDescent="0.3">
      <c r="A155" s="7" t="s">
        <v>1267</v>
      </c>
      <c r="B155" s="8" t="s">
        <v>968</v>
      </c>
      <c r="C155" s="12">
        <v>13</v>
      </c>
      <c r="D155" s="13">
        <v>9</v>
      </c>
      <c r="E155" s="13">
        <v>8</v>
      </c>
      <c r="F155" s="13">
        <v>6</v>
      </c>
      <c r="G155" s="13">
        <v>1</v>
      </c>
      <c r="H155" s="13">
        <v>1</v>
      </c>
      <c r="I155" s="13">
        <v>14</v>
      </c>
      <c r="J155" s="13">
        <v>10</v>
      </c>
    </row>
    <row r="156" spans="1:11" ht="15.75" customHeight="1" x14ac:dyDescent="0.3">
      <c r="A156" s="7" t="s">
        <v>1374</v>
      </c>
      <c r="B156" s="8" t="s">
        <v>968</v>
      </c>
      <c r="C156" s="12">
        <v>15</v>
      </c>
      <c r="D156" s="13">
        <v>7</v>
      </c>
      <c r="E156" s="13">
        <v>8</v>
      </c>
      <c r="F156" s="13">
        <v>6</v>
      </c>
      <c r="G156" s="13">
        <v>1</v>
      </c>
      <c r="H156" s="13">
        <v>1</v>
      </c>
      <c r="I156" s="13">
        <v>16</v>
      </c>
      <c r="J156" s="13">
        <v>8</v>
      </c>
      <c r="K156" s="27"/>
    </row>
    <row r="157" spans="1:11" ht="15.75" customHeight="1" x14ac:dyDescent="0.3">
      <c r="A157" s="10" t="s">
        <v>12</v>
      </c>
      <c r="B157" s="11"/>
      <c r="C157" s="9">
        <f>SUM(C145:C156)</f>
        <v>131</v>
      </c>
      <c r="D157" s="9">
        <f t="shared" ref="D157:J157" si="10">SUM(D145:D156)</f>
        <v>113</v>
      </c>
      <c r="E157" s="9">
        <f t="shared" si="10"/>
        <v>88</v>
      </c>
      <c r="F157" s="9">
        <f t="shared" si="10"/>
        <v>44</v>
      </c>
      <c r="G157" s="9">
        <f t="shared" si="10"/>
        <v>12</v>
      </c>
      <c r="H157" s="9">
        <f t="shared" si="10"/>
        <v>12</v>
      </c>
      <c r="I157" s="9">
        <f t="shared" si="10"/>
        <v>142</v>
      </c>
      <c r="J157" s="9">
        <f t="shared" si="10"/>
        <v>125</v>
      </c>
      <c r="K157" s="29"/>
    </row>
    <row r="158" spans="1:11" ht="15.75" customHeight="1" x14ac:dyDescent="0.3"/>
    <row r="159" spans="1:11" ht="15.75" customHeight="1" x14ac:dyDescent="0.3"/>
    <row r="160" spans="1:11" ht="15.75" customHeight="1" x14ac:dyDescent="0.3">
      <c r="A160" s="24" t="s">
        <v>196</v>
      </c>
      <c r="B160" s="25"/>
      <c r="C160" s="25"/>
      <c r="D160" s="25"/>
      <c r="E160" s="25"/>
      <c r="F160" s="25"/>
      <c r="G160" s="25"/>
      <c r="H160" s="25"/>
      <c r="I160" s="25"/>
      <c r="J160" s="26"/>
      <c r="K160" s="27"/>
    </row>
    <row r="161" spans="1:11" ht="15.75" customHeight="1" x14ac:dyDescent="0.3">
      <c r="A161" s="2"/>
      <c r="B161" s="3"/>
      <c r="C161" s="28" t="s">
        <v>1</v>
      </c>
      <c r="D161" s="26"/>
      <c r="E161" s="28" t="s">
        <v>2</v>
      </c>
      <c r="F161" s="26"/>
      <c r="G161" s="28" t="s">
        <v>3</v>
      </c>
      <c r="H161" s="26"/>
      <c r="I161" s="28" t="s">
        <v>4</v>
      </c>
      <c r="J161" s="26"/>
      <c r="K161" s="27"/>
    </row>
    <row r="162" spans="1:11" ht="15.75" customHeight="1" x14ac:dyDescent="0.3">
      <c r="A162" s="4" t="s">
        <v>5</v>
      </c>
      <c r="B162" s="5" t="s">
        <v>6</v>
      </c>
      <c r="C162" s="6" t="s">
        <v>7</v>
      </c>
      <c r="D162" s="6" t="s">
        <v>8</v>
      </c>
      <c r="E162" s="6" t="s">
        <v>7</v>
      </c>
      <c r="F162" s="6" t="s">
        <v>8</v>
      </c>
      <c r="G162" s="6" t="s">
        <v>7</v>
      </c>
      <c r="H162" s="6" t="s">
        <v>8</v>
      </c>
      <c r="I162" s="6" t="s">
        <v>7</v>
      </c>
      <c r="J162" s="6" t="s">
        <v>8</v>
      </c>
      <c r="K162" s="29"/>
    </row>
    <row r="163" spans="1:11" ht="15.75" customHeight="1" x14ac:dyDescent="0.3">
      <c r="A163" s="7" t="s">
        <v>42</v>
      </c>
      <c r="B163" s="8" t="s">
        <v>197</v>
      </c>
      <c r="C163" s="12">
        <v>9</v>
      </c>
      <c r="D163" s="13">
        <v>11</v>
      </c>
      <c r="E163" s="13">
        <v>7</v>
      </c>
      <c r="F163" s="13">
        <v>5</v>
      </c>
      <c r="G163" s="13">
        <v>3</v>
      </c>
      <c r="H163" s="13">
        <v>2</v>
      </c>
      <c r="I163" s="13">
        <v>12</v>
      </c>
      <c r="J163" s="13">
        <v>13</v>
      </c>
      <c r="K163" s="27"/>
    </row>
    <row r="164" spans="1:11" ht="15.75" customHeight="1" x14ac:dyDescent="0.3">
      <c r="A164" s="10" t="s">
        <v>12</v>
      </c>
      <c r="B164" s="11"/>
      <c r="C164" s="9">
        <f>SUM(C163)</f>
        <v>9</v>
      </c>
      <c r="D164" s="9">
        <f t="shared" ref="D164:J164" si="11">SUM(D163)</f>
        <v>11</v>
      </c>
      <c r="E164" s="9">
        <f t="shared" si="11"/>
        <v>7</v>
      </c>
      <c r="F164" s="9">
        <f t="shared" si="11"/>
        <v>5</v>
      </c>
      <c r="G164" s="9">
        <f t="shared" si="11"/>
        <v>3</v>
      </c>
      <c r="H164" s="9">
        <f t="shared" si="11"/>
        <v>2</v>
      </c>
      <c r="I164" s="9">
        <f t="shared" si="11"/>
        <v>12</v>
      </c>
      <c r="J164" s="9">
        <f t="shared" si="11"/>
        <v>13</v>
      </c>
      <c r="K164" s="29"/>
    </row>
    <row r="165" spans="1:11" ht="15.75" customHeight="1" x14ac:dyDescent="0.3"/>
    <row r="166" spans="1:11" ht="15.75" customHeight="1" x14ac:dyDescent="0.3"/>
    <row r="167" spans="1:11" ht="15.75" customHeight="1" x14ac:dyDescent="0.3">
      <c r="A167" s="24" t="s">
        <v>198</v>
      </c>
      <c r="B167" s="25"/>
      <c r="C167" s="25"/>
      <c r="D167" s="25"/>
      <c r="E167" s="25"/>
      <c r="F167" s="25"/>
      <c r="G167" s="25"/>
      <c r="H167" s="25"/>
      <c r="I167" s="25"/>
      <c r="J167" s="26"/>
      <c r="K167" s="27"/>
    </row>
    <row r="168" spans="1:11" ht="15.75" customHeight="1" x14ac:dyDescent="0.3">
      <c r="A168" s="2"/>
      <c r="B168" s="3"/>
      <c r="C168" s="28" t="s">
        <v>1</v>
      </c>
      <c r="D168" s="26"/>
      <c r="E168" s="28" t="s">
        <v>2</v>
      </c>
      <c r="F168" s="26"/>
      <c r="G168" s="28" t="s">
        <v>3</v>
      </c>
      <c r="H168" s="26"/>
      <c r="I168" s="28" t="s">
        <v>4</v>
      </c>
      <c r="J168" s="26"/>
      <c r="K168" s="27"/>
    </row>
    <row r="169" spans="1:11" ht="15.75" customHeight="1" x14ac:dyDescent="0.3">
      <c r="A169" s="4" t="s">
        <v>5</v>
      </c>
      <c r="B169" s="5" t="s">
        <v>6</v>
      </c>
      <c r="C169" s="6" t="s">
        <v>7</v>
      </c>
      <c r="D169" s="6" t="s">
        <v>8</v>
      </c>
      <c r="E169" s="6" t="s">
        <v>7</v>
      </c>
      <c r="F169" s="6" t="s">
        <v>8</v>
      </c>
      <c r="G169" s="6" t="s">
        <v>7</v>
      </c>
      <c r="H169" s="6" t="s">
        <v>8</v>
      </c>
      <c r="I169" s="6" t="s">
        <v>7</v>
      </c>
      <c r="J169" s="6" t="s">
        <v>8</v>
      </c>
      <c r="K169" s="29"/>
    </row>
    <row r="170" spans="1:11" ht="15.75" customHeight="1" x14ac:dyDescent="0.3">
      <c r="A170" s="7" t="s">
        <v>151</v>
      </c>
      <c r="B170" s="8" t="s">
        <v>199</v>
      </c>
      <c r="C170" s="12">
        <v>6</v>
      </c>
      <c r="D170" s="13">
        <v>5</v>
      </c>
      <c r="E170" s="13">
        <v>0</v>
      </c>
      <c r="F170" s="13">
        <v>0</v>
      </c>
      <c r="G170" s="13">
        <v>2</v>
      </c>
      <c r="H170" s="13">
        <v>2</v>
      </c>
      <c r="I170" s="13">
        <v>8</v>
      </c>
      <c r="J170" s="13">
        <v>7</v>
      </c>
      <c r="K170" s="27"/>
    </row>
    <row r="171" spans="1:11" ht="15.75" customHeight="1" x14ac:dyDescent="0.3">
      <c r="A171" s="7" t="s">
        <v>152</v>
      </c>
      <c r="B171" s="8" t="s">
        <v>200</v>
      </c>
      <c r="C171" s="22"/>
      <c r="D171" s="14"/>
      <c r="E171" s="14"/>
      <c r="F171" s="14"/>
      <c r="G171" s="14"/>
      <c r="H171" s="14"/>
      <c r="I171" s="14"/>
      <c r="J171" s="14"/>
      <c r="K171" s="27"/>
    </row>
    <row r="172" spans="1:11" ht="15.75" customHeight="1" x14ac:dyDescent="0.3">
      <c r="A172" s="7" t="s">
        <v>153</v>
      </c>
      <c r="B172" s="8" t="s">
        <v>200</v>
      </c>
      <c r="C172" s="22"/>
      <c r="D172" s="14"/>
      <c r="E172" s="14"/>
      <c r="F172" s="14"/>
      <c r="G172" s="14"/>
      <c r="H172" s="14"/>
      <c r="I172" s="14"/>
      <c r="J172" s="14"/>
      <c r="K172" s="27"/>
    </row>
    <row r="173" spans="1:11" ht="15.75" customHeight="1" x14ac:dyDescent="0.3">
      <c r="A173" s="7" t="s">
        <v>176</v>
      </c>
      <c r="B173" s="8" t="s">
        <v>201</v>
      </c>
      <c r="C173" s="22"/>
      <c r="D173" s="14"/>
      <c r="E173" s="14"/>
      <c r="F173" s="14"/>
      <c r="G173" s="14"/>
      <c r="H173" s="14"/>
      <c r="I173" s="14"/>
      <c r="J173" s="14"/>
      <c r="K173" s="27"/>
    </row>
    <row r="174" spans="1:11" ht="15.75" customHeight="1" x14ac:dyDescent="0.3">
      <c r="A174" s="10" t="s">
        <v>12</v>
      </c>
      <c r="B174" s="11"/>
      <c r="C174" s="9">
        <f>SUM(C170:C173)</f>
        <v>6</v>
      </c>
      <c r="D174" s="9">
        <f t="shared" ref="D174:J174" si="12">SUM(D170:D173)</f>
        <v>5</v>
      </c>
      <c r="E174" s="9">
        <f t="shared" si="12"/>
        <v>0</v>
      </c>
      <c r="F174" s="9">
        <f t="shared" si="12"/>
        <v>0</v>
      </c>
      <c r="G174" s="9">
        <f t="shared" si="12"/>
        <v>2</v>
      </c>
      <c r="H174" s="9">
        <f t="shared" si="12"/>
        <v>2</v>
      </c>
      <c r="I174" s="9">
        <f t="shared" si="12"/>
        <v>8</v>
      </c>
      <c r="J174" s="9">
        <f t="shared" si="12"/>
        <v>7</v>
      </c>
      <c r="K174" s="29"/>
    </row>
    <row r="175" spans="1:11" ht="15.75" customHeight="1" x14ac:dyDescent="0.3"/>
    <row r="176" spans="1:11" ht="15.75" customHeight="1" x14ac:dyDescent="0.3"/>
    <row r="177" spans="1:11" ht="15.75" customHeight="1" x14ac:dyDescent="0.3">
      <c r="A177" s="24" t="s">
        <v>202</v>
      </c>
      <c r="B177" s="25"/>
      <c r="C177" s="25"/>
      <c r="D177" s="25"/>
      <c r="E177" s="25"/>
      <c r="F177" s="25"/>
      <c r="G177" s="25"/>
      <c r="H177" s="25"/>
      <c r="I177" s="25"/>
      <c r="J177" s="26"/>
      <c r="K177" s="27"/>
    </row>
    <row r="178" spans="1:11" ht="15.75" customHeight="1" x14ac:dyDescent="0.3">
      <c r="A178" s="2"/>
      <c r="B178" s="3"/>
      <c r="C178" s="28" t="s">
        <v>1</v>
      </c>
      <c r="D178" s="26"/>
      <c r="E178" s="28" t="s">
        <v>2</v>
      </c>
      <c r="F178" s="26"/>
      <c r="G178" s="28" t="s">
        <v>3</v>
      </c>
      <c r="H178" s="26"/>
      <c r="I178" s="28" t="s">
        <v>4</v>
      </c>
      <c r="J178" s="26"/>
      <c r="K178" s="27"/>
    </row>
    <row r="179" spans="1:11" ht="15.75" customHeight="1" x14ac:dyDescent="0.3">
      <c r="A179" s="4" t="s">
        <v>5</v>
      </c>
      <c r="B179" s="5" t="s">
        <v>6</v>
      </c>
      <c r="C179" s="6" t="s">
        <v>7</v>
      </c>
      <c r="D179" s="6" t="s">
        <v>8</v>
      </c>
      <c r="E179" s="6" t="s">
        <v>7</v>
      </c>
      <c r="F179" s="6" t="s">
        <v>8</v>
      </c>
      <c r="G179" s="6" t="s">
        <v>7</v>
      </c>
      <c r="H179" s="6" t="s">
        <v>8</v>
      </c>
      <c r="I179" s="6" t="s">
        <v>7</v>
      </c>
      <c r="J179" s="6" t="s">
        <v>8</v>
      </c>
      <c r="K179" s="29"/>
    </row>
    <row r="180" spans="1:11" ht="15.75" customHeight="1" x14ac:dyDescent="0.3">
      <c r="A180" s="7" t="s">
        <v>79</v>
      </c>
      <c r="B180" s="8" t="s">
        <v>91</v>
      </c>
      <c r="C180" s="12">
        <v>10</v>
      </c>
      <c r="D180" s="13">
        <v>10</v>
      </c>
      <c r="E180" s="13">
        <v>6</v>
      </c>
      <c r="F180" s="13">
        <v>8</v>
      </c>
      <c r="G180" s="13">
        <v>1</v>
      </c>
      <c r="H180" s="13">
        <v>1</v>
      </c>
      <c r="I180" s="13">
        <v>11</v>
      </c>
      <c r="J180" s="13">
        <v>11</v>
      </c>
      <c r="K180" s="27"/>
    </row>
    <row r="181" spans="1:11" ht="15.75" customHeight="1" x14ac:dyDescent="0.3">
      <c r="A181" s="7" t="s">
        <v>9</v>
      </c>
      <c r="B181" s="8" t="s">
        <v>91</v>
      </c>
      <c r="C181" s="22">
        <v>8</v>
      </c>
      <c r="D181" s="14">
        <v>12</v>
      </c>
      <c r="E181" s="14">
        <v>6</v>
      </c>
      <c r="F181" s="14">
        <v>8</v>
      </c>
      <c r="G181" s="14">
        <v>1</v>
      </c>
      <c r="H181" s="14">
        <v>1</v>
      </c>
      <c r="I181" s="14">
        <v>9</v>
      </c>
      <c r="J181" s="14">
        <v>13</v>
      </c>
      <c r="K181" s="27"/>
    </row>
    <row r="182" spans="1:11" ht="15.75" customHeight="1" x14ac:dyDescent="0.3">
      <c r="A182" s="7" t="s">
        <v>11</v>
      </c>
      <c r="B182" s="8" t="s">
        <v>91</v>
      </c>
      <c r="C182" s="22">
        <v>11</v>
      </c>
      <c r="D182" s="14">
        <v>9</v>
      </c>
      <c r="E182" s="14">
        <v>6</v>
      </c>
      <c r="F182" s="14">
        <v>8</v>
      </c>
      <c r="G182" s="14">
        <v>2</v>
      </c>
      <c r="H182" s="14">
        <v>1</v>
      </c>
      <c r="I182" s="14">
        <v>13</v>
      </c>
      <c r="J182" s="14">
        <v>10</v>
      </c>
      <c r="K182" s="27"/>
    </row>
    <row r="183" spans="1:11" ht="15.75" customHeight="1" x14ac:dyDescent="0.3">
      <c r="A183" s="7" t="s">
        <v>630</v>
      </c>
      <c r="B183" s="8" t="s">
        <v>91</v>
      </c>
      <c r="C183" s="22">
        <v>6</v>
      </c>
      <c r="D183" s="14">
        <v>14</v>
      </c>
      <c r="E183" s="14">
        <v>5</v>
      </c>
      <c r="F183" s="14">
        <v>9</v>
      </c>
      <c r="G183" s="14">
        <v>0</v>
      </c>
      <c r="H183" s="14">
        <v>1</v>
      </c>
      <c r="I183" s="14">
        <v>6</v>
      </c>
      <c r="J183" s="14">
        <v>15</v>
      </c>
      <c r="K183" s="27"/>
    </row>
    <row r="184" spans="1:11" ht="15.75" customHeight="1" x14ac:dyDescent="0.3">
      <c r="A184" s="7" t="s">
        <v>686</v>
      </c>
      <c r="B184" s="8" t="s">
        <v>91</v>
      </c>
      <c r="C184" s="22">
        <v>6</v>
      </c>
      <c r="D184" s="14">
        <v>14</v>
      </c>
      <c r="E184" s="14">
        <v>3</v>
      </c>
      <c r="F184" s="14">
        <v>11</v>
      </c>
      <c r="G184" s="14">
        <v>2</v>
      </c>
      <c r="H184" s="14">
        <v>1</v>
      </c>
      <c r="I184" s="14">
        <v>8</v>
      </c>
      <c r="J184" s="14">
        <v>15</v>
      </c>
      <c r="K184" s="27"/>
    </row>
    <row r="185" spans="1:11" ht="15.75" customHeight="1" x14ac:dyDescent="0.3">
      <c r="A185" s="10" t="s">
        <v>12</v>
      </c>
      <c r="B185" s="11"/>
      <c r="C185" s="9">
        <f>SUM(C180:C184)</f>
        <v>41</v>
      </c>
      <c r="D185" s="9">
        <f t="shared" ref="D185:J185" si="13">SUM(D180:D184)</f>
        <v>59</v>
      </c>
      <c r="E185" s="9">
        <f t="shared" si="13"/>
        <v>26</v>
      </c>
      <c r="F185" s="9">
        <f t="shared" si="13"/>
        <v>44</v>
      </c>
      <c r="G185" s="9">
        <f t="shared" si="13"/>
        <v>6</v>
      </c>
      <c r="H185" s="9">
        <f t="shared" si="13"/>
        <v>5</v>
      </c>
      <c r="I185" s="9">
        <f t="shared" si="13"/>
        <v>47</v>
      </c>
      <c r="J185" s="9">
        <f t="shared" si="13"/>
        <v>64</v>
      </c>
      <c r="K185" s="29"/>
    </row>
    <row r="186" spans="1:11" ht="15.75" customHeight="1" x14ac:dyDescent="0.3"/>
    <row r="187" spans="1:11" ht="15.75" customHeight="1" x14ac:dyDescent="0.3"/>
    <row r="188" spans="1:11" ht="15.75" customHeight="1" x14ac:dyDescent="0.3">
      <c r="A188" s="24" t="s">
        <v>203</v>
      </c>
      <c r="B188" s="25"/>
      <c r="C188" s="25"/>
      <c r="D188" s="25"/>
      <c r="E188" s="25"/>
      <c r="F188" s="25"/>
      <c r="G188" s="25"/>
      <c r="H188" s="25"/>
      <c r="I188" s="25"/>
      <c r="J188" s="26"/>
      <c r="K188" s="27"/>
    </row>
    <row r="189" spans="1:11" ht="15.75" customHeight="1" x14ac:dyDescent="0.3">
      <c r="A189" s="2"/>
      <c r="B189" s="3"/>
      <c r="C189" s="28" t="s">
        <v>1</v>
      </c>
      <c r="D189" s="26"/>
      <c r="E189" s="28" t="s">
        <v>2</v>
      </c>
      <c r="F189" s="26"/>
      <c r="G189" s="28" t="s">
        <v>3</v>
      </c>
      <c r="H189" s="26"/>
      <c r="I189" s="28" t="s">
        <v>4</v>
      </c>
      <c r="J189" s="26"/>
      <c r="K189" s="27"/>
    </row>
    <row r="190" spans="1:11" ht="15.75" customHeight="1" x14ac:dyDescent="0.3">
      <c r="A190" s="4" t="s">
        <v>5</v>
      </c>
      <c r="B190" s="5" t="s">
        <v>6</v>
      </c>
      <c r="C190" s="6" t="s">
        <v>7</v>
      </c>
      <c r="D190" s="6" t="s">
        <v>8</v>
      </c>
      <c r="E190" s="6" t="s">
        <v>7</v>
      </c>
      <c r="F190" s="6" t="s">
        <v>8</v>
      </c>
      <c r="G190" s="6" t="s">
        <v>7</v>
      </c>
      <c r="H190" s="6" t="s">
        <v>8</v>
      </c>
      <c r="I190" s="6" t="s">
        <v>7</v>
      </c>
      <c r="J190" s="6" t="s">
        <v>8</v>
      </c>
      <c r="K190" s="29"/>
    </row>
    <row r="191" spans="1:11" ht="15.75" customHeight="1" x14ac:dyDescent="0.3">
      <c r="A191" s="7" t="s">
        <v>236</v>
      </c>
      <c r="B191" s="8" t="s">
        <v>80</v>
      </c>
      <c r="C191" s="12"/>
      <c r="D191" s="13"/>
      <c r="E191" s="13"/>
      <c r="F191" s="13"/>
      <c r="G191" s="13"/>
      <c r="H191" s="13"/>
      <c r="I191" s="13"/>
      <c r="J191" s="13"/>
    </row>
    <row r="192" spans="1:11" ht="15.75" customHeight="1" x14ac:dyDescent="0.3">
      <c r="A192" s="7" t="s">
        <v>155</v>
      </c>
      <c r="B192" s="8" t="s">
        <v>80</v>
      </c>
      <c r="C192" s="12">
        <v>3</v>
      </c>
      <c r="D192" s="13">
        <v>9</v>
      </c>
      <c r="E192" s="13">
        <v>2</v>
      </c>
      <c r="F192" s="13">
        <v>6</v>
      </c>
      <c r="G192" s="13">
        <v>0</v>
      </c>
      <c r="H192" s="13">
        <v>1</v>
      </c>
      <c r="I192" s="13">
        <v>3</v>
      </c>
      <c r="J192" s="13">
        <v>10</v>
      </c>
      <c r="K192" s="27"/>
    </row>
    <row r="193" spans="1:11" ht="15.75" customHeight="1" x14ac:dyDescent="0.3">
      <c r="A193" s="7" t="s">
        <v>15</v>
      </c>
      <c r="B193" s="8" t="s">
        <v>80</v>
      </c>
      <c r="C193" s="22">
        <v>7</v>
      </c>
      <c r="D193" s="14">
        <v>9</v>
      </c>
      <c r="E193" s="14">
        <v>7</v>
      </c>
      <c r="F193" s="14">
        <v>7</v>
      </c>
      <c r="G193" s="14">
        <v>1</v>
      </c>
      <c r="H193" s="14">
        <v>2</v>
      </c>
      <c r="I193" s="14">
        <v>7</v>
      </c>
      <c r="J193" s="14">
        <v>11</v>
      </c>
      <c r="K193" s="27"/>
    </row>
    <row r="194" spans="1:11" ht="15.75" customHeight="1" x14ac:dyDescent="0.3">
      <c r="A194" s="7" t="s">
        <v>17</v>
      </c>
      <c r="B194" s="8" t="s">
        <v>80</v>
      </c>
      <c r="C194" s="22">
        <v>12</v>
      </c>
      <c r="D194" s="14">
        <v>4</v>
      </c>
      <c r="E194" s="14">
        <v>10</v>
      </c>
      <c r="F194" s="14">
        <v>4</v>
      </c>
      <c r="G194" s="14">
        <v>1</v>
      </c>
      <c r="H194" s="14">
        <v>1</v>
      </c>
      <c r="I194" s="14">
        <v>13</v>
      </c>
      <c r="J194" s="14">
        <v>5</v>
      </c>
      <c r="K194" s="27" t="s">
        <v>2053</v>
      </c>
    </row>
    <row r="195" spans="1:11" ht="15.75" customHeight="1" x14ac:dyDescent="0.3">
      <c r="A195" s="7" t="s">
        <v>18</v>
      </c>
      <c r="B195" s="8" t="s">
        <v>80</v>
      </c>
      <c r="C195" s="22">
        <v>13</v>
      </c>
      <c r="D195" s="14">
        <v>2</v>
      </c>
      <c r="E195" s="14">
        <v>12</v>
      </c>
      <c r="F195" s="14">
        <v>2</v>
      </c>
      <c r="G195" s="14">
        <v>2</v>
      </c>
      <c r="H195" s="14">
        <v>2</v>
      </c>
      <c r="I195" s="14">
        <v>15</v>
      </c>
      <c r="J195" s="14">
        <v>4</v>
      </c>
      <c r="K195" s="27"/>
    </row>
    <row r="196" spans="1:11" ht="15.75" customHeight="1" x14ac:dyDescent="0.3">
      <c r="A196" s="7" t="s">
        <v>19</v>
      </c>
      <c r="B196" s="8" t="s">
        <v>80</v>
      </c>
      <c r="C196" s="22">
        <v>11</v>
      </c>
      <c r="D196" s="14">
        <v>4</v>
      </c>
      <c r="E196" s="14">
        <v>10</v>
      </c>
      <c r="F196" s="14">
        <v>4</v>
      </c>
      <c r="G196" s="14">
        <v>2</v>
      </c>
      <c r="H196" s="14">
        <v>1</v>
      </c>
      <c r="I196" s="14">
        <v>13</v>
      </c>
      <c r="J196" s="14">
        <v>5</v>
      </c>
      <c r="K196" s="27"/>
    </row>
    <row r="197" spans="1:11" ht="15.75" customHeight="1" x14ac:dyDescent="0.3">
      <c r="A197" s="7" t="s">
        <v>20</v>
      </c>
      <c r="B197" s="8" t="s">
        <v>80</v>
      </c>
      <c r="C197" s="22">
        <v>12</v>
      </c>
      <c r="D197" s="14">
        <v>3</v>
      </c>
      <c r="E197" s="14">
        <v>12</v>
      </c>
      <c r="F197" s="14">
        <v>2</v>
      </c>
      <c r="G197" s="14">
        <v>2</v>
      </c>
      <c r="H197" s="14">
        <v>2</v>
      </c>
      <c r="I197" s="14">
        <v>14</v>
      </c>
      <c r="J197" s="14">
        <v>5</v>
      </c>
      <c r="K197" s="27"/>
    </row>
    <row r="198" spans="1:11" ht="15.75" customHeight="1" x14ac:dyDescent="0.3">
      <c r="A198" s="10" t="s">
        <v>12</v>
      </c>
      <c r="B198" s="11"/>
      <c r="C198" s="9">
        <f>SUM(C191:C197)</f>
        <v>58</v>
      </c>
      <c r="D198" s="9">
        <f t="shared" ref="D198:J198" si="14">SUM(D191:D197)</f>
        <v>31</v>
      </c>
      <c r="E198" s="9">
        <f t="shared" si="14"/>
        <v>53</v>
      </c>
      <c r="F198" s="9">
        <f t="shared" si="14"/>
        <v>25</v>
      </c>
      <c r="G198" s="9">
        <f t="shared" si="14"/>
        <v>8</v>
      </c>
      <c r="H198" s="9">
        <f t="shared" si="14"/>
        <v>9</v>
      </c>
      <c r="I198" s="9">
        <f t="shared" si="14"/>
        <v>65</v>
      </c>
      <c r="J198" s="9">
        <f t="shared" si="14"/>
        <v>40</v>
      </c>
      <c r="K198" s="29"/>
    </row>
    <row r="199" spans="1:11" ht="15.75" customHeight="1" x14ac:dyDescent="0.3">
      <c r="A199" s="30"/>
      <c r="B199" s="30"/>
    </row>
    <row r="200" spans="1:11" ht="15.75" customHeight="1" x14ac:dyDescent="0.3"/>
    <row r="201" spans="1:11" ht="15.75" customHeight="1" x14ac:dyDescent="0.3">
      <c r="A201" s="24" t="s">
        <v>826</v>
      </c>
      <c r="B201" s="25"/>
      <c r="C201" s="25"/>
      <c r="D201" s="25"/>
      <c r="E201" s="25"/>
      <c r="F201" s="25"/>
      <c r="G201" s="25"/>
      <c r="H201" s="25"/>
      <c r="I201" s="25"/>
      <c r="J201" s="26"/>
      <c r="K201" s="27"/>
    </row>
    <row r="202" spans="1:11" ht="15.75" customHeight="1" x14ac:dyDescent="0.3">
      <c r="A202" s="2"/>
      <c r="B202" s="3"/>
      <c r="C202" s="28" t="s">
        <v>1</v>
      </c>
      <c r="D202" s="26"/>
      <c r="E202" s="28" t="s">
        <v>2</v>
      </c>
      <c r="F202" s="26"/>
      <c r="G202" s="28" t="s">
        <v>3</v>
      </c>
      <c r="H202" s="26"/>
      <c r="I202" s="28" t="s">
        <v>4</v>
      </c>
      <c r="J202" s="26"/>
      <c r="K202" s="27"/>
    </row>
    <row r="203" spans="1:11" ht="15.75" customHeight="1" x14ac:dyDescent="0.3">
      <c r="A203" s="4" t="s">
        <v>5</v>
      </c>
      <c r="B203" s="5" t="s">
        <v>6</v>
      </c>
      <c r="C203" s="6" t="s">
        <v>7</v>
      </c>
      <c r="D203" s="6" t="s">
        <v>8</v>
      </c>
      <c r="E203" s="6" t="s">
        <v>7</v>
      </c>
      <c r="F203" s="6" t="s">
        <v>8</v>
      </c>
      <c r="G203" s="6" t="s">
        <v>7</v>
      </c>
      <c r="H203" s="6" t="s">
        <v>8</v>
      </c>
      <c r="I203" s="6" t="s">
        <v>7</v>
      </c>
      <c r="J203" s="6" t="s">
        <v>8</v>
      </c>
      <c r="K203" s="29"/>
    </row>
    <row r="204" spans="1:11" ht="15.75" customHeight="1" x14ac:dyDescent="0.3">
      <c r="A204" s="7" t="s">
        <v>102</v>
      </c>
      <c r="B204" s="8" t="s">
        <v>26</v>
      </c>
      <c r="C204" s="12">
        <v>1</v>
      </c>
      <c r="D204" s="13">
        <v>17</v>
      </c>
      <c r="E204" s="13">
        <v>0</v>
      </c>
      <c r="F204" s="13">
        <v>9</v>
      </c>
      <c r="G204" s="13">
        <v>0</v>
      </c>
      <c r="H204" s="13">
        <v>1</v>
      </c>
      <c r="I204" s="13">
        <v>1</v>
      </c>
      <c r="J204" s="13">
        <v>18</v>
      </c>
      <c r="K204" s="27"/>
    </row>
    <row r="205" spans="1:11" ht="15.75" customHeight="1" x14ac:dyDescent="0.3">
      <c r="A205" s="10" t="s">
        <v>12</v>
      </c>
      <c r="B205" s="11"/>
      <c r="C205" s="9">
        <f t="shared" ref="C205:J205" si="15">SUM(C204:C204)</f>
        <v>1</v>
      </c>
      <c r="D205" s="9">
        <f t="shared" si="15"/>
        <v>17</v>
      </c>
      <c r="E205" s="9">
        <f t="shared" si="15"/>
        <v>0</v>
      </c>
      <c r="F205" s="9">
        <f t="shared" si="15"/>
        <v>9</v>
      </c>
      <c r="G205" s="9">
        <f t="shared" si="15"/>
        <v>0</v>
      </c>
      <c r="H205" s="9">
        <f t="shared" si="15"/>
        <v>1</v>
      </c>
      <c r="I205" s="9">
        <f t="shared" si="15"/>
        <v>1</v>
      </c>
      <c r="J205" s="9">
        <f t="shared" si="15"/>
        <v>18</v>
      </c>
      <c r="K205" s="29"/>
    </row>
    <row r="206" spans="1:11" ht="15.75" customHeight="1" x14ac:dyDescent="0.3"/>
    <row r="207" spans="1:11" ht="15.75" customHeight="1" x14ac:dyDescent="0.3"/>
    <row r="208" spans="1:11" ht="15.75" customHeight="1" x14ac:dyDescent="0.3">
      <c r="A208" s="24" t="s">
        <v>1669</v>
      </c>
      <c r="B208" s="25"/>
      <c r="C208" s="25"/>
      <c r="D208" s="25"/>
      <c r="E208" s="25"/>
      <c r="F208" s="25"/>
      <c r="G208" s="25"/>
      <c r="H208" s="25"/>
      <c r="I208" s="25"/>
      <c r="J208" s="26"/>
      <c r="K208" s="27"/>
    </row>
    <row r="209" spans="1:11" ht="15.75" customHeight="1" x14ac:dyDescent="0.3">
      <c r="A209" s="2"/>
      <c r="B209" s="3"/>
      <c r="C209" s="28" t="s">
        <v>1</v>
      </c>
      <c r="D209" s="26"/>
      <c r="E209" s="28" t="s">
        <v>2</v>
      </c>
      <c r="F209" s="26"/>
      <c r="G209" s="28" t="s">
        <v>3</v>
      </c>
      <c r="H209" s="26"/>
      <c r="I209" s="28" t="s">
        <v>4</v>
      </c>
      <c r="J209" s="26"/>
      <c r="K209" s="27"/>
    </row>
    <row r="210" spans="1:11" ht="15.75" customHeight="1" x14ac:dyDescent="0.3">
      <c r="A210" s="4" t="s">
        <v>5</v>
      </c>
      <c r="B210" s="5" t="s">
        <v>6</v>
      </c>
      <c r="C210" s="6" t="s">
        <v>7</v>
      </c>
      <c r="D210" s="6" t="s">
        <v>8</v>
      </c>
      <c r="E210" s="6" t="s">
        <v>7</v>
      </c>
      <c r="F210" s="6" t="s">
        <v>8</v>
      </c>
      <c r="G210" s="6" t="s">
        <v>7</v>
      </c>
      <c r="H210" s="6" t="s">
        <v>8</v>
      </c>
      <c r="I210" s="6" t="s">
        <v>7</v>
      </c>
      <c r="J210" s="6" t="s">
        <v>8</v>
      </c>
      <c r="K210" s="29"/>
    </row>
    <row r="211" spans="1:11" ht="15.75" customHeight="1" x14ac:dyDescent="0.3">
      <c r="A211" s="7" t="s">
        <v>775</v>
      </c>
      <c r="B211" s="8" t="s">
        <v>111</v>
      </c>
      <c r="C211" s="12">
        <v>6</v>
      </c>
      <c r="D211" s="13">
        <v>4</v>
      </c>
      <c r="E211" s="13">
        <v>0</v>
      </c>
      <c r="F211" s="13">
        <v>0</v>
      </c>
      <c r="G211" s="13">
        <v>3</v>
      </c>
      <c r="H211" s="13">
        <v>2</v>
      </c>
      <c r="I211" s="13">
        <v>9</v>
      </c>
      <c r="J211" s="13">
        <v>6</v>
      </c>
      <c r="K211" s="27"/>
    </row>
    <row r="212" spans="1:11" ht="15.75" customHeight="1" x14ac:dyDescent="0.3">
      <c r="A212" s="10" t="s">
        <v>12</v>
      </c>
      <c r="B212" s="11"/>
      <c r="C212" s="9">
        <f>SUM(C211)</f>
        <v>6</v>
      </c>
      <c r="D212" s="9">
        <f t="shared" ref="D212:J212" si="16">SUM(D211)</f>
        <v>4</v>
      </c>
      <c r="E212" s="9">
        <f t="shared" si="16"/>
        <v>0</v>
      </c>
      <c r="F212" s="9">
        <f t="shared" si="16"/>
        <v>0</v>
      </c>
      <c r="G212" s="9">
        <f t="shared" si="16"/>
        <v>3</v>
      </c>
      <c r="H212" s="9">
        <f t="shared" si="16"/>
        <v>2</v>
      </c>
      <c r="I212" s="9">
        <f t="shared" si="16"/>
        <v>9</v>
      </c>
      <c r="J212" s="9">
        <f t="shared" si="16"/>
        <v>6</v>
      </c>
      <c r="K212" s="29"/>
    </row>
    <row r="213" spans="1:11" ht="15.75" customHeight="1" x14ac:dyDescent="0.3"/>
    <row r="214" spans="1:11" ht="15.75" customHeight="1" x14ac:dyDescent="0.3"/>
    <row r="215" spans="1:11" ht="15.75" customHeight="1" x14ac:dyDescent="0.3">
      <c r="A215" s="24" t="s">
        <v>1082</v>
      </c>
      <c r="B215" s="25"/>
      <c r="C215" s="25"/>
      <c r="D215" s="25"/>
      <c r="E215" s="25"/>
      <c r="F215" s="25"/>
      <c r="G215" s="25"/>
      <c r="H215" s="25"/>
      <c r="I215" s="25"/>
      <c r="J215" s="26"/>
      <c r="K215" s="27"/>
    </row>
    <row r="216" spans="1:11" ht="15.75" customHeight="1" x14ac:dyDescent="0.3">
      <c r="A216" s="2"/>
      <c r="B216" s="3"/>
      <c r="C216" s="28" t="s">
        <v>1</v>
      </c>
      <c r="D216" s="26"/>
      <c r="E216" s="28" t="s">
        <v>2</v>
      </c>
      <c r="F216" s="26"/>
      <c r="G216" s="28" t="s">
        <v>3</v>
      </c>
      <c r="H216" s="26"/>
      <c r="I216" s="28" t="s">
        <v>4</v>
      </c>
      <c r="J216" s="26"/>
      <c r="K216" s="27"/>
    </row>
    <row r="217" spans="1:11" ht="15.75" customHeight="1" x14ac:dyDescent="0.3">
      <c r="A217" s="4" t="s">
        <v>5</v>
      </c>
      <c r="B217" s="5" t="s">
        <v>6</v>
      </c>
      <c r="C217" s="6" t="s">
        <v>7</v>
      </c>
      <c r="D217" s="6" t="s">
        <v>8</v>
      </c>
      <c r="E217" s="6" t="s">
        <v>7</v>
      </c>
      <c r="F217" s="6" t="s">
        <v>8</v>
      </c>
      <c r="G217" s="6" t="s">
        <v>7</v>
      </c>
      <c r="H217" s="6" t="s">
        <v>8</v>
      </c>
      <c r="I217" s="6" t="s">
        <v>7</v>
      </c>
      <c r="J217" s="6" t="s">
        <v>8</v>
      </c>
      <c r="K217" s="29"/>
    </row>
    <row r="218" spans="1:11" ht="15.75" customHeight="1" x14ac:dyDescent="0.3">
      <c r="A218" s="7" t="s">
        <v>17</v>
      </c>
      <c r="B218" s="8" t="s">
        <v>167</v>
      </c>
      <c r="C218" s="12">
        <v>14</v>
      </c>
      <c r="D218" s="13">
        <v>4</v>
      </c>
      <c r="E218" s="13">
        <v>11</v>
      </c>
      <c r="F218" s="13">
        <v>3</v>
      </c>
      <c r="G218" s="13">
        <v>3</v>
      </c>
      <c r="H218" s="13">
        <v>2</v>
      </c>
      <c r="I218" s="13">
        <v>17</v>
      </c>
      <c r="J218" s="13">
        <v>6</v>
      </c>
      <c r="K218" s="27"/>
    </row>
    <row r="219" spans="1:11" ht="15.75" customHeight="1" x14ac:dyDescent="0.3">
      <c r="A219" s="7" t="s">
        <v>18</v>
      </c>
      <c r="B219" s="8" t="s">
        <v>167</v>
      </c>
      <c r="C219" s="12">
        <v>6</v>
      </c>
      <c r="D219" s="13">
        <v>14</v>
      </c>
      <c r="E219" s="13">
        <v>5</v>
      </c>
      <c r="F219" s="13">
        <v>9</v>
      </c>
      <c r="G219" s="13">
        <v>0</v>
      </c>
      <c r="H219" s="13">
        <v>1</v>
      </c>
      <c r="I219" s="13">
        <v>6</v>
      </c>
      <c r="J219" s="13">
        <v>15</v>
      </c>
      <c r="K219" s="27"/>
    </row>
    <row r="220" spans="1:11" ht="15.75" customHeight="1" x14ac:dyDescent="0.3">
      <c r="A220" s="10" t="s">
        <v>12</v>
      </c>
      <c r="B220" s="11"/>
      <c r="C220" s="9">
        <f>SUM(C218:C219)</f>
        <v>20</v>
      </c>
      <c r="D220" s="9">
        <f t="shared" ref="D220:J220" si="17">SUM(D218:D219)</f>
        <v>18</v>
      </c>
      <c r="E220" s="9">
        <f t="shared" si="17"/>
        <v>16</v>
      </c>
      <c r="F220" s="9">
        <f t="shared" si="17"/>
        <v>12</v>
      </c>
      <c r="G220" s="9">
        <f t="shared" si="17"/>
        <v>3</v>
      </c>
      <c r="H220" s="9">
        <f t="shared" si="17"/>
        <v>3</v>
      </c>
      <c r="I220" s="9">
        <f t="shared" si="17"/>
        <v>23</v>
      </c>
      <c r="J220" s="9">
        <f t="shared" si="17"/>
        <v>21</v>
      </c>
      <c r="K220" s="29"/>
    </row>
    <row r="221" spans="1:11" ht="15.75" customHeight="1" x14ac:dyDescent="0.3"/>
    <row r="222" spans="1:11" ht="15.75" customHeight="1" x14ac:dyDescent="0.3"/>
    <row r="223" spans="1:11" ht="15.75" customHeight="1" x14ac:dyDescent="0.3">
      <c r="A223" s="24" t="s">
        <v>1500</v>
      </c>
      <c r="B223" s="25"/>
      <c r="C223" s="25"/>
      <c r="D223" s="25"/>
      <c r="E223" s="25"/>
      <c r="F223" s="25"/>
      <c r="G223" s="25"/>
      <c r="H223" s="25"/>
      <c r="I223" s="25"/>
      <c r="J223" s="26"/>
      <c r="K223" s="27"/>
    </row>
    <row r="224" spans="1:11" ht="15.75" customHeight="1" x14ac:dyDescent="0.3">
      <c r="A224" s="2"/>
      <c r="B224" s="3"/>
      <c r="C224" s="28" t="s">
        <v>1</v>
      </c>
      <c r="D224" s="26"/>
      <c r="E224" s="28" t="s">
        <v>2</v>
      </c>
      <c r="F224" s="26"/>
      <c r="G224" s="28" t="s">
        <v>3</v>
      </c>
      <c r="H224" s="26"/>
      <c r="I224" s="28" t="s">
        <v>4</v>
      </c>
      <c r="J224" s="26"/>
      <c r="K224" s="27"/>
    </row>
    <row r="225" spans="1:11" ht="15.75" customHeight="1" x14ac:dyDescent="0.3">
      <c r="A225" s="4" t="s">
        <v>5</v>
      </c>
      <c r="B225" s="5" t="s">
        <v>6</v>
      </c>
      <c r="C225" s="6" t="s">
        <v>7</v>
      </c>
      <c r="D225" s="6" t="s">
        <v>8</v>
      </c>
      <c r="E225" s="6" t="s">
        <v>7</v>
      </c>
      <c r="F225" s="6" t="s">
        <v>8</v>
      </c>
      <c r="G225" s="6" t="s">
        <v>7</v>
      </c>
      <c r="H225" s="6" t="s">
        <v>8</v>
      </c>
      <c r="I225" s="6" t="s">
        <v>7</v>
      </c>
      <c r="J225" s="6" t="s">
        <v>8</v>
      </c>
      <c r="K225" s="29"/>
    </row>
    <row r="226" spans="1:11" ht="15.75" customHeight="1" x14ac:dyDescent="0.3">
      <c r="A226" s="7" t="s">
        <v>57</v>
      </c>
      <c r="B226" s="8" t="s">
        <v>1847</v>
      </c>
      <c r="C226" s="12">
        <v>2</v>
      </c>
      <c r="D226" s="13">
        <v>15</v>
      </c>
      <c r="E226" s="13">
        <v>0</v>
      </c>
      <c r="F226" s="13">
        <v>12</v>
      </c>
      <c r="G226" s="13">
        <v>0</v>
      </c>
      <c r="H226" s="13">
        <v>1</v>
      </c>
      <c r="I226" s="13">
        <v>2</v>
      </c>
      <c r="J226" s="13">
        <v>16</v>
      </c>
    </row>
    <row r="227" spans="1:11" ht="15.75" customHeight="1" x14ac:dyDescent="0.3">
      <c r="A227" s="7" t="s">
        <v>63</v>
      </c>
      <c r="B227" s="8" t="s">
        <v>488</v>
      </c>
      <c r="C227" s="12">
        <v>8</v>
      </c>
      <c r="D227" s="13">
        <v>10</v>
      </c>
      <c r="E227" s="13">
        <v>2</v>
      </c>
      <c r="F227" s="13">
        <v>4</v>
      </c>
      <c r="G227" s="13">
        <v>1</v>
      </c>
      <c r="H227" s="13">
        <v>1</v>
      </c>
      <c r="I227" s="13">
        <v>9</v>
      </c>
      <c r="J227" s="13">
        <v>11</v>
      </c>
      <c r="K227" s="27"/>
    </row>
    <row r="228" spans="1:11" ht="15.75" customHeight="1" x14ac:dyDescent="0.3">
      <c r="A228" s="7" t="s">
        <v>64</v>
      </c>
      <c r="B228" s="8" t="s">
        <v>488</v>
      </c>
      <c r="C228" s="12">
        <v>6</v>
      </c>
      <c r="D228" s="13">
        <v>11</v>
      </c>
      <c r="E228" s="13">
        <v>4</v>
      </c>
      <c r="F228" s="13">
        <v>3</v>
      </c>
      <c r="G228" s="13">
        <v>0</v>
      </c>
      <c r="H228" s="13">
        <v>1</v>
      </c>
      <c r="I228" s="13">
        <v>6</v>
      </c>
      <c r="J228" s="13">
        <v>12</v>
      </c>
    </row>
    <row r="229" spans="1:11" ht="15.75" customHeight="1" x14ac:dyDescent="0.3">
      <c r="A229" s="7" t="s">
        <v>66</v>
      </c>
      <c r="B229" s="8" t="s">
        <v>488</v>
      </c>
      <c r="C229" s="12">
        <v>2</v>
      </c>
      <c r="D229" s="13">
        <v>16</v>
      </c>
      <c r="E229" s="13">
        <v>2</v>
      </c>
      <c r="F229" s="13">
        <v>4</v>
      </c>
      <c r="G229" s="13">
        <v>0</v>
      </c>
      <c r="H229" s="13">
        <v>1</v>
      </c>
      <c r="I229" s="13">
        <v>2</v>
      </c>
      <c r="J229" s="13">
        <v>17</v>
      </c>
    </row>
    <row r="230" spans="1:11" ht="15.75" customHeight="1" x14ac:dyDescent="0.3">
      <c r="A230" s="7" t="s">
        <v>67</v>
      </c>
      <c r="B230" s="8" t="s">
        <v>488</v>
      </c>
      <c r="C230" s="12">
        <v>6</v>
      </c>
      <c r="D230" s="13">
        <v>10</v>
      </c>
      <c r="E230" s="13">
        <v>4</v>
      </c>
      <c r="F230" s="13">
        <v>3</v>
      </c>
      <c r="G230" s="13">
        <v>0</v>
      </c>
      <c r="H230" s="13">
        <v>1</v>
      </c>
      <c r="I230" s="13">
        <v>6</v>
      </c>
      <c r="J230" s="13">
        <v>11</v>
      </c>
    </row>
    <row r="231" spans="1:11" ht="15.75" customHeight="1" x14ac:dyDescent="0.3">
      <c r="A231" s="10" t="s">
        <v>12</v>
      </c>
      <c r="B231" s="11"/>
      <c r="C231" s="9">
        <f>SUM(C226:C230)</f>
        <v>24</v>
      </c>
      <c r="D231" s="9">
        <f t="shared" ref="D231:J231" si="18">SUM(D226:D230)</f>
        <v>62</v>
      </c>
      <c r="E231" s="9">
        <f t="shared" si="18"/>
        <v>12</v>
      </c>
      <c r="F231" s="9">
        <f t="shared" si="18"/>
        <v>26</v>
      </c>
      <c r="G231" s="9">
        <f t="shared" si="18"/>
        <v>1</v>
      </c>
      <c r="H231" s="9">
        <f t="shared" si="18"/>
        <v>5</v>
      </c>
      <c r="I231" s="9">
        <f t="shared" si="18"/>
        <v>25</v>
      </c>
      <c r="J231" s="9">
        <f t="shared" si="18"/>
        <v>67</v>
      </c>
      <c r="K231" s="29"/>
    </row>
    <row r="232" spans="1:11" ht="15.75" customHeight="1" x14ac:dyDescent="0.3"/>
    <row r="233" spans="1:11" ht="15.75" customHeight="1" x14ac:dyDescent="0.3"/>
    <row r="234" spans="1:11" ht="15.75" customHeight="1" x14ac:dyDescent="0.3">
      <c r="A234" s="24" t="s">
        <v>204</v>
      </c>
      <c r="B234" s="25"/>
      <c r="C234" s="25"/>
      <c r="D234" s="25"/>
      <c r="E234" s="25"/>
      <c r="F234" s="25"/>
      <c r="G234" s="25"/>
      <c r="H234" s="25"/>
      <c r="I234" s="25"/>
      <c r="J234" s="26"/>
      <c r="K234" s="27"/>
    </row>
    <row r="235" spans="1:11" ht="15.75" customHeight="1" x14ac:dyDescent="0.3">
      <c r="A235" s="2"/>
      <c r="B235" s="3"/>
      <c r="C235" s="28" t="s">
        <v>1</v>
      </c>
      <c r="D235" s="26"/>
      <c r="E235" s="28" t="s">
        <v>2</v>
      </c>
      <c r="F235" s="26"/>
      <c r="G235" s="28" t="s">
        <v>3</v>
      </c>
      <c r="H235" s="26"/>
      <c r="I235" s="28" t="s">
        <v>4</v>
      </c>
      <c r="J235" s="26"/>
      <c r="K235" s="27"/>
    </row>
    <row r="236" spans="1:11" ht="15.75" customHeight="1" x14ac:dyDescent="0.3">
      <c r="A236" s="4" t="s">
        <v>5</v>
      </c>
      <c r="B236" s="5" t="s">
        <v>6</v>
      </c>
      <c r="C236" s="6" t="s">
        <v>7</v>
      </c>
      <c r="D236" s="6" t="s">
        <v>8</v>
      </c>
      <c r="E236" s="6" t="s">
        <v>7</v>
      </c>
      <c r="F236" s="6" t="s">
        <v>8</v>
      </c>
      <c r="G236" s="6" t="s">
        <v>7</v>
      </c>
      <c r="H236" s="6" t="s">
        <v>8</v>
      </c>
      <c r="I236" s="6" t="s">
        <v>7</v>
      </c>
      <c r="J236" s="6" t="s">
        <v>8</v>
      </c>
      <c r="K236" s="29"/>
    </row>
    <row r="237" spans="1:11" ht="15.75" customHeight="1" x14ac:dyDescent="0.3">
      <c r="A237" s="7" t="s">
        <v>34</v>
      </c>
      <c r="B237" s="8" t="s">
        <v>205</v>
      </c>
      <c r="C237" s="12">
        <v>5</v>
      </c>
      <c r="D237" s="13">
        <v>15</v>
      </c>
      <c r="E237" s="13">
        <v>1</v>
      </c>
      <c r="F237" s="13">
        <v>8</v>
      </c>
      <c r="G237" s="13">
        <v>1</v>
      </c>
      <c r="H237" s="13">
        <v>1</v>
      </c>
      <c r="I237" s="13">
        <v>6</v>
      </c>
      <c r="J237" s="13">
        <v>16</v>
      </c>
      <c r="K237" s="27"/>
    </row>
    <row r="238" spans="1:11" ht="15.75" customHeight="1" x14ac:dyDescent="0.3">
      <c r="A238" s="7" t="s">
        <v>35</v>
      </c>
      <c r="B238" s="8" t="s">
        <v>205</v>
      </c>
      <c r="C238" s="22">
        <v>8</v>
      </c>
      <c r="D238" s="14">
        <v>12</v>
      </c>
      <c r="E238" s="14">
        <v>1</v>
      </c>
      <c r="F238" s="14">
        <v>8</v>
      </c>
      <c r="G238" s="14">
        <v>0</v>
      </c>
      <c r="H238" s="14">
        <v>1</v>
      </c>
      <c r="I238" s="14">
        <v>8</v>
      </c>
      <c r="J238" s="14">
        <v>13</v>
      </c>
      <c r="K238" s="27"/>
    </row>
    <row r="239" spans="1:11" ht="15.75" customHeight="1" x14ac:dyDescent="0.3">
      <c r="A239" s="7" t="s">
        <v>36</v>
      </c>
      <c r="B239" s="8" t="s">
        <v>205</v>
      </c>
      <c r="C239" s="22">
        <v>11</v>
      </c>
      <c r="D239" s="14">
        <v>9</v>
      </c>
      <c r="E239" s="14">
        <v>4</v>
      </c>
      <c r="F239" s="14">
        <v>5</v>
      </c>
      <c r="G239" s="14">
        <v>3</v>
      </c>
      <c r="H239" s="14">
        <v>1</v>
      </c>
      <c r="I239" s="14">
        <v>14</v>
      </c>
      <c r="J239" s="14">
        <v>10</v>
      </c>
      <c r="K239" s="27"/>
    </row>
    <row r="240" spans="1:11" ht="15.75" customHeight="1" x14ac:dyDescent="0.3">
      <c r="A240" s="7" t="s">
        <v>37</v>
      </c>
      <c r="B240" s="8" t="s">
        <v>205</v>
      </c>
      <c r="C240" s="22">
        <v>15</v>
      </c>
      <c r="D240" s="14">
        <v>5</v>
      </c>
      <c r="E240" s="14">
        <v>7</v>
      </c>
      <c r="F240" s="14">
        <v>2</v>
      </c>
      <c r="G240" s="14">
        <v>3</v>
      </c>
      <c r="H240" s="14">
        <v>1</v>
      </c>
      <c r="I240" s="14">
        <v>18</v>
      </c>
      <c r="J240" s="14">
        <v>6</v>
      </c>
      <c r="K240" s="27"/>
    </row>
    <row r="241" spans="1:11" ht="15.75" customHeight="1" x14ac:dyDescent="0.3">
      <c r="A241" s="7" t="s">
        <v>38</v>
      </c>
      <c r="B241" s="8" t="s">
        <v>205</v>
      </c>
      <c r="C241" s="22">
        <v>15</v>
      </c>
      <c r="D241" s="14">
        <v>5</v>
      </c>
      <c r="E241" s="14">
        <v>7</v>
      </c>
      <c r="F241" s="14">
        <v>2</v>
      </c>
      <c r="G241" s="14">
        <v>0</v>
      </c>
      <c r="H241" s="14">
        <v>1</v>
      </c>
      <c r="I241" s="14">
        <v>15</v>
      </c>
      <c r="J241" s="14">
        <v>6</v>
      </c>
      <c r="K241" s="27"/>
    </row>
    <row r="242" spans="1:11" ht="15.75" customHeight="1" x14ac:dyDescent="0.3">
      <c r="A242" s="10" t="s">
        <v>12</v>
      </c>
      <c r="B242" s="11"/>
      <c r="C242" s="9">
        <f>SUM(C237:C241)</f>
        <v>54</v>
      </c>
      <c r="D242" s="9">
        <f t="shared" ref="D242:J242" si="19">SUM(D237:D241)</f>
        <v>46</v>
      </c>
      <c r="E242" s="9">
        <f t="shared" si="19"/>
        <v>20</v>
      </c>
      <c r="F242" s="9">
        <f t="shared" si="19"/>
        <v>25</v>
      </c>
      <c r="G242" s="9">
        <f t="shared" si="19"/>
        <v>7</v>
      </c>
      <c r="H242" s="9">
        <f t="shared" si="19"/>
        <v>5</v>
      </c>
      <c r="I242" s="9">
        <f t="shared" si="19"/>
        <v>61</v>
      </c>
      <c r="J242" s="9">
        <f t="shared" si="19"/>
        <v>51</v>
      </c>
      <c r="K242" s="29"/>
    </row>
    <row r="243" spans="1:11" ht="15.75" customHeight="1" x14ac:dyDescent="0.3">
      <c r="A243" s="1" t="s">
        <v>690</v>
      </c>
    </row>
    <row r="244" spans="1:11" ht="15.75" customHeight="1" x14ac:dyDescent="0.3"/>
    <row r="245" spans="1:11" ht="15.75" customHeight="1" x14ac:dyDescent="0.3">
      <c r="A245" s="24" t="s">
        <v>800</v>
      </c>
      <c r="B245" s="25"/>
      <c r="C245" s="25"/>
      <c r="D245" s="25"/>
      <c r="E245" s="25"/>
      <c r="F245" s="25"/>
      <c r="G245" s="25"/>
      <c r="H245" s="25"/>
      <c r="I245" s="25"/>
      <c r="J245" s="26"/>
      <c r="K245" s="27"/>
    </row>
    <row r="246" spans="1:11" ht="15.75" customHeight="1" x14ac:dyDescent="0.3">
      <c r="A246" s="2"/>
      <c r="B246" s="3"/>
      <c r="C246" s="28" t="s">
        <v>1</v>
      </c>
      <c r="D246" s="26"/>
      <c r="E246" s="28" t="s">
        <v>2</v>
      </c>
      <c r="F246" s="26"/>
      <c r="G246" s="28" t="s">
        <v>3</v>
      </c>
      <c r="H246" s="26"/>
      <c r="I246" s="28" t="s">
        <v>4</v>
      </c>
      <c r="J246" s="26"/>
      <c r="K246" s="27"/>
    </row>
    <row r="247" spans="1:11" ht="15.75" customHeight="1" x14ac:dyDescent="0.3">
      <c r="A247" s="4" t="s">
        <v>5</v>
      </c>
      <c r="B247" s="5" t="s">
        <v>6</v>
      </c>
      <c r="C247" s="6" t="s">
        <v>7</v>
      </c>
      <c r="D247" s="6" t="s">
        <v>8</v>
      </c>
      <c r="E247" s="6" t="s">
        <v>7</v>
      </c>
      <c r="F247" s="6" t="s">
        <v>8</v>
      </c>
      <c r="G247" s="6" t="s">
        <v>7</v>
      </c>
      <c r="H247" s="6" t="s">
        <v>8</v>
      </c>
      <c r="I247" s="6" t="s">
        <v>7</v>
      </c>
      <c r="J247" s="6" t="s">
        <v>8</v>
      </c>
      <c r="K247" s="29"/>
    </row>
    <row r="248" spans="1:11" ht="15.75" customHeight="1" x14ac:dyDescent="0.3">
      <c r="A248" s="7" t="s">
        <v>17</v>
      </c>
      <c r="B248" s="8" t="s">
        <v>258</v>
      </c>
      <c r="C248" s="12"/>
      <c r="D248" s="13"/>
      <c r="E248" s="13"/>
      <c r="F248" s="13"/>
      <c r="G248" s="13"/>
      <c r="H248" s="13"/>
      <c r="I248" s="13">
        <v>9</v>
      </c>
      <c r="J248" s="13">
        <v>9</v>
      </c>
      <c r="K248" s="27"/>
    </row>
    <row r="249" spans="1:11" ht="15.75" customHeight="1" x14ac:dyDescent="0.3">
      <c r="A249" s="10" t="s">
        <v>12</v>
      </c>
      <c r="B249" s="11"/>
      <c r="C249" s="9">
        <f t="shared" ref="C249:J249" si="20">SUM(C248:C248)</f>
        <v>0</v>
      </c>
      <c r="D249" s="9">
        <f t="shared" si="20"/>
        <v>0</v>
      </c>
      <c r="E249" s="9">
        <f t="shared" si="20"/>
        <v>0</v>
      </c>
      <c r="F249" s="9">
        <f t="shared" si="20"/>
        <v>0</v>
      </c>
      <c r="G249" s="9">
        <f t="shared" si="20"/>
        <v>0</v>
      </c>
      <c r="H249" s="9">
        <f t="shared" si="20"/>
        <v>0</v>
      </c>
      <c r="I249" s="9">
        <f t="shared" si="20"/>
        <v>9</v>
      </c>
      <c r="J249" s="9">
        <f t="shared" si="20"/>
        <v>9</v>
      </c>
      <c r="K249" s="29"/>
    </row>
    <row r="250" spans="1:11" ht="15.75" customHeight="1" x14ac:dyDescent="0.3"/>
    <row r="251" spans="1:11" ht="15.75" customHeight="1" x14ac:dyDescent="0.3"/>
    <row r="252" spans="1:11" ht="15.75" customHeight="1" x14ac:dyDescent="0.3">
      <c r="A252" s="24" t="s">
        <v>920</v>
      </c>
      <c r="B252" s="25"/>
      <c r="C252" s="25"/>
      <c r="D252" s="25"/>
      <c r="E252" s="25"/>
      <c r="F252" s="25"/>
      <c r="G252" s="25"/>
      <c r="H252" s="25"/>
      <c r="I252" s="25"/>
      <c r="J252" s="26"/>
      <c r="K252" s="27"/>
    </row>
    <row r="253" spans="1:11" ht="15.75" customHeight="1" x14ac:dyDescent="0.3">
      <c r="A253" s="2"/>
      <c r="B253" s="3"/>
      <c r="C253" s="28" t="s">
        <v>1</v>
      </c>
      <c r="D253" s="26"/>
      <c r="E253" s="28" t="s">
        <v>2</v>
      </c>
      <c r="F253" s="26"/>
      <c r="G253" s="28" t="s">
        <v>3</v>
      </c>
      <c r="H253" s="26"/>
      <c r="I253" s="28" t="s">
        <v>4</v>
      </c>
      <c r="J253" s="26"/>
      <c r="K253" s="27"/>
    </row>
    <row r="254" spans="1:11" ht="15.75" customHeight="1" x14ac:dyDescent="0.3">
      <c r="A254" s="4" t="s">
        <v>5</v>
      </c>
      <c r="B254" s="5" t="s">
        <v>6</v>
      </c>
      <c r="C254" s="6" t="s">
        <v>7</v>
      </c>
      <c r="D254" s="6" t="s">
        <v>8</v>
      </c>
      <c r="E254" s="6" t="s">
        <v>7</v>
      </c>
      <c r="F254" s="6" t="s">
        <v>8</v>
      </c>
      <c r="G254" s="6" t="s">
        <v>7</v>
      </c>
      <c r="H254" s="6" t="s">
        <v>8</v>
      </c>
      <c r="I254" s="6" t="s">
        <v>7</v>
      </c>
      <c r="J254" s="6" t="s">
        <v>8</v>
      </c>
      <c r="K254" s="29"/>
    </row>
    <row r="255" spans="1:11" ht="15.75" customHeight="1" x14ac:dyDescent="0.3">
      <c r="A255" s="7" t="s">
        <v>42</v>
      </c>
      <c r="B255" s="8" t="s">
        <v>228</v>
      </c>
      <c r="C255" s="12">
        <v>6</v>
      </c>
      <c r="D255" s="13">
        <v>13</v>
      </c>
      <c r="E255" s="13">
        <v>3</v>
      </c>
      <c r="F255" s="13">
        <v>6</v>
      </c>
      <c r="G255" s="13">
        <v>2</v>
      </c>
      <c r="H255" s="13">
        <v>2</v>
      </c>
      <c r="I255" s="13">
        <v>8</v>
      </c>
      <c r="J255" s="13">
        <v>15</v>
      </c>
    </row>
    <row r="256" spans="1:11" ht="15.75" customHeight="1" x14ac:dyDescent="0.3">
      <c r="A256" s="7" t="s">
        <v>24</v>
      </c>
      <c r="B256" s="8" t="s">
        <v>228</v>
      </c>
      <c r="C256" s="12"/>
      <c r="D256" s="13"/>
      <c r="E256" s="13"/>
      <c r="F256" s="13"/>
      <c r="G256" s="13"/>
      <c r="H256" s="13"/>
      <c r="I256" s="13"/>
      <c r="J256" s="13"/>
    </row>
    <row r="257" spans="1:11" ht="15.75" customHeight="1" x14ac:dyDescent="0.3">
      <c r="A257" s="7" t="s">
        <v>46</v>
      </c>
      <c r="B257" s="8" t="s">
        <v>228</v>
      </c>
      <c r="C257" s="12"/>
      <c r="D257" s="13"/>
      <c r="E257" s="13"/>
      <c r="F257" s="13"/>
      <c r="G257" s="13"/>
      <c r="H257" s="13"/>
      <c r="I257" s="13"/>
      <c r="J257" s="13"/>
    </row>
    <row r="258" spans="1:11" ht="15.75" customHeight="1" x14ac:dyDescent="0.3">
      <c r="A258" s="7" t="s">
        <v>55</v>
      </c>
      <c r="B258" s="8" t="s">
        <v>228</v>
      </c>
      <c r="C258" s="12"/>
      <c r="D258" s="13"/>
      <c r="E258" s="13"/>
      <c r="F258" s="13"/>
      <c r="G258" s="13"/>
      <c r="H258" s="13"/>
      <c r="I258" s="13"/>
      <c r="J258" s="13"/>
    </row>
    <row r="259" spans="1:11" ht="15.75" customHeight="1" x14ac:dyDescent="0.3">
      <c r="A259" s="7" t="s">
        <v>56</v>
      </c>
      <c r="B259" s="8" t="s">
        <v>228</v>
      </c>
      <c r="C259" s="12">
        <v>7</v>
      </c>
      <c r="D259" s="13">
        <v>13</v>
      </c>
      <c r="E259" s="13">
        <v>2</v>
      </c>
      <c r="F259" s="13">
        <v>5</v>
      </c>
      <c r="G259" s="13">
        <v>0</v>
      </c>
      <c r="H259" s="13">
        <v>1</v>
      </c>
      <c r="I259" s="13">
        <v>7</v>
      </c>
      <c r="J259" s="13">
        <v>14</v>
      </c>
    </row>
    <row r="260" spans="1:11" ht="15.75" customHeight="1" x14ac:dyDescent="0.3">
      <c r="A260" s="7" t="s">
        <v>57</v>
      </c>
      <c r="B260" s="8" t="s">
        <v>80</v>
      </c>
      <c r="C260" s="12">
        <v>10</v>
      </c>
      <c r="D260" s="13">
        <v>10</v>
      </c>
      <c r="E260" s="13">
        <v>7</v>
      </c>
      <c r="F260" s="13">
        <v>5</v>
      </c>
      <c r="G260" s="13">
        <v>0</v>
      </c>
      <c r="H260" s="13">
        <v>1</v>
      </c>
      <c r="I260" s="13">
        <v>10</v>
      </c>
      <c r="J260" s="13">
        <v>11</v>
      </c>
    </row>
    <row r="261" spans="1:11" ht="15.75" customHeight="1" x14ac:dyDescent="0.3">
      <c r="A261" s="7" t="s">
        <v>63</v>
      </c>
      <c r="B261" s="8" t="s">
        <v>80</v>
      </c>
      <c r="C261" s="12">
        <v>14</v>
      </c>
      <c r="D261" s="13">
        <v>5</v>
      </c>
      <c r="E261" s="13">
        <v>8</v>
      </c>
      <c r="F261" s="13">
        <v>4</v>
      </c>
      <c r="G261" s="13">
        <v>2</v>
      </c>
      <c r="H261" s="13">
        <v>1</v>
      </c>
      <c r="I261" s="13">
        <v>16</v>
      </c>
      <c r="J261" s="13">
        <v>6</v>
      </c>
    </row>
    <row r="262" spans="1:11" ht="15.75" customHeight="1" x14ac:dyDescent="0.3">
      <c r="A262" s="7" t="s">
        <v>64</v>
      </c>
      <c r="B262" s="8" t="s">
        <v>80</v>
      </c>
      <c r="C262" s="12">
        <v>9</v>
      </c>
      <c r="D262" s="13">
        <v>9</v>
      </c>
      <c r="E262" s="13">
        <v>9</v>
      </c>
      <c r="F262" s="13">
        <v>5</v>
      </c>
      <c r="G262" s="13">
        <v>0</v>
      </c>
      <c r="H262" s="13">
        <v>1</v>
      </c>
      <c r="I262" s="13">
        <v>9</v>
      </c>
      <c r="J262" s="13">
        <v>10</v>
      </c>
      <c r="K262" s="45" t="s">
        <v>916</v>
      </c>
    </row>
    <row r="263" spans="1:11" ht="15.75" customHeight="1" x14ac:dyDescent="0.3">
      <c r="A263" s="7" t="s">
        <v>66</v>
      </c>
      <c r="B263" s="8" t="s">
        <v>80</v>
      </c>
      <c r="C263" s="12">
        <v>9</v>
      </c>
      <c r="D263" s="13">
        <v>9</v>
      </c>
      <c r="E263" s="13">
        <v>8</v>
      </c>
      <c r="F263" s="13">
        <v>6</v>
      </c>
      <c r="G263" s="13">
        <v>0</v>
      </c>
      <c r="H263" s="13">
        <v>1</v>
      </c>
      <c r="I263" s="13">
        <v>9</v>
      </c>
      <c r="J263" s="13">
        <v>10</v>
      </c>
      <c r="K263" s="45" t="s">
        <v>917</v>
      </c>
    </row>
    <row r="264" spans="1:11" ht="15.75" customHeight="1" x14ac:dyDescent="0.3">
      <c r="A264" s="10" t="s">
        <v>12</v>
      </c>
      <c r="B264" s="11"/>
      <c r="C264" s="9">
        <f>SUM(C255:C263)</f>
        <v>55</v>
      </c>
      <c r="D264" s="9">
        <f t="shared" ref="D264:J264" si="21">SUM(D255:D263)</f>
        <v>59</v>
      </c>
      <c r="E264" s="9">
        <f t="shared" si="21"/>
        <v>37</v>
      </c>
      <c r="F264" s="9">
        <f t="shared" si="21"/>
        <v>31</v>
      </c>
      <c r="G264" s="9">
        <f t="shared" si="21"/>
        <v>4</v>
      </c>
      <c r="H264" s="9">
        <f t="shared" si="21"/>
        <v>7</v>
      </c>
      <c r="I264" s="9">
        <f t="shared" si="21"/>
        <v>59</v>
      </c>
      <c r="J264" s="9">
        <f t="shared" si="21"/>
        <v>66</v>
      </c>
      <c r="K264" s="29"/>
    </row>
    <row r="265" spans="1:11" ht="15.75" customHeight="1" x14ac:dyDescent="0.3"/>
    <row r="266" spans="1:11" ht="15.75" customHeight="1" x14ac:dyDescent="0.3"/>
    <row r="267" spans="1:11" ht="15.75" customHeight="1" x14ac:dyDescent="0.3">
      <c r="A267" s="24" t="s">
        <v>1095</v>
      </c>
      <c r="B267" s="25"/>
      <c r="C267" s="25"/>
      <c r="D267" s="25"/>
      <c r="E267" s="25"/>
      <c r="F267" s="25"/>
      <c r="G267" s="25"/>
      <c r="H267" s="25"/>
      <c r="I267" s="25"/>
      <c r="J267" s="26"/>
      <c r="K267" s="27"/>
    </row>
    <row r="268" spans="1:11" ht="15.75" customHeight="1" x14ac:dyDescent="0.3">
      <c r="A268" s="2"/>
      <c r="B268" s="3"/>
      <c r="C268" s="28" t="s">
        <v>1</v>
      </c>
      <c r="D268" s="26"/>
      <c r="E268" s="28" t="s">
        <v>2</v>
      </c>
      <c r="F268" s="26"/>
      <c r="G268" s="28" t="s">
        <v>3</v>
      </c>
      <c r="H268" s="26"/>
      <c r="I268" s="28" t="s">
        <v>4</v>
      </c>
      <c r="J268" s="26"/>
      <c r="K268" s="27"/>
    </row>
    <row r="269" spans="1:11" ht="15.75" customHeight="1" x14ac:dyDescent="0.3">
      <c r="A269" s="4" t="s">
        <v>5</v>
      </c>
      <c r="B269" s="5" t="s">
        <v>6</v>
      </c>
      <c r="C269" s="6" t="s">
        <v>7</v>
      </c>
      <c r="D269" s="6" t="s">
        <v>8</v>
      </c>
      <c r="E269" s="6" t="s">
        <v>7</v>
      </c>
      <c r="F269" s="6" t="s">
        <v>8</v>
      </c>
      <c r="G269" s="6" t="s">
        <v>7</v>
      </c>
      <c r="H269" s="6" t="s">
        <v>8</v>
      </c>
      <c r="I269" s="6" t="s">
        <v>7</v>
      </c>
      <c r="J269" s="6" t="s">
        <v>8</v>
      </c>
      <c r="K269" s="29"/>
    </row>
    <row r="270" spans="1:11" ht="15.75" customHeight="1" x14ac:dyDescent="0.3">
      <c r="A270" s="7"/>
      <c r="B270" s="8" t="s">
        <v>1098</v>
      </c>
      <c r="C270" s="22"/>
      <c r="D270" s="14"/>
      <c r="E270" s="14"/>
      <c r="F270" s="14"/>
      <c r="G270" s="14"/>
      <c r="H270" s="14"/>
      <c r="I270" s="14"/>
      <c r="J270" s="14"/>
      <c r="K270" s="27"/>
    </row>
    <row r="271" spans="1:11" ht="15.75" customHeight="1" x14ac:dyDescent="0.3">
      <c r="A271" s="7" t="s">
        <v>77</v>
      </c>
      <c r="B271" s="8" t="s">
        <v>1097</v>
      </c>
      <c r="C271" s="22"/>
      <c r="D271" s="14"/>
      <c r="E271" s="14"/>
      <c r="F271" s="14"/>
      <c r="G271" s="14"/>
      <c r="H271" s="14"/>
      <c r="I271" s="14"/>
      <c r="J271" s="14"/>
      <c r="K271" s="27"/>
    </row>
    <row r="272" spans="1:11" ht="15.75" customHeight="1" x14ac:dyDescent="0.3">
      <c r="A272" s="7" t="s">
        <v>78</v>
      </c>
      <c r="B272" s="8" t="s">
        <v>1096</v>
      </c>
      <c r="C272" s="22"/>
      <c r="D272" s="14"/>
      <c r="E272" s="14"/>
      <c r="F272" s="14"/>
      <c r="G272" s="14"/>
      <c r="H272" s="14"/>
      <c r="I272" s="14"/>
      <c r="J272" s="14"/>
      <c r="K272" s="27"/>
    </row>
    <row r="273" spans="1:11" ht="15.75" customHeight="1" x14ac:dyDescent="0.3">
      <c r="A273" s="7" t="s">
        <v>79</v>
      </c>
      <c r="B273" s="8" t="s">
        <v>1096</v>
      </c>
      <c r="C273" s="22"/>
      <c r="D273" s="14"/>
      <c r="E273" s="14"/>
      <c r="F273" s="14"/>
      <c r="G273" s="14"/>
      <c r="H273" s="14"/>
      <c r="I273" s="14"/>
      <c r="J273" s="14"/>
      <c r="K273" s="27"/>
    </row>
    <row r="274" spans="1:11" ht="15.75" customHeight="1" x14ac:dyDescent="0.3">
      <c r="A274" s="7" t="s">
        <v>9</v>
      </c>
      <c r="B274" s="8" t="s">
        <v>206</v>
      </c>
      <c r="C274" s="12">
        <v>5</v>
      </c>
      <c r="D274" s="13">
        <v>15</v>
      </c>
      <c r="E274" s="13">
        <v>0</v>
      </c>
      <c r="F274" s="13">
        <v>0</v>
      </c>
      <c r="G274" s="13">
        <v>0</v>
      </c>
      <c r="H274" s="13">
        <v>1</v>
      </c>
      <c r="I274" s="13">
        <v>5</v>
      </c>
      <c r="J274" s="13">
        <v>16</v>
      </c>
      <c r="K274" s="27"/>
    </row>
    <row r="275" spans="1:11" ht="15.75" customHeight="1" x14ac:dyDescent="0.3">
      <c r="A275" s="7" t="s">
        <v>11</v>
      </c>
      <c r="B275" s="8" t="s">
        <v>206</v>
      </c>
      <c r="C275" s="22">
        <v>7</v>
      </c>
      <c r="D275" s="14">
        <v>13</v>
      </c>
      <c r="E275" s="14">
        <v>0</v>
      </c>
      <c r="F275" s="14">
        <v>0</v>
      </c>
      <c r="G275" s="14">
        <v>0</v>
      </c>
      <c r="H275" s="14">
        <v>1</v>
      </c>
      <c r="I275" s="14">
        <v>7</v>
      </c>
      <c r="J275" s="14">
        <v>14</v>
      </c>
      <c r="K275" s="27"/>
    </row>
    <row r="276" spans="1:11" ht="15.75" customHeight="1" x14ac:dyDescent="0.3">
      <c r="A276" s="7" t="s">
        <v>630</v>
      </c>
      <c r="B276" s="8" t="s">
        <v>206</v>
      </c>
      <c r="C276" s="22">
        <v>3</v>
      </c>
      <c r="D276" s="14">
        <v>17</v>
      </c>
      <c r="E276" s="14">
        <v>0</v>
      </c>
      <c r="F276" s="14">
        <v>0</v>
      </c>
      <c r="G276" s="14">
        <v>0</v>
      </c>
      <c r="H276" s="14">
        <v>1</v>
      </c>
      <c r="I276" s="14">
        <v>3</v>
      </c>
      <c r="J276" s="14">
        <v>18</v>
      </c>
      <c r="K276" s="27"/>
    </row>
    <row r="277" spans="1:11" ht="15.75" customHeight="1" x14ac:dyDescent="0.3">
      <c r="A277" s="7" t="s">
        <v>686</v>
      </c>
      <c r="B277" s="8" t="s">
        <v>206</v>
      </c>
      <c r="C277" s="22">
        <v>8</v>
      </c>
      <c r="D277" s="14">
        <v>12</v>
      </c>
      <c r="E277" s="14">
        <v>0</v>
      </c>
      <c r="F277" s="14">
        <v>0</v>
      </c>
      <c r="G277" s="14">
        <v>0</v>
      </c>
      <c r="H277" s="14">
        <v>1</v>
      </c>
      <c r="I277" s="14">
        <v>8</v>
      </c>
      <c r="J277" s="14">
        <v>13</v>
      </c>
      <c r="K277" s="27"/>
    </row>
    <row r="278" spans="1:11" ht="15.75" customHeight="1" x14ac:dyDescent="0.3">
      <c r="A278" s="7" t="s">
        <v>729</v>
      </c>
      <c r="B278" s="8" t="s">
        <v>206</v>
      </c>
      <c r="C278" s="22">
        <v>11</v>
      </c>
      <c r="D278" s="14">
        <v>8</v>
      </c>
      <c r="E278" s="14">
        <v>0</v>
      </c>
      <c r="F278" s="14">
        <v>0</v>
      </c>
      <c r="G278" s="14">
        <v>0</v>
      </c>
      <c r="H278" s="14">
        <v>1</v>
      </c>
      <c r="I278" s="14">
        <v>11</v>
      </c>
      <c r="J278" s="14">
        <v>9</v>
      </c>
      <c r="K278" s="27"/>
    </row>
    <row r="279" spans="1:11" ht="15.75" customHeight="1" x14ac:dyDescent="0.3">
      <c r="A279" s="7" t="s">
        <v>984</v>
      </c>
      <c r="B279" s="8" t="s">
        <v>206</v>
      </c>
      <c r="C279" s="22">
        <v>13</v>
      </c>
      <c r="D279" s="14">
        <v>7</v>
      </c>
      <c r="E279" s="14">
        <v>0</v>
      </c>
      <c r="F279" s="14">
        <v>0</v>
      </c>
      <c r="G279" s="14">
        <v>1</v>
      </c>
      <c r="H279" s="14">
        <v>1</v>
      </c>
      <c r="I279" s="14">
        <v>14</v>
      </c>
      <c r="J279" s="14">
        <v>8</v>
      </c>
      <c r="K279" s="27"/>
    </row>
    <row r="280" spans="1:11" ht="15.75" customHeight="1" x14ac:dyDescent="0.3">
      <c r="A280" s="10" t="s">
        <v>12</v>
      </c>
      <c r="B280" s="11"/>
      <c r="C280" s="9">
        <f t="shared" ref="C280:J280" si="22">SUM(C270:C279)</f>
        <v>47</v>
      </c>
      <c r="D280" s="9">
        <f t="shared" si="22"/>
        <v>72</v>
      </c>
      <c r="E280" s="9">
        <f t="shared" si="22"/>
        <v>0</v>
      </c>
      <c r="F280" s="9">
        <f t="shared" si="22"/>
        <v>0</v>
      </c>
      <c r="G280" s="9">
        <f t="shared" si="22"/>
        <v>1</v>
      </c>
      <c r="H280" s="9">
        <f t="shared" si="22"/>
        <v>6</v>
      </c>
      <c r="I280" s="9">
        <f t="shared" si="22"/>
        <v>48</v>
      </c>
      <c r="J280" s="9">
        <f t="shared" si="22"/>
        <v>78</v>
      </c>
      <c r="K280" s="29"/>
    </row>
    <row r="281" spans="1:11" ht="15.75" customHeight="1" x14ac:dyDescent="0.3">
      <c r="A281" s="1" t="s">
        <v>1099</v>
      </c>
    </row>
    <row r="282" spans="1:11" ht="15.75" customHeight="1" x14ac:dyDescent="0.3"/>
    <row r="283" spans="1:11" ht="15.75" customHeight="1" x14ac:dyDescent="0.3">
      <c r="A283" s="24" t="s">
        <v>664</v>
      </c>
      <c r="B283" s="25"/>
      <c r="C283" s="25"/>
      <c r="D283" s="25"/>
      <c r="E283" s="25"/>
      <c r="F283" s="25"/>
      <c r="G283" s="25"/>
      <c r="H283" s="25"/>
      <c r="I283" s="25"/>
      <c r="J283" s="26"/>
      <c r="K283" s="27"/>
    </row>
    <row r="284" spans="1:11" ht="15.75" customHeight="1" x14ac:dyDescent="0.3">
      <c r="A284" s="2"/>
      <c r="B284" s="3"/>
      <c r="C284" s="28" t="s">
        <v>1</v>
      </c>
      <c r="D284" s="26"/>
      <c r="E284" s="28" t="s">
        <v>2</v>
      </c>
      <c r="F284" s="26"/>
      <c r="G284" s="28" t="s">
        <v>3</v>
      </c>
      <c r="H284" s="26"/>
      <c r="I284" s="28" t="s">
        <v>4</v>
      </c>
      <c r="J284" s="26"/>
      <c r="K284" s="27"/>
    </row>
    <row r="285" spans="1:11" ht="15.75" customHeight="1" x14ac:dyDescent="0.3">
      <c r="A285" s="4" t="s">
        <v>5</v>
      </c>
      <c r="B285" s="5" t="s">
        <v>6</v>
      </c>
      <c r="C285" s="6" t="s">
        <v>7</v>
      </c>
      <c r="D285" s="6" t="s">
        <v>8</v>
      </c>
      <c r="E285" s="6" t="s">
        <v>7</v>
      </c>
      <c r="F285" s="6" t="s">
        <v>8</v>
      </c>
      <c r="G285" s="6" t="s">
        <v>7</v>
      </c>
      <c r="H285" s="6" t="s">
        <v>8</v>
      </c>
      <c r="I285" s="6" t="s">
        <v>7</v>
      </c>
      <c r="J285" s="6" t="s">
        <v>8</v>
      </c>
      <c r="K285" s="29"/>
    </row>
    <row r="286" spans="1:11" ht="15.75" customHeight="1" x14ac:dyDescent="0.3">
      <c r="A286" s="7" t="s">
        <v>71</v>
      </c>
      <c r="B286" s="8" t="s">
        <v>234</v>
      </c>
      <c r="C286" s="12">
        <v>10</v>
      </c>
      <c r="D286" s="13">
        <v>10</v>
      </c>
      <c r="E286" s="13">
        <v>3</v>
      </c>
      <c r="F286" s="13">
        <v>7</v>
      </c>
      <c r="G286" s="13">
        <v>0</v>
      </c>
      <c r="H286" s="13">
        <v>1</v>
      </c>
      <c r="I286" s="13">
        <v>10</v>
      </c>
      <c r="J286" s="13">
        <v>11</v>
      </c>
      <c r="K286" s="27"/>
    </row>
    <row r="287" spans="1:11" ht="15.75" customHeight="1" x14ac:dyDescent="0.3">
      <c r="A287" s="10" t="s">
        <v>12</v>
      </c>
      <c r="B287" s="11"/>
      <c r="C287" s="9">
        <f t="shared" ref="C287:J287" si="23">SUM(C286:C286)</f>
        <v>10</v>
      </c>
      <c r="D287" s="9">
        <f t="shared" si="23"/>
        <v>10</v>
      </c>
      <c r="E287" s="9">
        <f t="shared" si="23"/>
        <v>3</v>
      </c>
      <c r="F287" s="9">
        <f t="shared" si="23"/>
        <v>7</v>
      </c>
      <c r="G287" s="9">
        <f t="shared" si="23"/>
        <v>0</v>
      </c>
      <c r="H287" s="9">
        <f t="shared" si="23"/>
        <v>1</v>
      </c>
      <c r="I287" s="9">
        <f t="shared" si="23"/>
        <v>10</v>
      </c>
      <c r="J287" s="9">
        <f t="shared" si="23"/>
        <v>11</v>
      </c>
      <c r="K287" s="29"/>
    </row>
    <row r="288" spans="1:11" ht="15.75" customHeight="1" x14ac:dyDescent="0.3"/>
    <row r="289" spans="1:11" ht="15.75" customHeight="1" x14ac:dyDescent="0.3"/>
    <row r="290" spans="1:11" ht="15.75" customHeight="1" x14ac:dyDescent="0.3">
      <c r="A290" s="24" t="s">
        <v>1348</v>
      </c>
      <c r="B290" s="25"/>
      <c r="C290" s="25"/>
      <c r="D290" s="25"/>
      <c r="E290" s="25"/>
      <c r="F290" s="25"/>
      <c r="G290" s="25"/>
      <c r="H290" s="25"/>
      <c r="I290" s="25"/>
      <c r="J290" s="26"/>
      <c r="K290" s="27"/>
    </row>
    <row r="291" spans="1:11" ht="15.75" customHeight="1" x14ac:dyDescent="0.3">
      <c r="A291" s="2"/>
      <c r="B291" s="3"/>
      <c r="C291" s="28" t="s">
        <v>1</v>
      </c>
      <c r="D291" s="26"/>
      <c r="E291" s="28" t="s">
        <v>2</v>
      </c>
      <c r="F291" s="26"/>
      <c r="G291" s="28" t="s">
        <v>3</v>
      </c>
      <c r="H291" s="26"/>
      <c r="I291" s="28" t="s">
        <v>4</v>
      </c>
      <c r="J291" s="26"/>
      <c r="K291" s="27"/>
    </row>
    <row r="292" spans="1:11" ht="15.75" customHeight="1" x14ac:dyDescent="0.3">
      <c r="A292" s="4" t="s">
        <v>5</v>
      </c>
      <c r="B292" s="5" t="s">
        <v>6</v>
      </c>
      <c r="C292" s="6" t="s">
        <v>7</v>
      </c>
      <c r="D292" s="6" t="s">
        <v>8</v>
      </c>
      <c r="E292" s="6" t="s">
        <v>7</v>
      </c>
      <c r="F292" s="6" t="s">
        <v>8</v>
      </c>
      <c r="G292" s="6" t="s">
        <v>7</v>
      </c>
      <c r="H292" s="6" t="s">
        <v>8</v>
      </c>
      <c r="I292" s="6" t="s">
        <v>7</v>
      </c>
      <c r="J292" s="6" t="s">
        <v>8</v>
      </c>
      <c r="K292" s="29"/>
    </row>
    <row r="293" spans="1:11" ht="15.75" customHeight="1" x14ac:dyDescent="0.3">
      <c r="A293" s="7" t="s">
        <v>34</v>
      </c>
      <c r="B293" s="8" t="s">
        <v>206</v>
      </c>
      <c r="C293" s="12">
        <v>8</v>
      </c>
      <c r="D293" s="13">
        <v>12</v>
      </c>
      <c r="E293" s="13">
        <v>0</v>
      </c>
      <c r="F293" s="13">
        <v>0</v>
      </c>
      <c r="G293" s="13">
        <v>1</v>
      </c>
      <c r="H293" s="13">
        <v>1</v>
      </c>
      <c r="I293" s="13">
        <v>9</v>
      </c>
      <c r="J293" s="13">
        <v>13</v>
      </c>
    </row>
    <row r="294" spans="1:11" ht="15.75" customHeight="1" x14ac:dyDescent="0.3">
      <c r="A294" s="7" t="s">
        <v>35</v>
      </c>
      <c r="B294" s="8" t="s">
        <v>206</v>
      </c>
      <c r="C294" s="12">
        <v>11</v>
      </c>
      <c r="D294" s="13">
        <v>7</v>
      </c>
      <c r="E294" s="13">
        <v>0</v>
      </c>
      <c r="F294" s="13">
        <v>0</v>
      </c>
      <c r="G294" s="13">
        <v>2</v>
      </c>
      <c r="H294" s="13">
        <v>1</v>
      </c>
      <c r="I294" s="13">
        <v>13</v>
      </c>
      <c r="J294" s="13">
        <v>8</v>
      </c>
    </row>
    <row r="295" spans="1:11" ht="15.75" customHeight="1" x14ac:dyDescent="0.3">
      <c r="A295" s="7" t="s">
        <v>36</v>
      </c>
      <c r="B295" s="8" t="s">
        <v>206</v>
      </c>
      <c r="C295" s="12">
        <v>12</v>
      </c>
      <c r="D295" s="13">
        <v>7</v>
      </c>
      <c r="E295" s="13">
        <v>0</v>
      </c>
      <c r="F295" s="13">
        <v>0</v>
      </c>
      <c r="G295" s="13">
        <v>2</v>
      </c>
      <c r="H295" s="13">
        <v>1</v>
      </c>
      <c r="I295" s="13">
        <v>14</v>
      </c>
      <c r="J295" s="13">
        <v>8</v>
      </c>
    </row>
    <row r="296" spans="1:11" ht="15.75" customHeight="1" x14ac:dyDescent="0.3">
      <c r="A296" s="7" t="s">
        <v>37</v>
      </c>
      <c r="B296" s="8" t="s">
        <v>206</v>
      </c>
      <c r="C296" s="12">
        <v>15</v>
      </c>
      <c r="D296" s="13">
        <v>5</v>
      </c>
      <c r="E296" s="13">
        <v>0</v>
      </c>
      <c r="F296" s="13">
        <v>0</v>
      </c>
      <c r="G296" s="13">
        <v>0</v>
      </c>
      <c r="H296" s="13">
        <v>1</v>
      </c>
      <c r="I296" s="13">
        <v>15</v>
      </c>
      <c r="J296" s="13">
        <v>6</v>
      </c>
    </row>
    <row r="297" spans="1:11" ht="15.75" customHeight="1" x14ac:dyDescent="0.3">
      <c r="A297" s="7" t="s">
        <v>38</v>
      </c>
      <c r="B297" s="8" t="s">
        <v>206</v>
      </c>
      <c r="C297" s="12">
        <v>10</v>
      </c>
      <c r="D297" s="13">
        <v>10</v>
      </c>
      <c r="E297" s="13">
        <v>0</v>
      </c>
      <c r="F297" s="13">
        <v>0</v>
      </c>
      <c r="G297" s="13">
        <v>0</v>
      </c>
      <c r="H297" s="13">
        <v>1</v>
      </c>
      <c r="I297" s="13">
        <v>10</v>
      </c>
      <c r="J297" s="13">
        <v>11</v>
      </c>
    </row>
    <row r="298" spans="1:11" ht="15.75" customHeight="1" x14ac:dyDescent="0.3">
      <c r="A298" s="7" t="s">
        <v>81</v>
      </c>
      <c r="B298" s="8" t="s">
        <v>206</v>
      </c>
      <c r="C298" s="12">
        <v>13</v>
      </c>
      <c r="D298" s="13">
        <v>7</v>
      </c>
      <c r="E298" s="13">
        <v>0</v>
      </c>
      <c r="F298" s="13">
        <v>0</v>
      </c>
      <c r="G298" s="13">
        <v>0</v>
      </c>
      <c r="H298" s="13">
        <v>1</v>
      </c>
      <c r="I298" s="13">
        <v>13</v>
      </c>
      <c r="J298" s="13">
        <v>8</v>
      </c>
    </row>
    <row r="299" spans="1:11" ht="15.75" customHeight="1" x14ac:dyDescent="0.3">
      <c r="A299" s="7" t="s">
        <v>82</v>
      </c>
      <c r="B299" s="8" t="s">
        <v>206</v>
      </c>
      <c r="C299" s="12">
        <v>17</v>
      </c>
      <c r="D299" s="13">
        <v>3</v>
      </c>
      <c r="E299" s="13">
        <v>0</v>
      </c>
      <c r="F299" s="13">
        <v>0</v>
      </c>
      <c r="G299" s="13">
        <v>1</v>
      </c>
      <c r="H299" s="13">
        <v>1</v>
      </c>
      <c r="I299" s="13">
        <v>18</v>
      </c>
      <c r="J299" s="13">
        <v>4</v>
      </c>
    </row>
    <row r="300" spans="1:11" ht="15.75" customHeight="1" x14ac:dyDescent="0.3">
      <c r="A300" s="7" t="s">
        <v>83</v>
      </c>
      <c r="B300" s="8" t="s">
        <v>206</v>
      </c>
      <c r="C300" s="12">
        <v>18</v>
      </c>
      <c r="D300" s="13">
        <v>2</v>
      </c>
      <c r="E300" s="13">
        <v>0</v>
      </c>
      <c r="F300" s="13">
        <v>0</v>
      </c>
      <c r="G300" s="13">
        <v>2</v>
      </c>
      <c r="H300" s="13">
        <v>1</v>
      </c>
      <c r="I300" s="13">
        <v>20</v>
      </c>
      <c r="J300" s="13">
        <v>3</v>
      </c>
    </row>
    <row r="301" spans="1:11" ht="15.75" customHeight="1" x14ac:dyDescent="0.3">
      <c r="A301" s="7" t="s">
        <v>84</v>
      </c>
      <c r="B301" s="8" t="s">
        <v>206</v>
      </c>
      <c r="C301" s="12">
        <v>15</v>
      </c>
      <c r="D301" s="13">
        <v>5</v>
      </c>
      <c r="E301" s="13">
        <v>0</v>
      </c>
      <c r="F301" s="13">
        <v>0</v>
      </c>
      <c r="G301" s="13">
        <v>2</v>
      </c>
      <c r="H301" s="13">
        <v>1</v>
      </c>
      <c r="I301" s="13">
        <v>17</v>
      </c>
      <c r="J301" s="13">
        <v>6</v>
      </c>
    </row>
    <row r="302" spans="1:11" ht="15.75" customHeight="1" x14ac:dyDescent="0.3">
      <c r="A302" s="7" t="s">
        <v>85</v>
      </c>
      <c r="B302" s="8" t="s">
        <v>206</v>
      </c>
      <c r="C302" s="12">
        <v>9</v>
      </c>
      <c r="D302" s="13">
        <v>11</v>
      </c>
      <c r="E302" s="13">
        <v>0</v>
      </c>
      <c r="F302" s="13">
        <v>0</v>
      </c>
      <c r="G302" s="13">
        <v>1</v>
      </c>
      <c r="H302" s="13">
        <v>1</v>
      </c>
      <c r="I302" s="13">
        <v>10</v>
      </c>
      <c r="J302" s="13">
        <v>12</v>
      </c>
    </row>
    <row r="303" spans="1:11" ht="15.75" customHeight="1" x14ac:dyDescent="0.3">
      <c r="A303" s="7" t="s">
        <v>86</v>
      </c>
      <c r="B303" s="8" t="s">
        <v>206</v>
      </c>
      <c r="C303" s="12">
        <v>11</v>
      </c>
      <c r="D303" s="13">
        <v>9</v>
      </c>
      <c r="E303" s="13">
        <v>0</v>
      </c>
      <c r="F303" s="13">
        <v>0</v>
      </c>
      <c r="G303" s="13">
        <v>3</v>
      </c>
      <c r="H303" s="13">
        <v>1</v>
      </c>
      <c r="I303" s="13">
        <v>14</v>
      </c>
      <c r="J303" s="13">
        <v>10</v>
      </c>
    </row>
    <row r="304" spans="1:11" ht="15.75" customHeight="1" x14ac:dyDescent="0.3">
      <c r="A304" s="7" t="s">
        <v>71</v>
      </c>
      <c r="B304" s="8" t="s">
        <v>206</v>
      </c>
      <c r="C304" s="12">
        <v>5</v>
      </c>
      <c r="D304" s="13">
        <v>15</v>
      </c>
      <c r="E304" s="13">
        <v>0</v>
      </c>
      <c r="F304" s="13">
        <v>0</v>
      </c>
      <c r="G304" s="13">
        <v>1</v>
      </c>
      <c r="H304" s="13">
        <v>1</v>
      </c>
      <c r="I304" s="13">
        <v>6</v>
      </c>
      <c r="J304" s="13">
        <v>16</v>
      </c>
    </row>
    <row r="305" spans="1:11" ht="15.75" customHeight="1" x14ac:dyDescent="0.3">
      <c r="A305" s="7" t="s">
        <v>87</v>
      </c>
      <c r="B305" s="8" t="s">
        <v>206</v>
      </c>
      <c r="C305" s="12">
        <v>3</v>
      </c>
      <c r="D305" s="13">
        <v>17</v>
      </c>
      <c r="E305" s="13">
        <v>0</v>
      </c>
      <c r="F305" s="13">
        <v>0</v>
      </c>
      <c r="G305" s="13">
        <v>1</v>
      </c>
      <c r="H305" s="13">
        <v>1</v>
      </c>
      <c r="I305" s="13">
        <v>4</v>
      </c>
      <c r="J305" s="13">
        <v>18</v>
      </c>
    </row>
    <row r="306" spans="1:11" ht="15.75" customHeight="1" x14ac:dyDescent="0.3">
      <c r="A306" s="7" t="s">
        <v>88</v>
      </c>
      <c r="B306" s="8" t="s">
        <v>206</v>
      </c>
      <c r="C306" s="12">
        <v>9</v>
      </c>
      <c r="D306" s="13">
        <v>11</v>
      </c>
      <c r="E306" s="13">
        <v>0</v>
      </c>
      <c r="F306" s="13">
        <v>0</v>
      </c>
      <c r="G306" s="13">
        <v>0</v>
      </c>
      <c r="H306" s="13">
        <v>1</v>
      </c>
      <c r="I306" s="13">
        <v>9</v>
      </c>
      <c r="J306" s="13">
        <v>12</v>
      </c>
    </row>
    <row r="307" spans="1:11" ht="15.75" customHeight="1" x14ac:dyDescent="0.3">
      <c r="A307" s="7" t="s">
        <v>89</v>
      </c>
      <c r="B307" s="8" t="s">
        <v>206</v>
      </c>
      <c r="C307" s="12">
        <v>6</v>
      </c>
      <c r="D307" s="13">
        <v>14</v>
      </c>
      <c r="E307" s="13">
        <v>0</v>
      </c>
      <c r="F307" s="13">
        <v>0</v>
      </c>
      <c r="G307" s="13">
        <v>1</v>
      </c>
      <c r="H307" s="13">
        <v>1</v>
      </c>
      <c r="I307" s="13">
        <v>7</v>
      </c>
      <c r="J307" s="13">
        <v>15</v>
      </c>
      <c r="K307" s="27"/>
    </row>
    <row r="308" spans="1:11" ht="15.75" customHeight="1" x14ac:dyDescent="0.3">
      <c r="A308" s="10" t="s">
        <v>12</v>
      </c>
      <c r="B308" s="11"/>
      <c r="C308" s="9">
        <f>SUM(C293:C307)</f>
        <v>162</v>
      </c>
      <c r="D308" s="9">
        <f t="shared" ref="D308:J308" si="24">SUM(D293:D307)</f>
        <v>135</v>
      </c>
      <c r="E308" s="9">
        <f t="shared" si="24"/>
        <v>0</v>
      </c>
      <c r="F308" s="9">
        <f t="shared" si="24"/>
        <v>0</v>
      </c>
      <c r="G308" s="9">
        <f t="shared" si="24"/>
        <v>17</v>
      </c>
      <c r="H308" s="9">
        <f t="shared" si="24"/>
        <v>15</v>
      </c>
      <c r="I308" s="9">
        <f t="shared" si="24"/>
        <v>179</v>
      </c>
      <c r="J308" s="9">
        <f t="shared" si="24"/>
        <v>150</v>
      </c>
      <c r="K308" s="29"/>
    </row>
    <row r="309" spans="1:11" ht="15.75" customHeight="1" x14ac:dyDescent="0.3">
      <c r="A309" s="1" t="s">
        <v>1444</v>
      </c>
      <c r="I309" s="1">
        <f>I308/SUM(I308:J308)</f>
        <v>0.54407294832826747</v>
      </c>
    </row>
    <row r="310" spans="1:11" ht="15.75" customHeight="1" x14ac:dyDescent="0.3"/>
    <row r="311" spans="1:11" ht="15.75" customHeight="1" x14ac:dyDescent="0.3">
      <c r="A311" s="24" t="s">
        <v>1675</v>
      </c>
      <c r="B311" s="25"/>
      <c r="C311" s="25"/>
      <c r="D311" s="25"/>
      <c r="E311" s="25"/>
      <c r="F311" s="25"/>
      <c r="G311" s="25"/>
      <c r="H311" s="25"/>
      <c r="I311" s="25"/>
      <c r="J311" s="26"/>
      <c r="K311" s="27"/>
    </row>
    <row r="312" spans="1:11" ht="15.75" customHeight="1" x14ac:dyDescent="0.3">
      <c r="A312" s="2"/>
      <c r="B312" s="3"/>
      <c r="C312" s="28" t="s">
        <v>1</v>
      </c>
      <c r="D312" s="26"/>
      <c r="E312" s="28" t="s">
        <v>2</v>
      </c>
      <c r="F312" s="26"/>
      <c r="G312" s="28" t="s">
        <v>3</v>
      </c>
      <c r="H312" s="26"/>
      <c r="I312" s="28" t="s">
        <v>4</v>
      </c>
      <c r="J312" s="26"/>
      <c r="K312" s="27"/>
    </row>
    <row r="313" spans="1:11" ht="15.75" customHeight="1" x14ac:dyDescent="0.3">
      <c r="A313" s="4" t="s">
        <v>5</v>
      </c>
      <c r="B313" s="5" t="s">
        <v>6</v>
      </c>
      <c r="C313" s="6" t="s">
        <v>7</v>
      </c>
      <c r="D313" s="6" t="s">
        <v>8</v>
      </c>
      <c r="E313" s="6" t="s">
        <v>7</v>
      </c>
      <c r="F313" s="6" t="s">
        <v>8</v>
      </c>
      <c r="G313" s="6" t="s">
        <v>7</v>
      </c>
      <c r="H313" s="6" t="s">
        <v>8</v>
      </c>
      <c r="I313" s="6" t="s">
        <v>7</v>
      </c>
      <c r="J313" s="6" t="s">
        <v>8</v>
      </c>
      <c r="K313" s="29"/>
    </row>
    <row r="314" spans="1:11" ht="15.75" customHeight="1" x14ac:dyDescent="0.3">
      <c r="A314" s="7" t="s">
        <v>783</v>
      </c>
      <c r="B314" s="8" t="s">
        <v>111</v>
      </c>
      <c r="C314" s="12">
        <v>8</v>
      </c>
      <c r="D314" s="13">
        <v>6</v>
      </c>
      <c r="E314" s="13">
        <v>4</v>
      </c>
      <c r="F314" s="13">
        <v>2</v>
      </c>
      <c r="G314" s="13">
        <v>1</v>
      </c>
      <c r="H314" s="13">
        <v>1</v>
      </c>
      <c r="I314" s="13">
        <v>9</v>
      </c>
      <c r="J314" s="13">
        <v>7</v>
      </c>
      <c r="K314" s="27"/>
    </row>
    <row r="315" spans="1:11" ht="15.75" customHeight="1" x14ac:dyDescent="0.3">
      <c r="A315" s="10" t="s">
        <v>12</v>
      </c>
      <c r="B315" s="11"/>
      <c r="C315" s="9">
        <f t="shared" ref="C315:J315" si="25">SUM(C314:C314)</f>
        <v>8</v>
      </c>
      <c r="D315" s="9">
        <f t="shared" si="25"/>
        <v>6</v>
      </c>
      <c r="E315" s="9">
        <f t="shared" si="25"/>
        <v>4</v>
      </c>
      <c r="F315" s="9">
        <f t="shared" si="25"/>
        <v>2</v>
      </c>
      <c r="G315" s="9">
        <f t="shared" si="25"/>
        <v>1</v>
      </c>
      <c r="H315" s="9">
        <f t="shared" si="25"/>
        <v>1</v>
      </c>
      <c r="I315" s="9">
        <f t="shared" si="25"/>
        <v>9</v>
      </c>
      <c r="J315" s="9">
        <f t="shared" si="25"/>
        <v>7</v>
      </c>
      <c r="K315" s="29"/>
    </row>
    <row r="316" spans="1:11" ht="15.75" customHeight="1" x14ac:dyDescent="0.3"/>
    <row r="317" spans="1:11" ht="15.75" customHeight="1" x14ac:dyDescent="0.3"/>
    <row r="318" spans="1:11" ht="15.75" customHeight="1" x14ac:dyDescent="0.3">
      <c r="A318" s="24" t="s">
        <v>1483</v>
      </c>
      <c r="B318" s="25"/>
      <c r="C318" s="25"/>
      <c r="D318" s="25"/>
      <c r="E318" s="25"/>
      <c r="F318" s="25"/>
      <c r="G318" s="25"/>
      <c r="H318" s="25"/>
      <c r="I318" s="25"/>
      <c r="J318" s="26"/>
      <c r="K318" s="27"/>
    </row>
    <row r="319" spans="1:11" ht="15.75" customHeight="1" x14ac:dyDescent="0.3">
      <c r="A319" s="2"/>
      <c r="B319" s="3"/>
      <c r="C319" s="28" t="s">
        <v>1</v>
      </c>
      <c r="D319" s="26"/>
      <c r="E319" s="28" t="s">
        <v>2</v>
      </c>
      <c r="F319" s="26"/>
      <c r="G319" s="28" t="s">
        <v>3</v>
      </c>
      <c r="H319" s="26"/>
      <c r="I319" s="28" t="s">
        <v>4</v>
      </c>
      <c r="J319" s="26"/>
      <c r="K319" s="27"/>
    </row>
    <row r="320" spans="1:11" ht="15.75" customHeight="1" x14ac:dyDescent="0.3">
      <c r="A320" s="4" t="s">
        <v>5</v>
      </c>
      <c r="B320" s="5" t="s">
        <v>6</v>
      </c>
      <c r="C320" s="6" t="s">
        <v>7</v>
      </c>
      <c r="D320" s="6" t="s">
        <v>8</v>
      </c>
      <c r="E320" s="6" t="s">
        <v>7</v>
      </c>
      <c r="F320" s="6" t="s">
        <v>8</v>
      </c>
      <c r="G320" s="6" t="s">
        <v>7</v>
      </c>
      <c r="H320" s="6" t="s">
        <v>8</v>
      </c>
      <c r="I320" s="6" t="s">
        <v>7</v>
      </c>
      <c r="J320" s="6" t="s">
        <v>8</v>
      </c>
      <c r="K320" s="29"/>
    </row>
    <row r="321" spans="1:11" ht="15.75" customHeight="1" x14ac:dyDescent="0.3">
      <c r="A321" s="7" t="s">
        <v>1374</v>
      </c>
      <c r="B321" s="8" t="s">
        <v>72</v>
      </c>
      <c r="C321" s="12">
        <v>7</v>
      </c>
      <c r="D321" s="13">
        <v>15</v>
      </c>
      <c r="E321" s="13">
        <v>3</v>
      </c>
      <c r="F321" s="13">
        <v>9</v>
      </c>
      <c r="G321" s="13">
        <v>0</v>
      </c>
      <c r="H321" s="13">
        <v>1</v>
      </c>
      <c r="I321" s="13">
        <v>7</v>
      </c>
      <c r="J321" s="13">
        <v>16</v>
      </c>
      <c r="K321" s="27"/>
    </row>
    <row r="322" spans="1:11" ht="15.75" customHeight="1" x14ac:dyDescent="0.3">
      <c r="A322" s="7" t="s">
        <v>1475</v>
      </c>
      <c r="B322" s="8" t="s">
        <v>72</v>
      </c>
      <c r="C322" s="12">
        <v>9</v>
      </c>
      <c r="D322" s="13">
        <v>13</v>
      </c>
      <c r="E322" s="13">
        <v>7</v>
      </c>
      <c r="F322" s="13">
        <v>7</v>
      </c>
      <c r="G322" s="13">
        <v>0</v>
      </c>
      <c r="H322" s="13">
        <v>1</v>
      </c>
      <c r="I322" s="13">
        <v>9</v>
      </c>
      <c r="J322" s="13">
        <v>14</v>
      </c>
    </row>
    <row r="323" spans="1:11" ht="15.75" customHeight="1" x14ac:dyDescent="0.3">
      <c r="A323" s="7" t="s">
        <v>1614</v>
      </c>
      <c r="B323" s="8" t="s">
        <v>72</v>
      </c>
      <c r="C323" s="12">
        <v>5</v>
      </c>
      <c r="D323" s="13">
        <v>17</v>
      </c>
      <c r="E323" s="13">
        <v>3</v>
      </c>
      <c r="F323" s="13">
        <v>11</v>
      </c>
      <c r="G323" s="13">
        <v>0</v>
      </c>
      <c r="H323" s="13">
        <v>1</v>
      </c>
      <c r="I323" s="13">
        <v>5</v>
      </c>
      <c r="J323" s="13">
        <v>18</v>
      </c>
    </row>
    <row r="324" spans="1:11" ht="15.75" customHeight="1" x14ac:dyDescent="0.3">
      <c r="A324" s="7" t="s">
        <v>1852</v>
      </c>
      <c r="B324" s="8" t="s">
        <v>72</v>
      </c>
      <c r="C324" s="12">
        <v>6</v>
      </c>
      <c r="D324" s="13">
        <v>16</v>
      </c>
      <c r="E324" s="13">
        <v>3</v>
      </c>
      <c r="F324" s="13">
        <v>11</v>
      </c>
      <c r="G324" s="13">
        <v>0</v>
      </c>
      <c r="H324" s="13">
        <v>1</v>
      </c>
      <c r="I324" s="13">
        <v>6</v>
      </c>
      <c r="J324" s="13">
        <v>17</v>
      </c>
    </row>
    <row r="325" spans="1:11" ht="15.75" customHeight="1" x14ac:dyDescent="0.3">
      <c r="A325" s="7" t="s">
        <v>1883</v>
      </c>
      <c r="B325" s="8" t="s">
        <v>72</v>
      </c>
      <c r="C325" s="12">
        <v>18</v>
      </c>
      <c r="D325" s="13">
        <v>4</v>
      </c>
      <c r="E325" s="13">
        <v>7</v>
      </c>
      <c r="F325" s="13">
        <v>1</v>
      </c>
      <c r="G325" s="13">
        <v>0</v>
      </c>
      <c r="H325" s="13">
        <v>1</v>
      </c>
      <c r="I325" s="13">
        <v>18</v>
      </c>
      <c r="J325" s="13">
        <v>5</v>
      </c>
    </row>
    <row r="326" spans="1:11" ht="15.75" customHeight="1" x14ac:dyDescent="0.3">
      <c r="A326" s="7" t="s">
        <v>1947</v>
      </c>
      <c r="B326" s="8" t="s">
        <v>72</v>
      </c>
      <c r="C326" s="12">
        <v>6</v>
      </c>
      <c r="D326" s="13">
        <v>16</v>
      </c>
      <c r="E326" s="13">
        <v>1</v>
      </c>
      <c r="F326" s="13">
        <v>7</v>
      </c>
      <c r="G326" s="13">
        <v>0</v>
      </c>
      <c r="H326" s="13">
        <v>1</v>
      </c>
      <c r="I326" s="13">
        <v>6</v>
      </c>
      <c r="J326" s="13">
        <v>17</v>
      </c>
    </row>
    <row r="327" spans="1:11" ht="15.75" customHeight="1" x14ac:dyDescent="0.3">
      <c r="A327" s="7" t="s">
        <v>1965</v>
      </c>
      <c r="B327" s="8" t="s">
        <v>72</v>
      </c>
      <c r="C327" s="12">
        <v>13</v>
      </c>
      <c r="D327" s="13">
        <v>9</v>
      </c>
      <c r="E327" s="13">
        <v>3</v>
      </c>
      <c r="F327" s="13">
        <v>5</v>
      </c>
      <c r="G327" s="13">
        <v>0</v>
      </c>
      <c r="H327" s="13">
        <v>1</v>
      </c>
      <c r="I327" s="13">
        <v>13</v>
      </c>
      <c r="J327" s="13">
        <v>10</v>
      </c>
    </row>
    <row r="328" spans="1:11" ht="15.75" customHeight="1" x14ac:dyDescent="0.3">
      <c r="A328" s="7" t="s">
        <v>2031</v>
      </c>
      <c r="B328" s="8" t="s">
        <v>72</v>
      </c>
      <c r="C328" s="12">
        <v>9</v>
      </c>
      <c r="D328" s="13">
        <v>13</v>
      </c>
      <c r="E328" s="13">
        <v>2</v>
      </c>
      <c r="F328" s="13">
        <v>6</v>
      </c>
      <c r="G328" s="13">
        <v>0</v>
      </c>
      <c r="H328" s="13">
        <v>1</v>
      </c>
      <c r="I328" s="13">
        <v>9</v>
      </c>
      <c r="J328" s="13">
        <v>14</v>
      </c>
    </row>
    <row r="329" spans="1:11" ht="15.75" customHeight="1" x14ac:dyDescent="0.3">
      <c r="A329" s="7" t="s">
        <v>2043</v>
      </c>
      <c r="B329" s="8" t="s">
        <v>72</v>
      </c>
      <c r="C329" s="12">
        <v>16</v>
      </c>
      <c r="D329" s="13">
        <v>6</v>
      </c>
      <c r="E329" s="13">
        <v>4</v>
      </c>
      <c r="F329" s="13">
        <v>3</v>
      </c>
      <c r="G329" s="13">
        <v>1</v>
      </c>
      <c r="H329" s="13">
        <v>1</v>
      </c>
      <c r="I329" s="13">
        <v>17</v>
      </c>
      <c r="J329" s="13">
        <v>7</v>
      </c>
    </row>
    <row r="330" spans="1:11" ht="15.75" customHeight="1" x14ac:dyDescent="0.3">
      <c r="A330" s="7" t="s">
        <v>2066</v>
      </c>
      <c r="B330" s="8" t="s">
        <v>72</v>
      </c>
      <c r="C330" s="12">
        <v>13</v>
      </c>
      <c r="D330" s="13">
        <v>9</v>
      </c>
      <c r="E330" s="13">
        <v>5</v>
      </c>
      <c r="F330" s="13">
        <v>2</v>
      </c>
      <c r="G330" s="13">
        <v>1</v>
      </c>
      <c r="H330" s="13">
        <v>1</v>
      </c>
      <c r="I330" s="13">
        <v>14</v>
      </c>
      <c r="J330" s="13">
        <v>10</v>
      </c>
    </row>
    <row r="331" spans="1:11" ht="15.75" customHeight="1" x14ac:dyDescent="0.3">
      <c r="A331" s="10" t="s">
        <v>12</v>
      </c>
      <c r="B331" s="11"/>
      <c r="C331" s="9">
        <f>SUM(C321:C330)</f>
        <v>102</v>
      </c>
      <c r="D331" s="9">
        <f t="shared" ref="D331:J331" si="26">SUM(D321:D330)</f>
        <v>118</v>
      </c>
      <c r="E331" s="9">
        <f t="shared" si="26"/>
        <v>38</v>
      </c>
      <c r="F331" s="9">
        <f t="shared" si="26"/>
        <v>62</v>
      </c>
      <c r="G331" s="9">
        <f t="shared" si="26"/>
        <v>2</v>
      </c>
      <c r="H331" s="9">
        <f t="shared" si="26"/>
        <v>10</v>
      </c>
      <c r="I331" s="9">
        <f t="shared" si="26"/>
        <v>104</v>
      </c>
      <c r="J331" s="9">
        <f t="shared" si="26"/>
        <v>128</v>
      </c>
      <c r="K331" s="29"/>
    </row>
    <row r="332" spans="1:11" ht="15.75" customHeight="1" x14ac:dyDescent="0.3"/>
    <row r="333" spans="1:11" ht="15.75" customHeight="1" x14ac:dyDescent="0.3"/>
    <row r="334" spans="1:11" ht="15.75" customHeight="1" x14ac:dyDescent="0.3">
      <c r="A334" s="24" t="s">
        <v>1633</v>
      </c>
      <c r="B334" s="25"/>
      <c r="C334" s="25"/>
      <c r="D334" s="25"/>
      <c r="E334" s="25"/>
      <c r="F334" s="25"/>
      <c r="G334" s="25"/>
      <c r="H334" s="25"/>
      <c r="I334" s="25"/>
      <c r="J334" s="26"/>
      <c r="K334" s="27"/>
    </row>
    <row r="335" spans="1:11" ht="15.75" customHeight="1" x14ac:dyDescent="0.3">
      <c r="A335" s="2"/>
      <c r="B335" s="3"/>
      <c r="C335" s="28" t="s">
        <v>1</v>
      </c>
      <c r="D335" s="26"/>
      <c r="E335" s="28" t="s">
        <v>2</v>
      </c>
      <c r="F335" s="26"/>
      <c r="G335" s="28" t="s">
        <v>3</v>
      </c>
      <c r="H335" s="26"/>
      <c r="I335" s="28" t="s">
        <v>4</v>
      </c>
      <c r="J335" s="26"/>
      <c r="K335" s="27"/>
    </row>
    <row r="336" spans="1:11" ht="15.75" customHeight="1" x14ac:dyDescent="0.3">
      <c r="A336" s="4" t="s">
        <v>5</v>
      </c>
      <c r="B336" s="5" t="s">
        <v>6</v>
      </c>
      <c r="C336" s="6" t="s">
        <v>7</v>
      </c>
      <c r="D336" s="6" t="s">
        <v>8</v>
      </c>
      <c r="E336" s="6" t="s">
        <v>7</v>
      </c>
      <c r="F336" s="6" t="s">
        <v>8</v>
      </c>
      <c r="G336" s="6" t="s">
        <v>7</v>
      </c>
      <c r="H336" s="6" t="s">
        <v>8</v>
      </c>
      <c r="I336" s="6" t="s">
        <v>7</v>
      </c>
      <c r="J336" s="6" t="s">
        <v>8</v>
      </c>
      <c r="K336" s="29"/>
    </row>
    <row r="337" spans="1:11" ht="15.75" customHeight="1" x14ac:dyDescent="0.3">
      <c r="A337" s="7" t="s">
        <v>24</v>
      </c>
      <c r="B337" s="8" t="s">
        <v>158</v>
      </c>
      <c r="C337" s="12">
        <v>5</v>
      </c>
      <c r="D337" s="13">
        <v>11</v>
      </c>
      <c r="E337" s="13">
        <v>3</v>
      </c>
      <c r="F337" s="13">
        <v>6</v>
      </c>
      <c r="G337" s="13">
        <v>0</v>
      </c>
      <c r="H337" s="13">
        <v>2</v>
      </c>
      <c r="I337" s="13">
        <v>5</v>
      </c>
      <c r="J337" s="13">
        <v>13</v>
      </c>
      <c r="K337" s="27"/>
    </row>
    <row r="338" spans="1:11" ht="15.75" customHeight="1" x14ac:dyDescent="0.3">
      <c r="A338" s="7" t="s">
        <v>46</v>
      </c>
      <c r="B338" s="8" t="s">
        <v>158</v>
      </c>
      <c r="C338" s="22">
        <v>9</v>
      </c>
      <c r="D338" s="14">
        <v>7</v>
      </c>
      <c r="E338" s="14">
        <v>9</v>
      </c>
      <c r="F338" s="14">
        <v>6</v>
      </c>
      <c r="G338" s="14">
        <v>0</v>
      </c>
      <c r="H338" s="14">
        <v>2</v>
      </c>
      <c r="I338" s="14">
        <v>9</v>
      </c>
      <c r="J338" s="14">
        <v>9</v>
      </c>
      <c r="K338" s="27"/>
    </row>
    <row r="339" spans="1:11" ht="15.75" customHeight="1" x14ac:dyDescent="0.3">
      <c r="A339" s="7" t="s">
        <v>55</v>
      </c>
      <c r="B339" s="8" t="s">
        <v>158</v>
      </c>
      <c r="C339" s="22">
        <v>11</v>
      </c>
      <c r="D339" s="14">
        <v>5</v>
      </c>
      <c r="E339" s="14">
        <v>11</v>
      </c>
      <c r="F339" s="14">
        <v>4</v>
      </c>
      <c r="G339" s="14">
        <v>3</v>
      </c>
      <c r="H339" s="14">
        <v>2</v>
      </c>
      <c r="I339" s="14">
        <v>14</v>
      </c>
      <c r="J339" s="14">
        <v>7</v>
      </c>
      <c r="K339" s="27"/>
    </row>
    <row r="340" spans="1:11" ht="15.75" customHeight="1" x14ac:dyDescent="0.3">
      <c r="A340" s="7" t="s">
        <v>56</v>
      </c>
      <c r="B340" s="8" t="s">
        <v>158</v>
      </c>
      <c r="C340" s="22">
        <v>4</v>
      </c>
      <c r="D340" s="14">
        <v>13</v>
      </c>
      <c r="E340" s="14">
        <v>4</v>
      </c>
      <c r="F340" s="14">
        <v>12</v>
      </c>
      <c r="G340" s="14">
        <v>1</v>
      </c>
      <c r="H340" s="14">
        <v>2</v>
      </c>
      <c r="I340" s="14">
        <v>5</v>
      </c>
      <c r="J340" s="14">
        <v>15</v>
      </c>
      <c r="K340" s="27"/>
    </row>
    <row r="341" spans="1:11" ht="15.75" customHeight="1" x14ac:dyDescent="0.3">
      <c r="A341" s="10" t="s">
        <v>12</v>
      </c>
      <c r="B341" s="11"/>
      <c r="C341" s="9">
        <f>SUM(C337:C340)</f>
        <v>29</v>
      </c>
      <c r="D341" s="9">
        <f t="shared" ref="D341:J341" si="27">SUM(D337:D340)</f>
        <v>36</v>
      </c>
      <c r="E341" s="9">
        <f t="shared" si="27"/>
        <v>27</v>
      </c>
      <c r="F341" s="9">
        <f t="shared" si="27"/>
        <v>28</v>
      </c>
      <c r="G341" s="9">
        <f t="shared" si="27"/>
        <v>4</v>
      </c>
      <c r="H341" s="9">
        <f t="shared" si="27"/>
        <v>8</v>
      </c>
      <c r="I341" s="9">
        <f t="shared" si="27"/>
        <v>33</v>
      </c>
      <c r="J341" s="9">
        <f t="shared" si="27"/>
        <v>44</v>
      </c>
      <c r="K341" s="29"/>
    </row>
    <row r="342" spans="1:11" ht="15.75" customHeight="1" x14ac:dyDescent="0.3"/>
    <row r="343" spans="1:11" ht="15.75" customHeight="1" x14ac:dyDescent="0.3"/>
    <row r="344" spans="1:11" ht="15.75" customHeight="1" x14ac:dyDescent="0.3">
      <c r="A344" s="24" t="s">
        <v>1623</v>
      </c>
      <c r="B344" s="25"/>
      <c r="C344" s="25"/>
      <c r="D344" s="25"/>
      <c r="E344" s="25"/>
      <c r="F344" s="25"/>
      <c r="G344" s="25"/>
      <c r="H344" s="25"/>
      <c r="I344" s="25"/>
      <c r="J344" s="26"/>
      <c r="K344" s="27"/>
    </row>
    <row r="345" spans="1:11" ht="15.75" customHeight="1" x14ac:dyDescent="0.3">
      <c r="A345" s="2"/>
      <c r="B345" s="3"/>
      <c r="C345" s="28" t="s">
        <v>1</v>
      </c>
      <c r="D345" s="26"/>
      <c r="E345" s="28" t="s">
        <v>2</v>
      </c>
      <c r="F345" s="26"/>
      <c r="G345" s="28" t="s">
        <v>3</v>
      </c>
      <c r="H345" s="26"/>
      <c r="I345" s="28" t="s">
        <v>4</v>
      </c>
      <c r="J345" s="26"/>
      <c r="K345" s="27"/>
    </row>
    <row r="346" spans="1:11" ht="15.75" customHeight="1" x14ac:dyDescent="0.3">
      <c r="A346" s="4" t="s">
        <v>5</v>
      </c>
      <c r="B346" s="5" t="s">
        <v>6</v>
      </c>
      <c r="C346" s="6" t="s">
        <v>7</v>
      </c>
      <c r="D346" s="6" t="s">
        <v>8</v>
      </c>
      <c r="E346" s="6" t="s">
        <v>7</v>
      </c>
      <c r="F346" s="6" t="s">
        <v>8</v>
      </c>
      <c r="G346" s="6" t="s">
        <v>7</v>
      </c>
      <c r="H346" s="6" t="s">
        <v>8</v>
      </c>
      <c r="I346" s="6" t="s">
        <v>7</v>
      </c>
      <c r="J346" s="6" t="s">
        <v>8</v>
      </c>
      <c r="K346" s="29"/>
    </row>
    <row r="347" spans="1:11" ht="15.75" customHeight="1" x14ac:dyDescent="0.3">
      <c r="A347" s="7" t="s">
        <v>57</v>
      </c>
      <c r="B347" s="8" t="s">
        <v>697</v>
      </c>
      <c r="C347" s="12"/>
      <c r="D347" s="13"/>
      <c r="E347" s="13"/>
      <c r="F347" s="13"/>
      <c r="G347" s="13"/>
      <c r="H347" s="13"/>
      <c r="I347" s="13">
        <v>27</v>
      </c>
      <c r="J347" s="13">
        <v>2</v>
      </c>
    </row>
    <row r="348" spans="1:11" ht="15.75" customHeight="1" x14ac:dyDescent="0.3">
      <c r="A348" s="7" t="s">
        <v>25</v>
      </c>
      <c r="B348" s="8" t="s">
        <v>488</v>
      </c>
      <c r="C348" s="12">
        <v>11</v>
      </c>
      <c r="D348" s="13">
        <v>7</v>
      </c>
      <c r="E348" s="13">
        <v>6</v>
      </c>
      <c r="F348" s="13">
        <v>2</v>
      </c>
      <c r="G348" s="13">
        <v>1</v>
      </c>
      <c r="H348" s="13">
        <v>1</v>
      </c>
      <c r="I348" s="13">
        <v>12</v>
      </c>
      <c r="J348" s="13">
        <v>8</v>
      </c>
      <c r="K348" s="27"/>
    </row>
    <row r="349" spans="1:11" ht="15.75" customHeight="1" x14ac:dyDescent="0.3">
      <c r="A349" s="10" t="s">
        <v>12</v>
      </c>
      <c r="B349" s="11"/>
      <c r="C349" s="9">
        <f>SUM(C347:C348)</f>
        <v>11</v>
      </c>
      <c r="D349" s="9">
        <f t="shared" ref="D349:J349" si="28">SUM(D347:D348)</f>
        <v>7</v>
      </c>
      <c r="E349" s="9">
        <f t="shared" si="28"/>
        <v>6</v>
      </c>
      <c r="F349" s="9">
        <f t="shared" si="28"/>
        <v>2</v>
      </c>
      <c r="G349" s="9">
        <f t="shared" si="28"/>
        <v>1</v>
      </c>
      <c r="H349" s="9">
        <f t="shared" si="28"/>
        <v>1</v>
      </c>
      <c r="I349" s="9">
        <f t="shared" si="28"/>
        <v>39</v>
      </c>
      <c r="J349" s="9">
        <f t="shared" si="28"/>
        <v>10</v>
      </c>
      <c r="K349" s="29"/>
    </row>
    <row r="350" spans="1:11" ht="15.75" customHeight="1" x14ac:dyDescent="0.3">
      <c r="A350" s="1" t="s">
        <v>1624</v>
      </c>
    </row>
    <row r="351" spans="1:11" ht="15.75" customHeight="1" x14ac:dyDescent="0.3"/>
    <row r="352" spans="1:11" ht="15.75" customHeight="1" x14ac:dyDescent="0.3">
      <c r="A352" s="24" t="s">
        <v>1816</v>
      </c>
      <c r="B352" s="25"/>
      <c r="C352" s="25"/>
      <c r="D352" s="25"/>
      <c r="E352" s="25"/>
      <c r="F352" s="25"/>
      <c r="G352" s="25"/>
      <c r="H352" s="25"/>
      <c r="I352" s="25"/>
      <c r="J352" s="26"/>
      <c r="K352" s="27"/>
    </row>
    <row r="353" spans="1:11" ht="15.75" customHeight="1" x14ac:dyDescent="0.3">
      <c r="A353" s="2"/>
      <c r="B353" s="3"/>
      <c r="C353" s="28" t="s">
        <v>1</v>
      </c>
      <c r="D353" s="26"/>
      <c r="E353" s="28" t="s">
        <v>2</v>
      </c>
      <c r="F353" s="26"/>
      <c r="G353" s="28" t="s">
        <v>3</v>
      </c>
      <c r="H353" s="26"/>
      <c r="I353" s="28" t="s">
        <v>4</v>
      </c>
      <c r="J353" s="26"/>
      <c r="K353" s="27"/>
    </row>
    <row r="354" spans="1:11" ht="15.75" customHeight="1" x14ac:dyDescent="0.3">
      <c r="A354" s="4" t="s">
        <v>5</v>
      </c>
      <c r="B354" s="5" t="s">
        <v>6</v>
      </c>
      <c r="C354" s="6" t="s">
        <v>7</v>
      </c>
      <c r="D354" s="6" t="s">
        <v>8</v>
      </c>
      <c r="E354" s="6" t="s">
        <v>7</v>
      </c>
      <c r="F354" s="6" t="s">
        <v>8</v>
      </c>
      <c r="G354" s="6" t="s">
        <v>7</v>
      </c>
      <c r="H354" s="6" t="s">
        <v>8</v>
      </c>
      <c r="I354" s="6" t="s">
        <v>7</v>
      </c>
      <c r="J354" s="6" t="s">
        <v>8</v>
      </c>
      <c r="K354" s="29"/>
    </row>
    <row r="355" spans="1:11" ht="15.75" customHeight="1" x14ac:dyDescent="0.3">
      <c r="A355" s="7" t="s">
        <v>147</v>
      </c>
      <c r="B355" s="8" t="s">
        <v>271</v>
      </c>
      <c r="C355" s="12"/>
      <c r="D355" s="13"/>
      <c r="E355" s="13"/>
      <c r="F355" s="13"/>
      <c r="G355" s="13"/>
      <c r="H355" s="13"/>
      <c r="I355" s="13">
        <v>15</v>
      </c>
      <c r="J355" s="13">
        <v>8</v>
      </c>
      <c r="K355" s="27"/>
    </row>
    <row r="356" spans="1:11" ht="15.75" customHeight="1" x14ac:dyDescent="0.3">
      <c r="A356" s="10" t="s">
        <v>12</v>
      </c>
      <c r="B356" s="11"/>
      <c r="C356" s="9">
        <f>SUM(C355)</f>
        <v>0</v>
      </c>
      <c r="D356" s="9">
        <f t="shared" ref="D356:J356" si="29">SUM(D355)</f>
        <v>0</v>
      </c>
      <c r="E356" s="9">
        <f t="shared" si="29"/>
        <v>0</v>
      </c>
      <c r="F356" s="9">
        <f t="shared" si="29"/>
        <v>0</v>
      </c>
      <c r="G356" s="9">
        <f t="shared" si="29"/>
        <v>0</v>
      </c>
      <c r="H356" s="9">
        <f t="shared" si="29"/>
        <v>0</v>
      </c>
      <c r="I356" s="9">
        <f t="shared" si="29"/>
        <v>15</v>
      </c>
      <c r="J356" s="9">
        <f t="shared" si="29"/>
        <v>8</v>
      </c>
      <c r="K356" s="29"/>
    </row>
    <row r="357" spans="1:11" ht="15.75" customHeight="1" x14ac:dyDescent="0.3"/>
    <row r="358" spans="1:11" ht="15.75" customHeight="1" x14ac:dyDescent="0.3"/>
    <row r="359" spans="1:11" ht="15.75" customHeight="1" x14ac:dyDescent="0.3">
      <c r="A359" s="24" t="s">
        <v>1432</v>
      </c>
      <c r="B359" s="25"/>
      <c r="C359" s="25"/>
      <c r="D359" s="25"/>
      <c r="E359" s="25"/>
      <c r="F359" s="25"/>
      <c r="G359" s="25"/>
      <c r="H359" s="25"/>
      <c r="I359" s="25"/>
      <c r="J359" s="26"/>
      <c r="K359" s="27"/>
    </row>
    <row r="360" spans="1:11" ht="15.75" customHeight="1" x14ac:dyDescent="0.3">
      <c r="A360" s="2"/>
      <c r="B360" s="3"/>
      <c r="C360" s="28" t="s">
        <v>1</v>
      </c>
      <c r="D360" s="26"/>
      <c r="E360" s="28" t="s">
        <v>2</v>
      </c>
      <c r="F360" s="26"/>
      <c r="G360" s="28" t="s">
        <v>3</v>
      </c>
      <c r="H360" s="26"/>
      <c r="I360" s="28" t="s">
        <v>4</v>
      </c>
      <c r="J360" s="26"/>
      <c r="K360" s="27"/>
    </row>
    <row r="361" spans="1:11" ht="15.75" customHeight="1" x14ac:dyDescent="0.3">
      <c r="A361" s="4" t="s">
        <v>5</v>
      </c>
      <c r="B361" s="5" t="s">
        <v>6</v>
      </c>
      <c r="C361" s="6" t="s">
        <v>7</v>
      </c>
      <c r="D361" s="6" t="s">
        <v>8</v>
      </c>
      <c r="E361" s="6" t="s">
        <v>7</v>
      </c>
      <c r="F361" s="6" t="s">
        <v>8</v>
      </c>
      <c r="G361" s="6" t="s">
        <v>7</v>
      </c>
      <c r="H361" s="6" t="s">
        <v>8</v>
      </c>
      <c r="I361" s="6" t="s">
        <v>7</v>
      </c>
      <c r="J361" s="6" t="s">
        <v>8</v>
      </c>
      <c r="K361" s="29"/>
    </row>
    <row r="362" spans="1:11" ht="15.75" customHeight="1" x14ac:dyDescent="0.3">
      <c r="A362" s="7" t="s">
        <v>83</v>
      </c>
      <c r="B362" s="8" t="s">
        <v>309</v>
      </c>
      <c r="C362" s="12">
        <v>3</v>
      </c>
      <c r="D362" s="13">
        <v>11</v>
      </c>
      <c r="E362" s="13">
        <v>0</v>
      </c>
      <c r="F362" s="13">
        <v>0</v>
      </c>
      <c r="G362" s="13">
        <v>0</v>
      </c>
      <c r="H362" s="13">
        <v>1</v>
      </c>
      <c r="I362" s="13">
        <v>3</v>
      </c>
      <c r="J362" s="13">
        <v>12</v>
      </c>
      <c r="K362" s="27"/>
    </row>
    <row r="363" spans="1:11" ht="15.75" customHeight="1" x14ac:dyDescent="0.3">
      <c r="A363" s="10" t="s">
        <v>12</v>
      </c>
      <c r="B363" s="11"/>
      <c r="C363" s="9">
        <f>SUM(C362)</f>
        <v>3</v>
      </c>
      <c r="D363" s="9">
        <f t="shared" ref="D363:J363" si="30">SUM(D362)</f>
        <v>11</v>
      </c>
      <c r="E363" s="9">
        <f t="shared" si="30"/>
        <v>0</v>
      </c>
      <c r="F363" s="9">
        <f t="shared" si="30"/>
        <v>0</v>
      </c>
      <c r="G363" s="9">
        <f t="shared" si="30"/>
        <v>0</v>
      </c>
      <c r="H363" s="9">
        <f t="shared" si="30"/>
        <v>1</v>
      </c>
      <c r="I363" s="9">
        <f t="shared" si="30"/>
        <v>3</v>
      </c>
      <c r="J363" s="9">
        <f t="shared" si="30"/>
        <v>12</v>
      </c>
      <c r="K363" s="29"/>
    </row>
    <row r="364" spans="1:11" ht="15.75" customHeight="1" x14ac:dyDescent="0.3"/>
    <row r="365" spans="1:11" ht="15.75" customHeight="1" x14ac:dyDescent="0.3"/>
    <row r="366" spans="1:11" ht="15.75" customHeight="1" x14ac:dyDescent="0.3">
      <c r="A366" s="24" t="s">
        <v>207</v>
      </c>
      <c r="B366" s="25"/>
      <c r="C366" s="25"/>
      <c r="D366" s="25"/>
      <c r="E366" s="25"/>
      <c r="F366" s="25"/>
      <c r="G366" s="25"/>
      <c r="H366" s="25"/>
      <c r="I366" s="25"/>
      <c r="J366" s="26"/>
      <c r="K366" s="27"/>
    </row>
    <row r="367" spans="1:11" ht="15.75" customHeight="1" x14ac:dyDescent="0.3">
      <c r="A367" s="2"/>
      <c r="B367" s="3"/>
      <c r="C367" s="28" t="s">
        <v>1</v>
      </c>
      <c r="D367" s="26"/>
      <c r="E367" s="28" t="s">
        <v>2</v>
      </c>
      <c r="F367" s="26"/>
      <c r="G367" s="28" t="s">
        <v>3</v>
      </c>
      <c r="H367" s="26"/>
      <c r="I367" s="28" t="s">
        <v>4</v>
      </c>
      <c r="J367" s="26"/>
      <c r="K367" s="27"/>
    </row>
    <row r="368" spans="1:11" ht="15.75" customHeight="1" x14ac:dyDescent="0.3">
      <c r="A368" s="4" t="s">
        <v>5</v>
      </c>
      <c r="B368" s="5" t="s">
        <v>6</v>
      </c>
      <c r="C368" s="6" t="s">
        <v>7</v>
      </c>
      <c r="D368" s="6" t="s">
        <v>8</v>
      </c>
      <c r="E368" s="6" t="s">
        <v>7</v>
      </c>
      <c r="F368" s="6" t="s">
        <v>8</v>
      </c>
      <c r="G368" s="6" t="s">
        <v>7</v>
      </c>
      <c r="H368" s="6" t="s">
        <v>8</v>
      </c>
      <c r="I368" s="6" t="s">
        <v>7</v>
      </c>
      <c r="J368" s="6" t="s">
        <v>8</v>
      </c>
      <c r="K368" s="29"/>
    </row>
    <row r="369" spans="1:11" ht="15.75" customHeight="1" x14ac:dyDescent="0.3">
      <c r="A369" s="7" t="s">
        <v>46</v>
      </c>
      <c r="B369" s="8" t="s">
        <v>41</v>
      </c>
      <c r="C369" s="12">
        <v>0</v>
      </c>
      <c r="D369" s="13">
        <v>15</v>
      </c>
      <c r="E369" s="13">
        <v>0</v>
      </c>
      <c r="F369" s="13">
        <v>10</v>
      </c>
      <c r="G369" s="13">
        <v>0</v>
      </c>
      <c r="H369" s="13">
        <v>2</v>
      </c>
      <c r="I369" s="13">
        <v>0</v>
      </c>
      <c r="J369" s="13">
        <v>17</v>
      </c>
      <c r="K369" s="27"/>
    </row>
    <row r="370" spans="1:11" ht="15.75" customHeight="1" x14ac:dyDescent="0.3">
      <c r="A370" s="7" t="s">
        <v>55</v>
      </c>
      <c r="B370" s="8" t="s">
        <v>16</v>
      </c>
      <c r="C370" s="22">
        <v>8</v>
      </c>
      <c r="D370" s="14">
        <v>12</v>
      </c>
      <c r="E370" s="14">
        <v>2</v>
      </c>
      <c r="F370" s="14">
        <v>7</v>
      </c>
      <c r="G370" s="14">
        <v>0</v>
      </c>
      <c r="H370" s="14">
        <v>2</v>
      </c>
      <c r="I370" s="14">
        <v>8</v>
      </c>
      <c r="J370" s="14">
        <v>14</v>
      </c>
      <c r="K370" s="27"/>
    </row>
    <row r="371" spans="1:11" ht="15.75" customHeight="1" x14ac:dyDescent="0.3">
      <c r="A371" s="7" t="s">
        <v>56</v>
      </c>
      <c r="B371" s="8" t="s">
        <v>16</v>
      </c>
      <c r="C371" s="22">
        <v>9</v>
      </c>
      <c r="D371" s="14">
        <v>10</v>
      </c>
      <c r="E371" s="14">
        <v>4</v>
      </c>
      <c r="F371" s="14">
        <v>5</v>
      </c>
      <c r="G371" s="14">
        <v>0</v>
      </c>
      <c r="H371" s="14">
        <v>2</v>
      </c>
      <c r="I371" s="14">
        <v>9</v>
      </c>
      <c r="J371" s="14">
        <v>12</v>
      </c>
      <c r="K371" s="27"/>
    </row>
    <row r="372" spans="1:11" ht="15.75" customHeight="1" x14ac:dyDescent="0.3">
      <c r="A372" s="7" t="s">
        <v>57</v>
      </c>
      <c r="B372" s="8" t="s">
        <v>208</v>
      </c>
      <c r="C372" s="22"/>
      <c r="D372" s="14"/>
      <c r="E372" s="14"/>
      <c r="F372" s="14"/>
      <c r="G372" s="14"/>
      <c r="H372" s="14"/>
      <c r="I372" s="14"/>
      <c r="J372" s="14"/>
      <c r="K372" s="27"/>
    </row>
    <row r="373" spans="1:11" ht="15.75" customHeight="1" x14ac:dyDescent="0.3">
      <c r="A373" s="10" t="s">
        <v>12</v>
      </c>
      <c r="B373" s="11"/>
      <c r="C373" s="9">
        <f>SUM(C369:C372)</f>
        <v>17</v>
      </c>
      <c r="D373" s="9">
        <f t="shared" ref="D373:J373" si="31">SUM(D369:D372)</f>
        <v>37</v>
      </c>
      <c r="E373" s="9">
        <f t="shared" si="31"/>
        <v>6</v>
      </c>
      <c r="F373" s="9">
        <f t="shared" si="31"/>
        <v>22</v>
      </c>
      <c r="G373" s="9">
        <f t="shared" si="31"/>
        <v>0</v>
      </c>
      <c r="H373" s="9">
        <f t="shared" si="31"/>
        <v>6</v>
      </c>
      <c r="I373" s="9">
        <f t="shared" si="31"/>
        <v>17</v>
      </c>
      <c r="J373" s="9">
        <f t="shared" si="31"/>
        <v>43</v>
      </c>
      <c r="K373" s="29"/>
    </row>
    <row r="374" spans="1:11" ht="15.75" customHeight="1" x14ac:dyDescent="0.3"/>
    <row r="375" spans="1:11" ht="15.75" customHeight="1" x14ac:dyDescent="0.3"/>
    <row r="376" spans="1:11" ht="15.75" customHeight="1" x14ac:dyDescent="0.3">
      <c r="A376" s="24" t="s">
        <v>209</v>
      </c>
      <c r="B376" s="25"/>
      <c r="C376" s="25"/>
      <c r="D376" s="25"/>
      <c r="E376" s="25"/>
      <c r="F376" s="25"/>
      <c r="G376" s="25"/>
      <c r="H376" s="25"/>
      <c r="I376" s="25"/>
      <c r="J376" s="26"/>
      <c r="K376" s="27"/>
    </row>
    <row r="377" spans="1:11" ht="15.75" customHeight="1" x14ac:dyDescent="0.3">
      <c r="A377" s="2"/>
      <c r="B377" s="3"/>
      <c r="C377" s="28" t="s">
        <v>1</v>
      </c>
      <c r="D377" s="26"/>
      <c r="E377" s="28" t="s">
        <v>2</v>
      </c>
      <c r="F377" s="26"/>
      <c r="G377" s="28" t="s">
        <v>3</v>
      </c>
      <c r="H377" s="26"/>
      <c r="I377" s="28" t="s">
        <v>4</v>
      </c>
      <c r="J377" s="26"/>
      <c r="K377" s="27"/>
    </row>
    <row r="378" spans="1:11" ht="15.75" customHeight="1" x14ac:dyDescent="0.3">
      <c r="A378" s="4" t="s">
        <v>5</v>
      </c>
      <c r="B378" s="5" t="s">
        <v>6</v>
      </c>
      <c r="C378" s="6" t="s">
        <v>7</v>
      </c>
      <c r="D378" s="6" t="s">
        <v>8</v>
      </c>
      <c r="E378" s="6" t="s">
        <v>7</v>
      </c>
      <c r="F378" s="6" t="s">
        <v>8</v>
      </c>
      <c r="G378" s="6" t="s">
        <v>7</v>
      </c>
      <c r="H378" s="6" t="s">
        <v>8</v>
      </c>
      <c r="I378" s="6" t="s">
        <v>7</v>
      </c>
      <c r="J378" s="6" t="s">
        <v>8</v>
      </c>
      <c r="K378" s="29"/>
    </row>
    <row r="379" spans="1:11" ht="15.75" customHeight="1" x14ac:dyDescent="0.3">
      <c r="A379" s="7" t="s">
        <v>89</v>
      </c>
      <c r="B379" s="8" t="s">
        <v>120</v>
      </c>
      <c r="C379" s="12">
        <v>13</v>
      </c>
      <c r="D379" s="13">
        <v>7</v>
      </c>
      <c r="E379" s="13">
        <v>7</v>
      </c>
      <c r="F379" s="13">
        <v>3</v>
      </c>
      <c r="G379" s="13">
        <v>1</v>
      </c>
      <c r="H379" s="13">
        <v>1</v>
      </c>
      <c r="I379" s="13">
        <v>14</v>
      </c>
      <c r="J379" s="13">
        <v>8</v>
      </c>
      <c r="K379" s="27"/>
    </row>
    <row r="380" spans="1:11" ht="15.75" customHeight="1" x14ac:dyDescent="0.3">
      <c r="A380" s="7" t="s">
        <v>90</v>
      </c>
      <c r="B380" s="8" t="s">
        <v>120</v>
      </c>
      <c r="C380" s="22">
        <v>14</v>
      </c>
      <c r="D380" s="14">
        <v>6</v>
      </c>
      <c r="E380" s="14">
        <v>8</v>
      </c>
      <c r="F380" s="14">
        <v>2</v>
      </c>
      <c r="G380" s="14">
        <v>0</v>
      </c>
      <c r="H380" s="14">
        <v>1</v>
      </c>
      <c r="I380" s="14">
        <v>14</v>
      </c>
      <c r="J380" s="14">
        <v>7</v>
      </c>
      <c r="K380" s="27"/>
    </row>
    <row r="381" spans="1:11" ht="15.75" customHeight="1" x14ac:dyDescent="0.3">
      <c r="A381" s="7" t="s">
        <v>73</v>
      </c>
      <c r="B381" s="8" t="s">
        <v>120</v>
      </c>
      <c r="C381" s="22">
        <v>3</v>
      </c>
      <c r="D381" s="14">
        <v>13</v>
      </c>
      <c r="E381" s="14">
        <v>1</v>
      </c>
      <c r="F381" s="14">
        <v>6</v>
      </c>
      <c r="G381" s="14">
        <v>0</v>
      </c>
      <c r="H381" s="14">
        <v>0</v>
      </c>
      <c r="I381" s="14">
        <v>3</v>
      </c>
      <c r="J381" s="14">
        <v>13</v>
      </c>
      <c r="K381" s="27"/>
    </row>
    <row r="382" spans="1:11" ht="15.75" customHeight="1" x14ac:dyDescent="0.3">
      <c r="A382" s="7" t="s">
        <v>79</v>
      </c>
      <c r="B382" s="8" t="s">
        <v>172</v>
      </c>
      <c r="C382" s="22">
        <v>8</v>
      </c>
      <c r="D382" s="14">
        <v>12</v>
      </c>
      <c r="E382" s="14">
        <v>3</v>
      </c>
      <c r="F382" s="14">
        <v>7</v>
      </c>
      <c r="G382" s="14">
        <v>0</v>
      </c>
      <c r="H382" s="14">
        <v>1</v>
      </c>
      <c r="I382" s="14">
        <v>8</v>
      </c>
      <c r="J382" s="14">
        <v>13</v>
      </c>
      <c r="K382" s="27"/>
    </row>
    <row r="383" spans="1:11" ht="15.75" customHeight="1" x14ac:dyDescent="0.3">
      <c r="A383" s="7" t="s">
        <v>9</v>
      </c>
      <c r="B383" s="8" t="s">
        <v>172</v>
      </c>
      <c r="C383" s="22">
        <v>14</v>
      </c>
      <c r="D383" s="14">
        <v>6</v>
      </c>
      <c r="E383" s="14">
        <v>7</v>
      </c>
      <c r="F383" s="14">
        <v>3</v>
      </c>
      <c r="G383" s="14">
        <v>1</v>
      </c>
      <c r="H383" s="14">
        <v>1</v>
      </c>
      <c r="I383" s="14">
        <v>15</v>
      </c>
      <c r="J383" s="14">
        <v>7</v>
      </c>
      <c r="K383" s="27"/>
    </row>
    <row r="384" spans="1:11" ht="15.75" customHeight="1" x14ac:dyDescent="0.3">
      <c r="A384" s="7" t="s">
        <v>11</v>
      </c>
      <c r="B384" s="8" t="s">
        <v>172</v>
      </c>
      <c r="C384" s="22">
        <v>15</v>
      </c>
      <c r="D384" s="14">
        <v>5</v>
      </c>
      <c r="E384" s="14">
        <v>9</v>
      </c>
      <c r="F384" s="14">
        <v>1</v>
      </c>
      <c r="G384" s="14">
        <v>1</v>
      </c>
      <c r="H384" s="14">
        <v>1</v>
      </c>
      <c r="I384" s="14">
        <v>16</v>
      </c>
      <c r="J384" s="14">
        <v>6</v>
      </c>
      <c r="K384" s="27"/>
    </row>
    <row r="385" spans="1:11" ht="15.75" customHeight="1" x14ac:dyDescent="0.3">
      <c r="A385" s="7" t="s">
        <v>630</v>
      </c>
      <c r="B385" s="8" t="s">
        <v>172</v>
      </c>
      <c r="C385" s="22">
        <v>8</v>
      </c>
      <c r="D385" s="14">
        <v>12</v>
      </c>
      <c r="E385" s="14">
        <v>4</v>
      </c>
      <c r="F385" s="14">
        <v>6</v>
      </c>
      <c r="G385" s="14">
        <v>0</v>
      </c>
      <c r="H385" s="14">
        <v>1</v>
      </c>
      <c r="I385" s="14">
        <v>8</v>
      </c>
      <c r="J385" s="14">
        <v>13</v>
      </c>
      <c r="K385" s="27"/>
    </row>
    <row r="386" spans="1:11" ht="15.75" customHeight="1" x14ac:dyDescent="0.3">
      <c r="A386" s="7" t="s">
        <v>686</v>
      </c>
      <c r="B386" s="8" t="s">
        <v>172</v>
      </c>
      <c r="C386" s="22">
        <v>5</v>
      </c>
      <c r="D386" s="14">
        <v>15</v>
      </c>
      <c r="E386" s="14">
        <v>5</v>
      </c>
      <c r="F386" s="14">
        <v>5</v>
      </c>
      <c r="G386" s="14">
        <v>0</v>
      </c>
      <c r="H386" s="14">
        <v>1</v>
      </c>
      <c r="I386" s="14">
        <v>5</v>
      </c>
      <c r="J386" s="14">
        <v>16</v>
      </c>
      <c r="K386" s="27"/>
    </row>
    <row r="387" spans="1:11" ht="15.75" customHeight="1" x14ac:dyDescent="0.3">
      <c r="A387" s="7" t="s">
        <v>729</v>
      </c>
      <c r="B387" s="8" t="s">
        <v>172</v>
      </c>
      <c r="C387" s="22">
        <v>10</v>
      </c>
      <c r="D387" s="14">
        <v>10</v>
      </c>
      <c r="E387" s="14">
        <v>6</v>
      </c>
      <c r="F387" s="14">
        <v>5</v>
      </c>
      <c r="G387" s="14">
        <v>0</v>
      </c>
      <c r="H387" s="14">
        <v>1</v>
      </c>
      <c r="I387" s="14">
        <v>10</v>
      </c>
      <c r="J387" s="14">
        <v>11</v>
      </c>
      <c r="K387" s="27"/>
    </row>
    <row r="388" spans="1:11" ht="15.75" customHeight="1" x14ac:dyDescent="0.3">
      <c r="A388" s="10" t="s">
        <v>12</v>
      </c>
      <c r="B388" s="11"/>
      <c r="C388" s="9">
        <f>SUM(C379:C387)</f>
        <v>90</v>
      </c>
      <c r="D388" s="9">
        <f t="shared" ref="D388:J388" si="32">SUM(D379:D387)</f>
        <v>86</v>
      </c>
      <c r="E388" s="9">
        <f t="shared" si="32"/>
        <v>50</v>
      </c>
      <c r="F388" s="9">
        <f t="shared" si="32"/>
        <v>38</v>
      </c>
      <c r="G388" s="9">
        <f t="shared" si="32"/>
        <v>3</v>
      </c>
      <c r="H388" s="9">
        <f t="shared" si="32"/>
        <v>8</v>
      </c>
      <c r="I388" s="9">
        <f t="shared" si="32"/>
        <v>93</v>
      </c>
      <c r="J388" s="9">
        <f t="shared" si="32"/>
        <v>94</v>
      </c>
      <c r="K388" s="29"/>
    </row>
    <row r="389" spans="1:11" ht="15.75" customHeight="1" x14ac:dyDescent="0.3"/>
    <row r="390" spans="1:11" ht="15.75" customHeight="1" x14ac:dyDescent="0.3"/>
    <row r="391" spans="1:11" ht="15.75" customHeight="1" x14ac:dyDescent="0.3">
      <c r="A391" s="24" t="s">
        <v>827</v>
      </c>
      <c r="B391" s="25"/>
      <c r="C391" s="25"/>
      <c r="D391" s="25"/>
      <c r="E391" s="25"/>
      <c r="F391" s="25"/>
      <c r="G391" s="25"/>
      <c r="H391" s="25"/>
      <c r="I391" s="25"/>
      <c r="J391" s="26"/>
      <c r="K391" s="27"/>
    </row>
    <row r="392" spans="1:11" ht="15.75" customHeight="1" x14ac:dyDescent="0.3">
      <c r="A392" s="2"/>
      <c r="B392" s="3"/>
      <c r="C392" s="28" t="s">
        <v>1</v>
      </c>
      <c r="D392" s="26"/>
      <c r="E392" s="28" t="s">
        <v>2</v>
      </c>
      <c r="F392" s="26"/>
      <c r="G392" s="28" t="s">
        <v>3</v>
      </c>
      <c r="H392" s="26"/>
      <c r="I392" s="28" t="s">
        <v>4</v>
      </c>
      <c r="J392" s="26"/>
      <c r="K392" s="27"/>
    </row>
    <row r="393" spans="1:11" ht="15.75" customHeight="1" x14ac:dyDescent="0.3">
      <c r="A393" s="4" t="s">
        <v>5</v>
      </c>
      <c r="B393" s="5" t="s">
        <v>6</v>
      </c>
      <c r="C393" s="6" t="s">
        <v>7</v>
      </c>
      <c r="D393" s="6" t="s">
        <v>8</v>
      </c>
      <c r="E393" s="6" t="s">
        <v>7</v>
      </c>
      <c r="F393" s="6" t="s">
        <v>8</v>
      </c>
      <c r="G393" s="6" t="s">
        <v>7</v>
      </c>
      <c r="H393" s="6" t="s">
        <v>8</v>
      </c>
      <c r="I393" s="6" t="s">
        <v>7</v>
      </c>
      <c r="J393" s="6" t="s">
        <v>8</v>
      </c>
      <c r="K393" s="29"/>
    </row>
    <row r="394" spans="1:11" ht="15.75" customHeight="1" x14ac:dyDescent="0.3">
      <c r="A394" s="7" t="s">
        <v>46</v>
      </c>
      <c r="B394" s="8" t="s">
        <v>259</v>
      </c>
      <c r="C394" s="12">
        <v>11</v>
      </c>
      <c r="D394" s="13">
        <v>7</v>
      </c>
      <c r="E394" s="13">
        <v>7</v>
      </c>
      <c r="F394" s="13">
        <v>5</v>
      </c>
      <c r="G394" s="13">
        <v>0</v>
      </c>
      <c r="H394" s="13">
        <v>1</v>
      </c>
      <c r="I394" s="13">
        <v>11</v>
      </c>
      <c r="J394" s="13">
        <v>8</v>
      </c>
    </row>
    <row r="395" spans="1:11" ht="15.75" customHeight="1" x14ac:dyDescent="0.3">
      <c r="A395" s="7" t="s">
        <v>55</v>
      </c>
      <c r="B395" s="8" t="s">
        <v>259</v>
      </c>
      <c r="C395" s="12">
        <v>9</v>
      </c>
      <c r="D395" s="13">
        <v>9</v>
      </c>
      <c r="E395" s="13">
        <v>6</v>
      </c>
      <c r="F395" s="13">
        <v>6</v>
      </c>
      <c r="G395" s="13">
        <v>3</v>
      </c>
      <c r="H395" s="13">
        <v>1</v>
      </c>
      <c r="I395" s="13">
        <v>12</v>
      </c>
      <c r="J395" s="13">
        <v>10</v>
      </c>
      <c r="K395" s="27"/>
    </row>
    <row r="396" spans="1:11" ht="15.75" customHeight="1" x14ac:dyDescent="0.3">
      <c r="A396" s="10" t="s">
        <v>12</v>
      </c>
      <c r="B396" s="11"/>
      <c r="C396" s="9">
        <f t="shared" ref="C396:J396" si="33">SUM(C394:C395)</f>
        <v>20</v>
      </c>
      <c r="D396" s="9">
        <f t="shared" si="33"/>
        <v>16</v>
      </c>
      <c r="E396" s="9">
        <f t="shared" si="33"/>
        <v>13</v>
      </c>
      <c r="F396" s="9">
        <f t="shared" si="33"/>
        <v>11</v>
      </c>
      <c r="G396" s="9">
        <f t="shared" si="33"/>
        <v>3</v>
      </c>
      <c r="H396" s="9">
        <f t="shared" si="33"/>
        <v>2</v>
      </c>
      <c r="I396" s="9">
        <f t="shared" si="33"/>
        <v>23</v>
      </c>
      <c r="J396" s="9">
        <f t="shared" si="33"/>
        <v>18</v>
      </c>
      <c r="K396" s="29"/>
    </row>
    <row r="397" spans="1:11" ht="15.75" customHeight="1" x14ac:dyDescent="0.3"/>
    <row r="398" spans="1:11" ht="15.75" customHeight="1" x14ac:dyDescent="0.3"/>
    <row r="399" spans="1:11" ht="15.75" customHeight="1" x14ac:dyDescent="0.3">
      <c r="A399" s="24" t="s">
        <v>1148</v>
      </c>
      <c r="B399" s="25"/>
      <c r="C399" s="25"/>
      <c r="D399" s="25"/>
      <c r="E399" s="25"/>
      <c r="F399" s="25"/>
      <c r="G399" s="25"/>
      <c r="H399" s="25"/>
      <c r="I399" s="25"/>
      <c r="J399" s="26"/>
      <c r="K399" s="27"/>
    </row>
    <row r="400" spans="1:11" ht="15.75" customHeight="1" x14ac:dyDescent="0.3">
      <c r="A400" s="2"/>
      <c r="B400" s="3"/>
      <c r="C400" s="28" t="s">
        <v>1</v>
      </c>
      <c r="D400" s="26"/>
      <c r="E400" s="28" t="s">
        <v>2</v>
      </c>
      <c r="F400" s="26"/>
      <c r="G400" s="28" t="s">
        <v>3</v>
      </c>
      <c r="H400" s="26"/>
      <c r="I400" s="28" t="s">
        <v>4</v>
      </c>
      <c r="J400" s="26"/>
      <c r="K400" s="27"/>
    </row>
    <row r="401" spans="1:11" ht="15.75" customHeight="1" x14ac:dyDescent="0.3">
      <c r="A401" s="4" t="s">
        <v>5</v>
      </c>
      <c r="B401" s="5" t="s">
        <v>6</v>
      </c>
      <c r="C401" s="6" t="s">
        <v>7</v>
      </c>
      <c r="D401" s="6" t="s">
        <v>8</v>
      </c>
      <c r="E401" s="6" t="s">
        <v>7</v>
      </c>
      <c r="F401" s="6" t="s">
        <v>8</v>
      </c>
      <c r="G401" s="6" t="s">
        <v>7</v>
      </c>
      <c r="H401" s="6" t="s">
        <v>8</v>
      </c>
      <c r="I401" s="6" t="s">
        <v>7</v>
      </c>
      <c r="J401" s="6" t="s">
        <v>8</v>
      </c>
      <c r="K401" s="29"/>
    </row>
    <row r="402" spans="1:11" ht="15.75" customHeight="1" x14ac:dyDescent="0.3">
      <c r="A402" s="7" t="s">
        <v>17</v>
      </c>
      <c r="B402" s="8" t="s">
        <v>133</v>
      </c>
      <c r="C402" s="12">
        <v>6</v>
      </c>
      <c r="D402" s="13">
        <v>10</v>
      </c>
      <c r="E402" s="13">
        <v>4</v>
      </c>
      <c r="F402" s="13">
        <v>5</v>
      </c>
      <c r="G402" s="13">
        <v>0</v>
      </c>
      <c r="H402" s="13">
        <v>1</v>
      </c>
      <c r="I402" s="13">
        <v>6</v>
      </c>
      <c r="J402" s="13">
        <v>11</v>
      </c>
      <c r="K402" s="27"/>
    </row>
    <row r="403" spans="1:11" ht="15.75" customHeight="1" x14ac:dyDescent="0.3">
      <c r="A403" s="7" t="s">
        <v>18</v>
      </c>
      <c r="B403" s="8" t="s">
        <v>133</v>
      </c>
      <c r="C403" s="22">
        <v>6</v>
      </c>
      <c r="D403" s="14">
        <v>11</v>
      </c>
      <c r="E403" s="14">
        <v>3</v>
      </c>
      <c r="F403" s="14">
        <v>6</v>
      </c>
      <c r="G403" s="14">
        <v>0</v>
      </c>
      <c r="H403" s="14">
        <v>1</v>
      </c>
      <c r="I403" s="14">
        <v>6</v>
      </c>
      <c r="J403" s="14">
        <v>12</v>
      </c>
      <c r="K403" s="27"/>
    </row>
    <row r="404" spans="1:11" ht="15.75" customHeight="1" x14ac:dyDescent="0.3">
      <c r="A404" s="7" t="s">
        <v>19</v>
      </c>
      <c r="B404" s="8" t="s">
        <v>133</v>
      </c>
      <c r="C404" s="22">
        <v>8</v>
      </c>
      <c r="D404" s="14">
        <v>9</v>
      </c>
      <c r="E404" s="14">
        <v>5</v>
      </c>
      <c r="F404" s="14">
        <v>4</v>
      </c>
      <c r="G404" s="14">
        <v>1</v>
      </c>
      <c r="H404" s="14">
        <v>2</v>
      </c>
      <c r="I404" s="14">
        <v>9</v>
      </c>
      <c r="J404" s="14">
        <v>11</v>
      </c>
      <c r="K404" s="27"/>
    </row>
    <row r="405" spans="1:11" ht="15.75" customHeight="1" x14ac:dyDescent="0.3">
      <c r="A405" s="7" t="s">
        <v>20</v>
      </c>
      <c r="B405" s="8"/>
      <c r="C405" s="9"/>
      <c r="D405" s="9"/>
      <c r="E405" s="9"/>
      <c r="F405" s="9"/>
      <c r="G405" s="9"/>
      <c r="H405" s="9"/>
      <c r="I405" s="9"/>
      <c r="J405" s="9"/>
      <c r="K405" s="29"/>
    </row>
    <row r="406" spans="1:11" ht="15.75" customHeight="1" x14ac:dyDescent="0.3">
      <c r="A406" s="7" t="s">
        <v>21</v>
      </c>
      <c r="B406" s="8"/>
      <c r="C406" s="9"/>
      <c r="D406" s="9"/>
      <c r="E406" s="9"/>
      <c r="F406" s="9"/>
      <c r="G406" s="9"/>
      <c r="H406" s="9"/>
      <c r="I406" s="9"/>
      <c r="J406" s="9"/>
      <c r="K406" s="29"/>
    </row>
    <row r="407" spans="1:11" ht="15.75" customHeight="1" x14ac:dyDescent="0.3">
      <c r="A407" s="7" t="s">
        <v>22</v>
      </c>
      <c r="B407" s="8"/>
      <c r="C407" s="9"/>
      <c r="D407" s="9"/>
      <c r="E407" s="9"/>
      <c r="F407" s="9"/>
      <c r="G407" s="9"/>
      <c r="H407" s="9"/>
      <c r="I407" s="9"/>
      <c r="J407" s="9"/>
      <c r="K407" s="29"/>
    </row>
    <row r="408" spans="1:11" ht="15.75" customHeight="1" x14ac:dyDescent="0.3">
      <c r="A408" s="7" t="s">
        <v>23</v>
      </c>
      <c r="B408" s="8" t="s">
        <v>149</v>
      </c>
      <c r="C408" s="12">
        <v>9</v>
      </c>
      <c r="D408" s="13">
        <v>13</v>
      </c>
      <c r="E408" s="13">
        <v>8</v>
      </c>
      <c r="F408" s="13">
        <v>10</v>
      </c>
      <c r="G408" s="13">
        <v>2</v>
      </c>
      <c r="H408" s="13">
        <v>2</v>
      </c>
      <c r="I408" s="13">
        <v>11</v>
      </c>
      <c r="J408" s="13">
        <v>15</v>
      </c>
      <c r="K408" s="27"/>
    </row>
    <row r="409" spans="1:11" ht="15.75" customHeight="1" x14ac:dyDescent="0.3">
      <c r="A409" s="7" t="s">
        <v>42</v>
      </c>
      <c r="B409" s="8" t="s">
        <v>149</v>
      </c>
      <c r="C409" s="22">
        <v>4</v>
      </c>
      <c r="D409" s="14">
        <v>11</v>
      </c>
      <c r="E409" s="14">
        <v>3</v>
      </c>
      <c r="F409" s="14">
        <v>6</v>
      </c>
      <c r="G409" s="14">
        <v>0</v>
      </c>
      <c r="H409" s="14">
        <v>2</v>
      </c>
      <c r="I409" s="14">
        <v>4</v>
      </c>
      <c r="J409" s="14">
        <v>13</v>
      </c>
      <c r="K409" s="27"/>
    </row>
    <row r="410" spans="1:11" ht="15.75" customHeight="1" x14ac:dyDescent="0.3">
      <c r="A410" s="7" t="s">
        <v>24</v>
      </c>
      <c r="B410" s="8" t="s">
        <v>149</v>
      </c>
      <c r="C410" s="22">
        <v>12</v>
      </c>
      <c r="D410" s="14">
        <v>8</v>
      </c>
      <c r="E410" s="14">
        <v>6</v>
      </c>
      <c r="F410" s="14">
        <v>3</v>
      </c>
      <c r="G410" s="14">
        <v>2</v>
      </c>
      <c r="H410" s="14">
        <v>2</v>
      </c>
      <c r="I410" s="14">
        <v>14</v>
      </c>
      <c r="J410" s="14">
        <v>10</v>
      </c>
      <c r="K410" s="27"/>
    </row>
    <row r="411" spans="1:11" ht="15.75" customHeight="1" x14ac:dyDescent="0.3">
      <c r="A411" s="10" t="s">
        <v>12</v>
      </c>
      <c r="B411" s="11"/>
      <c r="C411" s="9">
        <f>SUM(C402:C410)</f>
        <v>45</v>
      </c>
      <c r="D411" s="9">
        <f t="shared" ref="D411:J411" si="34">SUM(D402:D410)</f>
        <v>62</v>
      </c>
      <c r="E411" s="9">
        <f t="shared" si="34"/>
        <v>29</v>
      </c>
      <c r="F411" s="9">
        <f t="shared" si="34"/>
        <v>34</v>
      </c>
      <c r="G411" s="9">
        <f t="shared" si="34"/>
        <v>5</v>
      </c>
      <c r="H411" s="9">
        <f t="shared" si="34"/>
        <v>10</v>
      </c>
      <c r="I411" s="9">
        <f t="shared" si="34"/>
        <v>50</v>
      </c>
      <c r="J411" s="9">
        <f t="shared" si="34"/>
        <v>72</v>
      </c>
      <c r="K411" s="29"/>
    </row>
    <row r="412" spans="1:11" ht="15.75" customHeight="1" x14ac:dyDescent="0.3"/>
    <row r="413" spans="1:11" ht="15.75" customHeight="1" x14ac:dyDescent="0.3"/>
    <row r="414" spans="1:11" ht="15.75" customHeight="1" x14ac:dyDescent="0.3">
      <c r="A414" s="24" t="s">
        <v>739</v>
      </c>
      <c r="B414" s="25"/>
      <c r="C414" s="25"/>
      <c r="D414" s="25"/>
      <c r="E414" s="25"/>
      <c r="F414" s="25"/>
      <c r="G414" s="25"/>
      <c r="H414" s="25"/>
      <c r="I414" s="25"/>
      <c r="J414" s="26"/>
      <c r="K414" s="27"/>
    </row>
    <row r="415" spans="1:11" ht="15.75" customHeight="1" x14ac:dyDescent="0.3">
      <c r="A415" s="2"/>
      <c r="B415" s="3"/>
      <c r="C415" s="28" t="s">
        <v>1</v>
      </c>
      <c r="D415" s="26"/>
      <c r="E415" s="28" t="s">
        <v>2</v>
      </c>
      <c r="F415" s="26"/>
      <c r="G415" s="28" t="s">
        <v>3</v>
      </c>
      <c r="H415" s="26"/>
      <c r="I415" s="28" t="s">
        <v>4</v>
      </c>
      <c r="J415" s="26"/>
      <c r="K415" s="27"/>
    </row>
    <row r="416" spans="1:11" ht="15.75" customHeight="1" x14ac:dyDescent="0.3">
      <c r="A416" s="4" t="s">
        <v>5</v>
      </c>
      <c r="B416" s="5" t="s">
        <v>6</v>
      </c>
      <c r="C416" s="6" t="s">
        <v>7</v>
      </c>
      <c r="D416" s="6" t="s">
        <v>8</v>
      </c>
      <c r="E416" s="6" t="s">
        <v>7</v>
      </c>
      <c r="F416" s="6" t="s">
        <v>8</v>
      </c>
      <c r="G416" s="6" t="s">
        <v>7</v>
      </c>
      <c r="H416" s="6" t="s">
        <v>8</v>
      </c>
      <c r="I416" s="6" t="s">
        <v>7</v>
      </c>
      <c r="J416" s="6" t="s">
        <v>8</v>
      </c>
      <c r="K416" s="29"/>
    </row>
    <row r="417" spans="1:11" ht="15.75" customHeight="1" x14ac:dyDescent="0.3">
      <c r="A417" s="7" t="s">
        <v>84</v>
      </c>
      <c r="B417" s="8" t="s">
        <v>195</v>
      </c>
      <c r="C417" s="12">
        <v>3</v>
      </c>
      <c r="D417" s="13">
        <v>17</v>
      </c>
      <c r="E417" s="13">
        <v>1</v>
      </c>
      <c r="F417" s="13">
        <v>12</v>
      </c>
      <c r="G417" s="13">
        <v>0</v>
      </c>
      <c r="H417" s="13">
        <v>1</v>
      </c>
      <c r="I417" s="13">
        <v>3</v>
      </c>
      <c r="J417" s="13">
        <v>18</v>
      </c>
      <c r="K417" s="27"/>
    </row>
    <row r="418" spans="1:11" ht="15.75" customHeight="1" x14ac:dyDescent="0.3">
      <c r="A418" s="7" t="s">
        <v>85</v>
      </c>
      <c r="B418" s="8" t="s">
        <v>195</v>
      </c>
      <c r="C418" s="22">
        <v>5</v>
      </c>
      <c r="D418" s="14">
        <v>15</v>
      </c>
      <c r="E418" s="14">
        <v>3</v>
      </c>
      <c r="F418" s="14">
        <v>10</v>
      </c>
      <c r="G418" s="14">
        <v>1</v>
      </c>
      <c r="H418" s="14">
        <v>1</v>
      </c>
      <c r="I418" s="14">
        <v>6</v>
      </c>
      <c r="J418" s="14">
        <v>16</v>
      </c>
      <c r="K418" s="27"/>
    </row>
    <row r="419" spans="1:11" ht="15.75" customHeight="1" x14ac:dyDescent="0.3">
      <c r="A419" s="7" t="s">
        <v>86</v>
      </c>
      <c r="B419" s="8" t="s">
        <v>195</v>
      </c>
      <c r="C419" s="22">
        <v>8</v>
      </c>
      <c r="D419" s="14">
        <v>12</v>
      </c>
      <c r="E419" s="14">
        <v>5</v>
      </c>
      <c r="F419" s="14">
        <v>8</v>
      </c>
      <c r="G419" s="14">
        <v>1</v>
      </c>
      <c r="H419" s="14">
        <v>1</v>
      </c>
      <c r="I419" s="14">
        <v>9</v>
      </c>
      <c r="J419" s="14">
        <v>13</v>
      </c>
      <c r="K419" s="27"/>
    </row>
    <row r="420" spans="1:11" ht="15.75" customHeight="1" x14ac:dyDescent="0.3">
      <c r="A420" s="7" t="s">
        <v>71</v>
      </c>
      <c r="B420" s="8" t="s">
        <v>195</v>
      </c>
      <c r="C420" s="9">
        <v>9</v>
      </c>
      <c r="D420" s="9">
        <v>11</v>
      </c>
      <c r="E420" s="9">
        <v>6</v>
      </c>
      <c r="F420" s="9">
        <v>7</v>
      </c>
      <c r="G420" s="9">
        <v>2</v>
      </c>
      <c r="H420" s="9">
        <v>1</v>
      </c>
      <c r="I420" s="9">
        <v>11</v>
      </c>
      <c r="J420" s="9">
        <v>12</v>
      </c>
      <c r="K420" s="29"/>
    </row>
    <row r="421" spans="1:11" ht="15.75" customHeight="1" x14ac:dyDescent="0.3">
      <c r="A421" s="7" t="s">
        <v>87</v>
      </c>
      <c r="B421" s="8" t="s">
        <v>195</v>
      </c>
      <c r="C421" s="9">
        <v>14</v>
      </c>
      <c r="D421" s="9">
        <v>6</v>
      </c>
      <c r="E421" s="9">
        <v>9</v>
      </c>
      <c r="F421" s="9">
        <v>4</v>
      </c>
      <c r="G421" s="9">
        <v>3</v>
      </c>
      <c r="H421" s="9">
        <v>1</v>
      </c>
      <c r="I421" s="9">
        <v>17</v>
      </c>
      <c r="J421" s="9">
        <v>7</v>
      </c>
      <c r="K421" s="29"/>
    </row>
    <row r="422" spans="1:11" ht="15.75" customHeight="1" x14ac:dyDescent="0.3">
      <c r="A422" s="7" t="s">
        <v>88</v>
      </c>
      <c r="B422" s="8" t="s">
        <v>195</v>
      </c>
      <c r="C422" s="9">
        <v>9</v>
      </c>
      <c r="D422" s="9">
        <v>11</v>
      </c>
      <c r="E422" s="9">
        <v>3</v>
      </c>
      <c r="F422" s="9">
        <v>10</v>
      </c>
      <c r="G422" s="9">
        <v>0</v>
      </c>
      <c r="H422" s="9">
        <v>1</v>
      </c>
      <c r="I422" s="9">
        <v>9</v>
      </c>
      <c r="J422" s="9">
        <v>12</v>
      </c>
      <c r="K422" s="29"/>
    </row>
    <row r="423" spans="1:11" ht="15.75" customHeight="1" x14ac:dyDescent="0.3">
      <c r="A423" s="10" t="s">
        <v>12</v>
      </c>
      <c r="B423" s="11"/>
      <c r="C423" s="9">
        <f>SUM(C417:C422)</f>
        <v>48</v>
      </c>
      <c r="D423" s="9">
        <f t="shared" ref="D423:J423" si="35">SUM(D417:D422)</f>
        <v>72</v>
      </c>
      <c r="E423" s="9">
        <f t="shared" si="35"/>
        <v>27</v>
      </c>
      <c r="F423" s="9">
        <f t="shared" si="35"/>
        <v>51</v>
      </c>
      <c r="G423" s="9">
        <f t="shared" si="35"/>
        <v>7</v>
      </c>
      <c r="H423" s="9">
        <f t="shared" si="35"/>
        <v>6</v>
      </c>
      <c r="I423" s="9">
        <f t="shared" si="35"/>
        <v>55</v>
      </c>
      <c r="J423" s="9">
        <f t="shared" si="35"/>
        <v>78</v>
      </c>
      <c r="K423" s="29"/>
    </row>
    <row r="424" spans="1:11" ht="15.75" customHeight="1" x14ac:dyDescent="0.3"/>
    <row r="425" spans="1:11" ht="15.75" customHeight="1" x14ac:dyDescent="0.3"/>
    <row r="426" spans="1:11" ht="15.75" customHeight="1" x14ac:dyDescent="0.3">
      <c r="A426" s="24" t="s">
        <v>799</v>
      </c>
      <c r="B426" s="25"/>
      <c r="C426" s="25"/>
      <c r="D426" s="25"/>
      <c r="E426" s="25"/>
      <c r="F426" s="25"/>
      <c r="G426" s="25"/>
      <c r="H426" s="25"/>
      <c r="I426" s="25"/>
      <c r="J426" s="26"/>
      <c r="K426" s="27"/>
    </row>
    <row r="427" spans="1:11" ht="15.75" customHeight="1" x14ac:dyDescent="0.3">
      <c r="A427" s="2"/>
      <c r="B427" s="3"/>
      <c r="C427" s="28" t="s">
        <v>1</v>
      </c>
      <c r="D427" s="26"/>
      <c r="E427" s="28" t="s">
        <v>2</v>
      </c>
      <c r="F427" s="26"/>
      <c r="G427" s="28" t="s">
        <v>3</v>
      </c>
      <c r="H427" s="26"/>
      <c r="I427" s="28" t="s">
        <v>4</v>
      </c>
      <c r="J427" s="26"/>
      <c r="K427" s="27"/>
    </row>
    <row r="428" spans="1:11" ht="15.75" customHeight="1" x14ac:dyDescent="0.3">
      <c r="A428" s="4" t="s">
        <v>5</v>
      </c>
      <c r="B428" s="5" t="s">
        <v>6</v>
      </c>
      <c r="C428" s="6" t="s">
        <v>7</v>
      </c>
      <c r="D428" s="6" t="s">
        <v>8</v>
      </c>
      <c r="E428" s="6" t="s">
        <v>7</v>
      </c>
      <c r="F428" s="6" t="s">
        <v>8</v>
      </c>
      <c r="G428" s="6" t="s">
        <v>7</v>
      </c>
      <c r="H428" s="6" t="s">
        <v>8</v>
      </c>
      <c r="I428" s="6" t="s">
        <v>7</v>
      </c>
      <c r="J428" s="6" t="s">
        <v>8</v>
      </c>
      <c r="K428" s="29"/>
    </row>
    <row r="429" spans="1:11" ht="15.75" customHeight="1" x14ac:dyDescent="0.3">
      <c r="A429" s="7" t="s">
        <v>236</v>
      </c>
      <c r="B429" s="8" t="s">
        <v>258</v>
      </c>
      <c r="C429" s="12"/>
      <c r="D429" s="13"/>
      <c r="E429" s="13"/>
      <c r="F429" s="13"/>
      <c r="G429" s="13"/>
      <c r="H429" s="13"/>
      <c r="I429" s="13">
        <v>7</v>
      </c>
      <c r="J429" s="13">
        <v>9</v>
      </c>
      <c r="K429" s="27"/>
    </row>
    <row r="430" spans="1:11" ht="15.75" customHeight="1" x14ac:dyDescent="0.3">
      <c r="A430" s="10" t="s">
        <v>12</v>
      </c>
      <c r="B430" s="11"/>
      <c r="C430" s="9">
        <f>SUM(C429)</f>
        <v>0</v>
      </c>
      <c r="D430" s="9">
        <f t="shared" ref="D430:J430" si="36">SUM(D429)</f>
        <v>0</v>
      </c>
      <c r="E430" s="9">
        <f t="shared" si="36"/>
        <v>0</v>
      </c>
      <c r="F430" s="9">
        <f t="shared" si="36"/>
        <v>0</v>
      </c>
      <c r="G430" s="9">
        <f t="shared" si="36"/>
        <v>0</v>
      </c>
      <c r="H430" s="9">
        <f t="shared" si="36"/>
        <v>0</v>
      </c>
      <c r="I430" s="9">
        <f t="shared" si="36"/>
        <v>7</v>
      </c>
      <c r="J430" s="9">
        <f t="shared" si="36"/>
        <v>9</v>
      </c>
      <c r="K430" s="29"/>
    </row>
    <row r="431" spans="1:11" ht="15.75" customHeight="1" x14ac:dyDescent="0.3"/>
    <row r="432" spans="1:11" ht="15.75" customHeight="1" x14ac:dyDescent="0.3"/>
    <row r="433" spans="1:11" ht="15.75" customHeight="1" x14ac:dyDescent="0.3">
      <c r="A433" s="24" t="s">
        <v>1829</v>
      </c>
      <c r="B433" s="25"/>
      <c r="C433" s="25"/>
      <c r="D433" s="25"/>
      <c r="E433" s="25"/>
      <c r="F433" s="25"/>
      <c r="G433" s="25"/>
      <c r="H433" s="25"/>
      <c r="I433" s="25"/>
      <c r="J433" s="26"/>
      <c r="K433" s="27"/>
    </row>
    <row r="434" spans="1:11" ht="15.75" customHeight="1" x14ac:dyDescent="0.3">
      <c r="A434" s="2"/>
      <c r="B434" s="3"/>
      <c r="C434" s="28" t="s">
        <v>1</v>
      </c>
      <c r="D434" s="26"/>
      <c r="E434" s="28" t="s">
        <v>2</v>
      </c>
      <c r="F434" s="26"/>
      <c r="G434" s="28" t="s">
        <v>3</v>
      </c>
      <c r="H434" s="26"/>
      <c r="I434" s="28" t="s">
        <v>4</v>
      </c>
      <c r="J434" s="26"/>
      <c r="K434" s="27"/>
    </row>
    <row r="435" spans="1:11" ht="15.75" customHeight="1" x14ac:dyDescent="0.3">
      <c r="A435" s="4" t="s">
        <v>5</v>
      </c>
      <c r="B435" s="5" t="s">
        <v>6</v>
      </c>
      <c r="C435" s="6" t="s">
        <v>7</v>
      </c>
      <c r="D435" s="6" t="s">
        <v>8</v>
      </c>
      <c r="E435" s="6" t="s">
        <v>7</v>
      </c>
      <c r="F435" s="6" t="s">
        <v>8</v>
      </c>
      <c r="G435" s="6" t="s">
        <v>7</v>
      </c>
      <c r="H435" s="6" t="s">
        <v>8</v>
      </c>
      <c r="I435" s="6" t="s">
        <v>7</v>
      </c>
      <c r="J435" s="6" t="s">
        <v>8</v>
      </c>
      <c r="K435" s="29"/>
    </row>
    <row r="436" spans="1:11" ht="15.75" customHeight="1" x14ac:dyDescent="0.3">
      <c r="A436" s="7" t="s">
        <v>113</v>
      </c>
      <c r="B436" s="8" t="s">
        <v>271</v>
      </c>
      <c r="C436" s="12">
        <v>7</v>
      </c>
      <c r="D436" s="13">
        <v>13</v>
      </c>
      <c r="E436" s="13">
        <v>0</v>
      </c>
      <c r="F436" s="13">
        <v>0</v>
      </c>
      <c r="G436" s="13">
        <v>1</v>
      </c>
      <c r="H436" s="13">
        <v>1</v>
      </c>
      <c r="I436" s="13">
        <v>8</v>
      </c>
      <c r="J436" s="13">
        <v>14</v>
      </c>
      <c r="K436" s="27"/>
    </row>
    <row r="437" spans="1:11" ht="15.75" customHeight="1" x14ac:dyDescent="0.3">
      <c r="A437" s="7" t="s">
        <v>171</v>
      </c>
      <c r="B437" s="8" t="s">
        <v>271</v>
      </c>
      <c r="C437" s="22">
        <v>10</v>
      </c>
      <c r="D437" s="14">
        <v>10</v>
      </c>
      <c r="E437" s="14">
        <v>0</v>
      </c>
      <c r="F437" s="14">
        <v>0</v>
      </c>
      <c r="G437" s="14">
        <v>2</v>
      </c>
      <c r="H437" s="14">
        <v>1</v>
      </c>
      <c r="I437" s="14">
        <v>12</v>
      </c>
      <c r="J437" s="14">
        <v>11</v>
      </c>
      <c r="K437" s="27"/>
    </row>
    <row r="438" spans="1:11" ht="15.75" customHeight="1" x14ac:dyDescent="0.3">
      <c r="A438" s="7" t="s">
        <v>32</v>
      </c>
      <c r="B438" s="8" t="s">
        <v>1326</v>
      </c>
      <c r="C438" s="22">
        <v>0</v>
      </c>
      <c r="D438" s="14">
        <v>20</v>
      </c>
      <c r="E438" s="14">
        <v>0</v>
      </c>
      <c r="F438" s="14">
        <v>14</v>
      </c>
      <c r="G438" s="14">
        <v>0</v>
      </c>
      <c r="H438" s="14">
        <v>1</v>
      </c>
      <c r="I438" s="14">
        <v>0</v>
      </c>
      <c r="J438" s="14">
        <v>21</v>
      </c>
      <c r="K438" s="27"/>
    </row>
    <row r="439" spans="1:11" ht="15.75" customHeight="1" x14ac:dyDescent="0.3">
      <c r="A439" s="7" t="s">
        <v>33</v>
      </c>
      <c r="B439" s="8" t="s">
        <v>1326</v>
      </c>
      <c r="C439" s="22">
        <v>5</v>
      </c>
      <c r="D439" s="14">
        <v>15</v>
      </c>
      <c r="E439" s="14">
        <v>5</v>
      </c>
      <c r="F439" s="14">
        <v>9</v>
      </c>
      <c r="G439" s="14">
        <v>0</v>
      </c>
      <c r="H439" s="14">
        <v>1</v>
      </c>
      <c r="I439" s="14">
        <v>5</v>
      </c>
      <c r="J439" s="14">
        <v>16</v>
      </c>
      <c r="K439" s="27"/>
    </row>
    <row r="440" spans="1:11" ht="15.75" customHeight="1" x14ac:dyDescent="0.3">
      <c r="A440" s="7" t="s">
        <v>34</v>
      </c>
      <c r="B440" s="8" t="s">
        <v>1326</v>
      </c>
      <c r="C440" s="22">
        <v>6</v>
      </c>
      <c r="D440" s="14">
        <v>14</v>
      </c>
      <c r="E440" s="14">
        <v>4</v>
      </c>
      <c r="F440" s="14">
        <v>10</v>
      </c>
      <c r="G440" s="14">
        <v>0</v>
      </c>
      <c r="H440" s="14">
        <v>1</v>
      </c>
      <c r="I440" s="14">
        <v>6</v>
      </c>
      <c r="J440" s="14">
        <v>15</v>
      </c>
      <c r="K440" s="27"/>
    </row>
    <row r="441" spans="1:11" ht="15.75" customHeight="1" x14ac:dyDescent="0.3">
      <c r="A441" s="10" t="s">
        <v>12</v>
      </c>
      <c r="B441" s="11"/>
      <c r="C441" s="9">
        <f t="shared" ref="C441:J441" si="37">SUM(C436:C440)</f>
        <v>28</v>
      </c>
      <c r="D441" s="9">
        <f t="shared" si="37"/>
        <v>72</v>
      </c>
      <c r="E441" s="9">
        <f t="shared" si="37"/>
        <v>9</v>
      </c>
      <c r="F441" s="9">
        <f t="shared" si="37"/>
        <v>33</v>
      </c>
      <c r="G441" s="9">
        <f t="shared" si="37"/>
        <v>3</v>
      </c>
      <c r="H441" s="9">
        <f t="shared" si="37"/>
        <v>5</v>
      </c>
      <c r="I441" s="9">
        <f t="shared" si="37"/>
        <v>31</v>
      </c>
      <c r="J441" s="9">
        <f t="shared" si="37"/>
        <v>77</v>
      </c>
      <c r="K441" s="29"/>
    </row>
    <row r="442" spans="1:11" ht="15.75" customHeight="1" x14ac:dyDescent="0.3"/>
    <row r="443" spans="1:11" ht="15.75" customHeight="1" x14ac:dyDescent="0.3"/>
    <row r="444" spans="1:11" ht="15.75" customHeight="1" x14ac:dyDescent="0.3">
      <c r="A444" s="24" t="s">
        <v>1313</v>
      </c>
      <c r="B444" s="25"/>
      <c r="C444" s="25"/>
      <c r="D444" s="25"/>
      <c r="E444" s="25"/>
      <c r="F444" s="25"/>
      <c r="G444" s="25"/>
      <c r="H444" s="25"/>
      <c r="I444" s="25"/>
      <c r="J444" s="26"/>
      <c r="K444" s="27"/>
    </row>
    <row r="445" spans="1:11" ht="15.75" customHeight="1" x14ac:dyDescent="0.3">
      <c r="A445" s="2"/>
      <c r="B445" s="3"/>
      <c r="C445" s="28" t="s">
        <v>1</v>
      </c>
      <c r="D445" s="26"/>
      <c r="E445" s="28" t="s">
        <v>2</v>
      </c>
      <c r="F445" s="26"/>
      <c r="G445" s="28" t="s">
        <v>3</v>
      </c>
      <c r="H445" s="26"/>
      <c r="I445" s="28" t="s">
        <v>4</v>
      </c>
      <c r="J445" s="26"/>
      <c r="K445" s="27"/>
    </row>
    <row r="446" spans="1:11" ht="15.75" customHeight="1" x14ac:dyDescent="0.3">
      <c r="A446" s="4" t="s">
        <v>5</v>
      </c>
      <c r="B446" s="5" t="s">
        <v>6</v>
      </c>
      <c r="C446" s="6" t="s">
        <v>7</v>
      </c>
      <c r="D446" s="6" t="s">
        <v>8</v>
      </c>
      <c r="E446" s="6" t="s">
        <v>7</v>
      </c>
      <c r="F446" s="6" t="s">
        <v>8</v>
      </c>
      <c r="G446" s="6" t="s">
        <v>7</v>
      </c>
      <c r="H446" s="6" t="s">
        <v>8</v>
      </c>
      <c r="I446" s="6" t="s">
        <v>7</v>
      </c>
      <c r="J446" s="6" t="s">
        <v>8</v>
      </c>
      <c r="K446" s="29"/>
    </row>
    <row r="447" spans="1:11" ht="15.75" customHeight="1" x14ac:dyDescent="0.3">
      <c r="A447" s="7" t="s">
        <v>36</v>
      </c>
      <c r="B447" s="8" t="s">
        <v>210</v>
      </c>
      <c r="C447" s="12">
        <v>10</v>
      </c>
      <c r="D447" s="13">
        <v>10</v>
      </c>
      <c r="E447" s="13">
        <v>0</v>
      </c>
      <c r="F447" s="13">
        <v>0</v>
      </c>
      <c r="G447" s="13">
        <v>1</v>
      </c>
      <c r="H447" s="13">
        <v>1</v>
      </c>
      <c r="I447" s="13">
        <v>11</v>
      </c>
      <c r="J447" s="13">
        <v>11</v>
      </c>
      <c r="K447" s="27"/>
    </row>
    <row r="448" spans="1:11" ht="15.75" customHeight="1" x14ac:dyDescent="0.3">
      <c r="A448" s="7" t="s">
        <v>37</v>
      </c>
      <c r="B448" s="8" t="s">
        <v>210</v>
      </c>
      <c r="C448" s="22">
        <v>9</v>
      </c>
      <c r="D448" s="14">
        <v>11</v>
      </c>
      <c r="E448" s="14">
        <v>0</v>
      </c>
      <c r="F448" s="14">
        <v>0</v>
      </c>
      <c r="G448" s="14">
        <v>5</v>
      </c>
      <c r="H448" s="14">
        <v>1</v>
      </c>
      <c r="I448" s="14">
        <v>14</v>
      </c>
      <c r="J448" s="14">
        <v>12</v>
      </c>
      <c r="K448" s="27"/>
    </row>
    <row r="449" spans="1:11" ht="15.75" customHeight="1" x14ac:dyDescent="0.3">
      <c r="A449" s="7" t="s">
        <v>38</v>
      </c>
      <c r="B449" s="8" t="s">
        <v>210</v>
      </c>
      <c r="C449" s="22">
        <v>16</v>
      </c>
      <c r="D449" s="14">
        <v>4</v>
      </c>
      <c r="E449" s="14">
        <v>8</v>
      </c>
      <c r="F449" s="14">
        <v>2</v>
      </c>
      <c r="G449" s="14">
        <v>1</v>
      </c>
      <c r="H449" s="14">
        <v>1</v>
      </c>
      <c r="I449" s="14">
        <v>17</v>
      </c>
      <c r="J449" s="14">
        <v>5</v>
      </c>
      <c r="K449" s="27"/>
    </row>
    <row r="450" spans="1:11" ht="15.75" customHeight="1" x14ac:dyDescent="0.3">
      <c r="A450" s="7" t="s">
        <v>81</v>
      </c>
      <c r="B450" s="8" t="s">
        <v>210</v>
      </c>
      <c r="C450" s="22">
        <v>19</v>
      </c>
      <c r="D450" s="14">
        <v>1</v>
      </c>
      <c r="E450" s="14">
        <v>10</v>
      </c>
      <c r="F450" s="14">
        <v>0</v>
      </c>
      <c r="G450" s="14">
        <v>8</v>
      </c>
      <c r="H450" s="14">
        <v>0</v>
      </c>
      <c r="I450" s="14">
        <v>27</v>
      </c>
      <c r="J450" s="14">
        <v>1</v>
      </c>
      <c r="K450" s="27"/>
    </row>
    <row r="451" spans="1:11" ht="15.75" customHeight="1" x14ac:dyDescent="0.3">
      <c r="A451" s="7" t="s">
        <v>82</v>
      </c>
      <c r="B451" s="8" t="s">
        <v>210</v>
      </c>
      <c r="C451" s="22">
        <v>13</v>
      </c>
      <c r="D451" s="14">
        <v>7</v>
      </c>
      <c r="E451" s="14">
        <v>5</v>
      </c>
      <c r="F451" s="14">
        <v>3</v>
      </c>
      <c r="G451" s="14">
        <v>2</v>
      </c>
      <c r="H451" s="14">
        <v>1</v>
      </c>
      <c r="I451" s="14">
        <v>15</v>
      </c>
      <c r="J451" s="14">
        <v>8</v>
      </c>
      <c r="K451" s="27"/>
    </row>
    <row r="452" spans="1:11" ht="15.75" customHeight="1" x14ac:dyDescent="0.3">
      <c r="A452" s="7" t="s">
        <v>83</v>
      </c>
      <c r="B452" s="8" t="s">
        <v>210</v>
      </c>
      <c r="C452" s="22">
        <v>18</v>
      </c>
      <c r="D452" s="14">
        <v>2</v>
      </c>
      <c r="E452" s="14">
        <v>7</v>
      </c>
      <c r="F452" s="14">
        <v>1</v>
      </c>
      <c r="G452" s="14">
        <v>7</v>
      </c>
      <c r="H452" s="14">
        <v>0</v>
      </c>
      <c r="I452" s="14">
        <v>25</v>
      </c>
      <c r="J452" s="14">
        <v>2</v>
      </c>
      <c r="K452" s="27"/>
    </row>
    <row r="453" spans="1:11" ht="15.75" customHeight="1" x14ac:dyDescent="0.3">
      <c r="A453" s="7" t="s">
        <v>84</v>
      </c>
      <c r="B453" s="8" t="s">
        <v>210</v>
      </c>
      <c r="C453" s="22">
        <v>18</v>
      </c>
      <c r="D453" s="14">
        <v>2</v>
      </c>
      <c r="E453" s="14">
        <v>7</v>
      </c>
      <c r="F453" s="14">
        <v>1</v>
      </c>
      <c r="G453" s="14">
        <v>2</v>
      </c>
      <c r="H453" s="14">
        <v>1</v>
      </c>
      <c r="I453" s="14">
        <v>20</v>
      </c>
      <c r="J453" s="14">
        <v>3</v>
      </c>
      <c r="K453" s="27"/>
    </row>
    <row r="454" spans="1:11" ht="15.75" customHeight="1" x14ac:dyDescent="0.3">
      <c r="A454" s="33" t="s">
        <v>211</v>
      </c>
      <c r="B454" s="34"/>
      <c r="C454" s="14"/>
      <c r="D454" s="14"/>
      <c r="E454" s="14"/>
      <c r="F454" s="14"/>
      <c r="G454" s="14"/>
      <c r="H454" s="14"/>
      <c r="I454" s="14"/>
      <c r="J454" s="14"/>
      <c r="K454" s="27"/>
    </row>
    <row r="455" spans="1:11" ht="15.75" customHeight="1" x14ac:dyDescent="0.3">
      <c r="A455" s="7" t="s">
        <v>88</v>
      </c>
      <c r="B455" s="8" t="s">
        <v>212</v>
      </c>
      <c r="C455" s="22">
        <v>12</v>
      </c>
      <c r="D455" s="14">
        <v>8</v>
      </c>
      <c r="E455" s="14">
        <v>6</v>
      </c>
      <c r="F455" s="14">
        <v>2</v>
      </c>
      <c r="G455" s="14">
        <v>3</v>
      </c>
      <c r="H455" s="14">
        <v>1</v>
      </c>
      <c r="I455" s="14">
        <v>15</v>
      </c>
      <c r="J455" s="14">
        <v>9</v>
      </c>
      <c r="K455" s="27"/>
    </row>
    <row r="456" spans="1:11" ht="15.75" customHeight="1" x14ac:dyDescent="0.3">
      <c r="A456" s="7" t="s">
        <v>89</v>
      </c>
      <c r="B456" s="8" t="s">
        <v>212</v>
      </c>
      <c r="C456" s="22">
        <v>17</v>
      </c>
      <c r="D456" s="14">
        <v>3</v>
      </c>
      <c r="E456" s="14">
        <v>7</v>
      </c>
      <c r="F456" s="14">
        <v>1</v>
      </c>
      <c r="G456" s="14">
        <v>1</v>
      </c>
      <c r="H456" s="14">
        <v>1</v>
      </c>
      <c r="I456" s="14">
        <v>18</v>
      </c>
      <c r="J456" s="14">
        <v>4</v>
      </c>
      <c r="K456" s="27"/>
    </row>
    <row r="457" spans="1:11" ht="15.75" customHeight="1" x14ac:dyDescent="0.3">
      <c r="A457" s="7" t="s">
        <v>90</v>
      </c>
      <c r="B457" s="8" t="s">
        <v>212</v>
      </c>
      <c r="C457" s="22">
        <v>17</v>
      </c>
      <c r="D457" s="14">
        <v>3</v>
      </c>
      <c r="E457" s="14">
        <v>8</v>
      </c>
      <c r="F457" s="14">
        <v>0</v>
      </c>
      <c r="G457" s="14">
        <v>5</v>
      </c>
      <c r="H457" s="14">
        <v>1</v>
      </c>
      <c r="I457" s="14">
        <v>22</v>
      </c>
      <c r="J457" s="14">
        <v>4</v>
      </c>
      <c r="K457" s="27"/>
    </row>
    <row r="458" spans="1:11" ht="15.75" customHeight="1" x14ac:dyDescent="0.3">
      <c r="A458" s="7" t="s">
        <v>73</v>
      </c>
      <c r="B458" s="8" t="s">
        <v>212</v>
      </c>
      <c r="C458" s="22">
        <v>19</v>
      </c>
      <c r="D458" s="14">
        <v>1</v>
      </c>
      <c r="E458" s="14">
        <v>12</v>
      </c>
      <c r="F458" s="14">
        <v>0</v>
      </c>
      <c r="G458" s="14">
        <v>4</v>
      </c>
      <c r="H458" s="14">
        <v>1</v>
      </c>
      <c r="I458" s="14">
        <v>23</v>
      </c>
      <c r="J458" s="14">
        <v>2</v>
      </c>
      <c r="K458" s="27"/>
    </row>
    <row r="459" spans="1:11" ht="15.75" customHeight="1" x14ac:dyDescent="0.3">
      <c r="A459" s="7" t="s">
        <v>75</v>
      </c>
      <c r="B459" s="8" t="s">
        <v>212</v>
      </c>
      <c r="C459" s="22">
        <v>19</v>
      </c>
      <c r="D459" s="14">
        <v>1</v>
      </c>
      <c r="E459" s="14">
        <v>12</v>
      </c>
      <c r="F459" s="14">
        <v>0</v>
      </c>
      <c r="G459" s="14">
        <v>0</v>
      </c>
      <c r="H459" s="14">
        <v>1</v>
      </c>
      <c r="I459" s="14">
        <v>19</v>
      </c>
      <c r="J459" s="14">
        <v>2</v>
      </c>
      <c r="K459" s="27"/>
    </row>
    <row r="460" spans="1:11" ht="15.75" customHeight="1" x14ac:dyDescent="0.3">
      <c r="A460" s="7" t="s">
        <v>76</v>
      </c>
      <c r="B460" s="8" t="s">
        <v>212</v>
      </c>
      <c r="C460" s="22">
        <v>17</v>
      </c>
      <c r="D460" s="14">
        <v>3</v>
      </c>
      <c r="E460" s="14">
        <v>12</v>
      </c>
      <c r="F460" s="14">
        <v>0</v>
      </c>
      <c r="G460" s="14">
        <v>3</v>
      </c>
      <c r="H460" s="14">
        <v>1</v>
      </c>
      <c r="I460" s="14">
        <v>20</v>
      </c>
      <c r="J460" s="14">
        <v>4</v>
      </c>
      <c r="K460" s="27"/>
    </row>
    <row r="461" spans="1:11" ht="15.75" customHeight="1" x14ac:dyDescent="0.3">
      <c r="A461" s="7" t="s">
        <v>77</v>
      </c>
      <c r="B461" s="8" t="s">
        <v>212</v>
      </c>
      <c r="C461" s="22">
        <v>16</v>
      </c>
      <c r="D461" s="14">
        <v>4</v>
      </c>
      <c r="E461" s="14">
        <v>10</v>
      </c>
      <c r="F461" s="14">
        <v>2</v>
      </c>
      <c r="G461" s="14">
        <v>2</v>
      </c>
      <c r="H461" s="14">
        <v>1</v>
      </c>
      <c r="I461" s="14">
        <v>18</v>
      </c>
      <c r="J461" s="14">
        <v>5</v>
      </c>
      <c r="K461" s="27"/>
    </row>
    <row r="462" spans="1:11" ht="15.75" customHeight="1" x14ac:dyDescent="0.3">
      <c r="A462" s="7" t="s">
        <v>78</v>
      </c>
      <c r="B462" s="8" t="s">
        <v>212</v>
      </c>
      <c r="C462" s="22">
        <v>14</v>
      </c>
      <c r="D462" s="14">
        <v>6</v>
      </c>
      <c r="E462" s="14">
        <v>10</v>
      </c>
      <c r="F462" s="14">
        <v>2</v>
      </c>
      <c r="G462" s="14">
        <v>3</v>
      </c>
      <c r="H462" s="14">
        <v>1</v>
      </c>
      <c r="I462" s="14">
        <v>17</v>
      </c>
      <c r="J462" s="14">
        <v>7</v>
      </c>
      <c r="K462" s="27"/>
    </row>
    <row r="463" spans="1:11" ht="15.75" customHeight="1" x14ac:dyDescent="0.3">
      <c r="A463" s="7" t="s">
        <v>79</v>
      </c>
      <c r="B463" s="8" t="s">
        <v>212</v>
      </c>
      <c r="C463" s="22">
        <v>19</v>
      </c>
      <c r="D463" s="14">
        <v>1</v>
      </c>
      <c r="E463" s="14">
        <v>14</v>
      </c>
      <c r="F463" s="14">
        <v>0</v>
      </c>
      <c r="G463" s="14">
        <v>5</v>
      </c>
      <c r="H463" s="14">
        <v>1</v>
      </c>
      <c r="I463" s="14">
        <v>24</v>
      </c>
      <c r="J463" s="14">
        <v>2</v>
      </c>
      <c r="K463" s="27"/>
    </row>
    <row r="464" spans="1:11" ht="15.75" customHeight="1" x14ac:dyDescent="0.3">
      <c r="A464" s="7" t="s">
        <v>9</v>
      </c>
      <c r="B464" s="8" t="s">
        <v>212</v>
      </c>
      <c r="C464" s="22">
        <v>19</v>
      </c>
      <c r="D464" s="14">
        <v>1</v>
      </c>
      <c r="E464" s="14">
        <v>14</v>
      </c>
      <c r="F464" s="14">
        <v>0</v>
      </c>
      <c r="G464" s="14">
        <v>3</v>
      </c>
      <c r="H464" s="14">
        <v>1</v>
      </c>
      <c r="I464" s="14">
        <v>22</v>
      </c>
      <c r="J464" s="14">
        <v>2</v>
      </c>
      <c r="K464" s="27"/>
    </row>
    <row r="465" spans="1:11" ht="15.75" customHeight="1" x14ac:dyDescent="0.3">
      <c r="A465" s="7" t="s">
        <v>11</v>
      </c>
      <c r="B465" s="8" t="s">
        <v>212</v>
      </c>
      <c r="C465" s="22">
        <v>18</v>
      </c>
      <c r="D465" s="14">
        <v>2</v>
      </c>
      <c r="E465" s="14">
        <v>13</v>
      </c>
      <c r="F465" s="14">
        <v>1</v>
      </c>
      <c r="G465" s="14">
        <v>2</v>
      </c>
      <c r="H465" s="14">
        <v>1</v>
      </c>
      <c r="I465" s="14">
        <v>20</v>
      </c>
      <c r="J465" s="14">
        <v>3</v>
      </c>
      <c r="K465" s="27"/>
    </row>
    <row r="466" spans="1:11" ht="15.75" customHeight="1" x14ac:dyDescent="0.3">
      <c r="A466" s="7" t="s">
        <v>630</v>
      </c>
      <c r="B466" s="8" t="s">
        <v>212</v>
      </c>
      <c r="C466" s="22">
        <v>16</v>
      </c>
      <c r="D466" s="14">
        <v>4</v>
      </c>
      <c r="E466" s="14">
        <v>11</v>
      </c>
      <c r="F466" s="14">
        <v>3</v>
      </c>
      <c r="G466" s="14">
        <v>1</v>
      </c>
      <c r="H466" s="14">
        <v>1</v>
      </c>
      <c r="I466" s="14">
        <v>17</v>
      </c>
      <c r="J466" s="14">
        <v>5</v>
      </c>
      <c r="K466" s="27"/>
    </row>
    <row r="467" spans="1:11" ht="15.75" customHeight="1" x14ac:dyDescent="0.3">
      <c r="A467" s="7" t="s">
        <v>686</v>
      </c>
      <c r="B467" s="8" t="s">
        <v>136</v>
      </c>
      <c r="C467" s="22">
        <v>3</v>
      </c>
      <c r="D467" s="14">
        <v>8</v>
      </c>
      <c r="E467" s="14">
        <v>0</v>
      </c>
      <c r="F467" s="14">
        <v>0</v>
      </c>
      <c r="G467" s="14">
        <v>0</v>
      </c>
      <c r="H467" s="14">
        <v>0</v>
      </c>
      <c r="I467" s="14">
        <v>3</v>
      </c>
      <c r="J467" s="14">
        <v>8</v>
      </c>
      <c r="K467" s="27"/>
    </row>
    <row r="468" spans="1:11" ht="15.75" customHeight="1" x14ac:dyDescent="0.3">
      <c r="A468" s="10" t="s">
        <v>12</v>
      </c>
      <c r="B468" s="11"/>
      <c r="C468" s="9">
        <f t="shared" ref="C468:J468" si="38">SUM(C447:C467)</f>
        <v>309</v>
      </c>
      <c r="D468" s="9">
        <f t="shared" si="38"/>
        <v>82</v>
      </c>
      <c r="E468" s="9">
        <f t="shared" si="38"/>
        <v>166</v>
      </c>
      <c r="F468" s="9">
        <f t="shared" si="38"/>
        <v>18</v>
      </c>
      <c r="G468" s="9">
        <f t="shared" si="38"/>
        <v>58</v>
      </c>
      <c r="H468" s="9">
        <f t="shared" si="38"/>
        <v>17</v>
      </c>
      <c r="I468" s="9">
        <f t="shared" si="38"/>
        <v>367</v>
      </c>
      <c r="J468" s="9">
        <f t="shared" si="38"/>
        <v>99</v>
      </c>
      <c r="K468" s="29"/>
    </row>
    <row r="469" spans="1:11" ht="15.75" customHeight="1" x14ac:dyDescent="0.3">
      <c r="A469" s="41"/>
      <c r="B469" s="30"/>
      <c r="C469" s="35"/>
      <c r="D469" s="35"/>
      <c r="E469" s="35"/>
      <c r="F469" s="35"/>
      <c r="G469" s="35"/>
      <c r="H469" s="35"/>
    </row>
    <row r="470" spans="1:11" ht="15.75" customHeight="1" x14ac:dyDescent="0.3"/>
    <row r="471" spans="1:11" ht="15.75" customHeight="1" x14ac:dyDescent="0.3">
      <c r="A471" s="24" t="s">
        <v>213</v>
      </c>
      <c r="B471" s="25"/>
      <c r="C471" s="25"/>
      <c r="D471" s="25"/>
      <c r="E471" s="25"/>
      <c r="F471" s="25"/>
      <c r="G471" s="25"/>
      <c r="H471" s="25"/>
      <c r="I471" s="25"/>
      <c r="J471" s="26"/>
      <c r="K471" s="27"/>
    </row>
    <row r="472" spans="1:11" ht="15.75" customHeight="1" x14ac:dyDescent="0.3">
      <c r="A472" s="2"/>
      <c r="B472" s="3"/>
      <c r="C472" s="28" t="s">
        <v>1</v>
      </c>
      <c r="D472" s="26"/>
      <c r="E472" s="28" t="s">
        <v>2</v>
      </c>
      <c r="F472" s="26"/>
      <c r="G472" s="28" t="s">
        <v>3</v>
      </c>
      <c r="H472" s="26"/>
      <c r="I472" s="28" t="s">
        <v>4</v>
      </c>
      <c r="J472" s="26"/>
      <c r="K472" s="27"/>
    </row>
    <row r="473" spans="1:11" ht="15.75" customHeight="1" x14ac:dyDescent="0.3">
      <c r="A473" s="4" t="s">
        <v>5</v>
      </c>
      <c r="B473" s="5" t="s">
        <v>6</v>
      </c>
      <c r="C473" s="6" t="s">
        <v>7</v>
      </c>
      <c r="D473" s="6" t="s">
        <v>8</v>
      </c>
      <c r="E473" s="6" t="s">
        <v>7</v>
      </c>
      <c r="F473" s="6" t="s">
        <v>8</v>
      </c>
      <c r="G473" s="6" t="s">
        <v>7</v>
      </c>
      <c r="H473" s="6" t="s">
        <v>8</v>
      </c>
      <c r="I473" s="6" t="s">
        <v>7</v>
      </c>
      <c r="J473" s="6" t="s">
        <v>8</v>
      </c>
      <c r="K473" s="29"/>
    </row>
    <row r="474" spans="1:11" ht="15.75" customHeight="1" x14ac:dyDescent="0.3">
      <c r="A474" s="7" t="s">
        <v>90</v>
      </c>
      <c r="B474" s="8" t="s">
        <v>214</v>
      </c>
      <c r="C474" s="12">
        <v>14</v>
      </c>
      <c r="D474" s="13">
        <v>6</v>
      </c>
      <c r="E474" s="13">
        <v>9</v>
      </c>
      <c r="F474" s="13">
        <v>4</v>
      </c>
      <c r="G474" s="13">
        <v>1</v>
      </c>
      <c r="H474" s="13">
        <v>1</v>
      </c>
      <c r="I474" s="13">
        <v>15</v>
      </c>
      <c r="J474" s="13">
        <v>7</v>
      </c>
      <c r="K474" s="27"/>
    </row>
    <row r="475" spans="1:11" ht="15.75" customHeight="1" x14ac:dyDescent="0.3">
      <c r="A475" s="7" t="s">
        <v>73</v>
      </c>
      <c r="B475" s="8" t="s">
        <v>214</v>
      </c>
      <c r="C475" s="22">
        <v>16</v>
      </c>
      <c r="D475" s="14">
        <v>4</v>
      </c>
      <c r="E475" s="14">
        <v>11</v>
      </c>
      <c r="F475" s="14">
        <v>2</v>
      </c>
      <c r="G475" s="14">
        <v>3</v>
      </c>
      <c r="H475" s="14">
        <v>1</v>
      </c>
      <c r="I475" s="14">
        <v>19</v>
      </c>
      <c r="J475" s="14">
        <v>5</v>
      </c>
      <c r="K475" s="27"/>
    </row>
    <row r="476" spans="1:11" ht="15.75" customHeight="1" x14ac:dyDescent="0.3">
      <c r="A476" s="7" t="s">
        <v>75</v>
      </c>
      <c r="B476" s="8" t="s">
        <v>214</v>
      </c>
      <c r="C476" s="22">
        <v>20</v>
      </c>
      <c r="D476" s="14">
        <v>0</v>
      </c>
      <c r="E476" s="14">
        <v>13</v>
      </c>
      <c r="F476" s="14">
        <v>0</v>
      </c>
      <c r="G476" s="14">
        <v>5</v>
      </c>
      <c r="H476" s="14">
        <v>1</v>
      </c>
      <c r="I476" s="14">
        <v>25</v>
      </c>
      <c r="J476" s="14">
        <v>1</v>
      </c>
      <c r="K476" s="27"/>
    </row>
    <row r="477" spans="1:11" ht="15.75" customHeight="1" x14ac:dyDescent="0.3">
      <c r="A477" s="7" t="s">
        <v>76</v>
      </c>
      <c r="B477" s="8" t="s">
        <v>214</v>
      </c>
      <c r="C477" s="22">
        <v>10</v>
      </c>
      <c r="D477" s="14">
        <v>10</v>
      </c>
      <c r="E477" s="14">
        <v>5</v>
      </c>
      <c r="F477" s="14">
        <v>8</v>
      </c>
      <c r="G477" s="14">
        <v>1</v>
      </c>
      <c r="H477" s="14">
        <v>1</v>
      </c>
      <c r="I477" s="14">
        <v>11</v>
      </c>
      <c r="J477" s="14">
        <v>11</v>
      </c>
      <c r="K477" s="27"/>
    </row>
    <row r="478" spans="1:11" ht="15.75" customHeight="1" x14ac:dyDescent="0.3">
      <c r="A478" s="7" t="s">
        <v>77</v>
      </c>
      <c r="B478" s="8" t="s">
        <v>215</v>
      </c>
      <c r="C478" s="22">
        <v>15</v>
      </c>
      <c r="D478" s="14">
        <v>5</v>
      </c>
      <c r="E478" s="14">
        <v>11</v>
      </c>
      <c r="F478" s="14">
        <v>3</v>
      </c>
      <c r="G478" s="14">
        <v>0</v>
      </c>
      <c r="H478" s="14">
        <v>1</v>
      </c>
      <c r="I478" s="14">
        <v>15</v>
      </c>
      <c r="J478" s="14">
        <v>6</v>
      </c>
      <c r="K478" s="27"/>
    </row>
    <row r="479" spans="1:11" ht="15.75" customHeight="1" x14ac:dyDescent="0.3">
      <c r="A479" s="7" t="s">
        <v>78</v>
      </c>
      <c r="B479" s="8" t="s">
        <v>215</v>
      </c>
      <c r="C479" s="22">
        <v>11</v>
      </c>
      <c r="D479" s="14">
        <v>9</v>
      </c>
      <c r="E479" s="14">
        <v>7</v>
      </c>
      <c r="F479" s="14">
        <v>7</v>
      </c>
      <c r="G479" s="14">
        <v>3</v>
      </c>
      <c r="H479" s="14">
        <v>1</v>
      </c>
      <c r="I479" s="14">
        <v>14</v>
      </c>
      <c r="J479" s="14">
        <v>10</v>
      </c>
      <c r="K479" s="27"/>
    </row>
    <row r="480" spans="1:11" ht="15.75" customHeight="1" x14ac:dyDescent="0.3">
      <c r="A480" s="7" t="s">
        <v>79</v>
      </c>
      <c r="B480" s="8" t="s">
        <v>215</v>
      </c>
      <c r="C480" s="22">
        <v>17</v>
      </c>
      <c r="D480" s="14">
        <v>3</v>
      </c>
      <c r="E480" s="14">
        <v>8</v>
      </c>
      <c r="F480" s="14">
        <v>2</v>
      </c>
      <c r="G480" s="14">
        <v>1</v>
      </c>
      <c r="H480" s="14">
        <v>1</v>
      </c>
      <c r="I480" s="14">
        <v>18</v>
      </c>
      <c r="J480" s="14">
        <v>4</v>
      </c>
      <c r="K480" s="27"/>
    </row>
    <row r="481" spans="1:11" ht="15.75" customHeight="1" x14ac:dyDescent="0.3">
      <c r="A481" s="7" t="s">
        <v>9</v>
      </c>
      <c r="B481" s="8" t="s">
        <v>215</v>
      </c>
      <c r="C481" s="22">
        <v>12</v>
      </c>
      <c r="D481" s="14">
        <v>8</v>
      </c>
      <c r="E481" s="14">
        <v>5</v>
      </c>
      <c r="F481" s="14">
        <v>5</v>
      </c>
      <c r="G481" s="14">
        <v>3</v>
      </c>
      <c r="H481" s="14">
        <v>1</v>
      </c>
      <c r="I481" s="14">
        <v>15</v>
      </c>
      <c r="J481" s="14">
        <v>9</v>
      </c>
      <c r="K481" s="27"/>
    </row>
    <row r="482" spans="1:11" ht="15.75" customHeight="1" x14ac:dyDescent="0.3">
      <c r="A482" s="7" t="s">
        <v>11</v>
      </c>
      <c r="B482" s="8" t="s">
        <v>215</v>
      </c>
      <c r="C482" s="22">
        <v>15</v>
      </c>
      <c r="D482" s="14">
        <v>4</v>
      </c>
      <c r="E482" s="14">
        <v>4</v>
      </c>
      <c r="F482" s="14">
        <v>2</v>
      </c>
      <c r="G482" s="14">
        <v>2</v>
      </c>
      <c r="H482" s="14">
        <v>1</v>
      </c>
      <c r="I482" s="14">
        <v>17</v>
      </c>
      <c r="J482" s="14">
        <v>5</v>
      </c>
      <c r="K482" s="27"/>
    </row>
    <row r="483" spans="1:11" ht="15.75" customHeight="1" x14ac:dyDescent="0.3">
      <c r="A483" s="7" t="s">
        <v>630</v>
      </c>
      <c r="B483" s="8" t="s">
        <v>215</v>
      </c>
      <c r="C483" s="22">
        <v>11</v>
      </c>
      <c r="D483" s="14">
        <v>9</v>
      </c>
      <c r="E483" s="14">
        <v>5</v>
      </c>
      <c r="F483" s="14">
        <v>5</v>
      </c>
      <c r="G483" s="14">
        <v>1</v>
      </c>
      <c r="H483" s="14">
        <v>1</v>
      </c>
      <c r="I483" s="14">
        <v>12</v>
      </c>
      <c r="J483" s="14">
        <v>10</v>
      </c>
      <c r="K483" s="27"/>
    </row>
    <row r="484" spans="1:11" ht="15.75" customHeight="1" x14ac:dyDescent="0.3">
      <c r="A484" s="7" t="s">
        <v>686</v>
      </c>
      <c r="B484" s="8" t="s">
        <v>215</v>
      </c>
      <c r="C484" s="22">
        <v>17</v>
      </c>
      <c r="D484" s="14">
        <v>3</v>
      </c>
      <c r="E484" s="14">
        <v>13</v>
      </c>
      <c r="F484" s="14">
        <v>1</v>
      </c>
      <c r="G484" s="14">
        <v>3</v>
      </c>
      <c r="H484" s="14">
        <v>1</v>
      </c>
      <c r="I484" s="14">
        <v>20</v>
      </c>
      <c r="J484" s="14">
        <v>4</v>
      </c>
      <c r="K484" s="27"/>
    </row>
    <row r="485" spans="1:11" ht="15.75" customHeight="1" x14ac:dyDescent="0.3">
      <c r="A485" s="7" t="s">
        <v>729</v>
      </c>
      <c r="B485" s="8" t="s">
        <v>215</v>
      </c>
      <c r="C485" s="22">
        <v>16</v>
      </c>
      <c r="D485" s="14">
        <v>3</v>
      </c>
      <c r="E485" s="14">
        <v>12</v>
      </c>
      <c r="F485" s="14">
        <v>2</v>
      </c>
      <c r="G485" s="14">
        <v>4</v>
      </c>
      <c r="H485" s="14">
        <v>1</v>
      </c>
      <c r="I485" s="14">
        <v>20</v>
      </c>
      <c r="J485" s="14">
        <v>4</v>
      </c>
      <c r="K485" s="27"/>
    </row>
    <row r="486" spans="1:11" ht="15.75" customHeight="1" x14ac:dyDescent="0.3">
      <c r="A486" s="7" t="s">
        <v>984</v>
      </c>
      <c r="B486" s="8" t="s">
        <v>215</v>
      </c>
      <c r="C486" s="22">
        <v>17</v>
      </c>
      <c r="D486" s="14">
        <v>3</v>
      </c>
      <c r="E486" s="14">
        <v>13</v>
      </c>
      <c r="F486" s="14">
        <v>1</v>
      </c>
      <c r="G486" s="14">
        <v>1</v>
      </c>
      <c r="H486" s="14">
        <v>1</v>
      </c>
      <c r="I486" s="14">
        <v>18</v>
      </c>
      <c r="J486" s="14">
        <v>4</v>
      </c>
      <c r="K486" s="27"/>
    </row>
    <row r="487" spans="1:11" ht="15.75" customHeight="1" x14ac:dyDescent="0.3">
      <c r="A487" s="7" t="s">
        <v>1189</v>
      </c>
      <c r="B487" s="8" t="s">
        <v>215</v>
      </c>
      <c r="C487" s="22">
        <v>13</v>
      </c>
      <c r="D487" s="14">
        <v>7</v>
      </c>
      <c r="E487" s="14">
        <v>9</v>
      </c>
      <c r="F487" s="14">
        <v>5</v>
      </c>
      <c r="G487" s="14">
        <v>0</v>
      </c>
      <c r="H487" s="14">
        <v>1</v>
      </c>
      <c r="I487" s="14">
        <v>13</v>
      </c>
      <c r="J487" s="14">
        <v>8</v>
      </c>
      <c r="K487" s="27"/>
    </row>
    <row r="488" spans="1:11" ht="15.75" customHeight="1" x14ac:dyDescent="0.3">
      <c r="A488" s="10" t="s">
        <v>12</v>
      </c>
      <c r="B488" s="11"/>
      <c r="C488" s="9">
        <f>SUM(C474:C487)</f>
        <v>204</v>
      </c>
      <c r="D488" s="9">
        <f t="shared" ref="D488:J488" si="39">SUM(D474:D487)</f>
        <v>74</v>
      </c>
      <c r="E488" s="9">
        <f t="shared" si="39"/>
        <v>125</v>
      </c>
      <c r="F488" s="9">
        <f t="shared" si="39"/>
        <v>47</v>
      </c>
      <c r="G488" s="9">
        <f t="shared" si="39"/>
        <v>28</v>
      </c>
      <c r="H488" s="9">
        <f t="shared" si="39"/>
        <v>14</v>
      </c>
      <c r="I488" s="9">
        <f t="shared" si="39"/>
        <v>232</v>
      </c>
      <c r="J488" s="9">
        <f t="shared" si="39"/>
        <v>88</v>
      </c>
      <c r="K488" s="29"/>
    </row>
    <row r="489" spans="1:11" ht="15.75" customHeight="1" x14ac:dyDescent="0.3">
      <c r="A489" s="30" t="s">
        <v>1605</v>
      </c>
      <c r="B489" s="30"/>
      <c r="C489" s="30"/>
      <c r="D489" s="30"/>
      <c r="E489" s="35"/>
      <c r="F489" s="35"/>
      <c r="G489" s="35"/>
      <c r="H489" s="35"/>
    </row>
    <row r="490" spans="1:11" ht="15.75" customHeight="1" x14ac:dyDescent="0.3"/>
    <row r="491" spans="1:11" ht="15.75" customHeight="1" x14ac:dyDescent="0.3">
      <c r="A491" s="24" t="s">
        <v>2017</v>
      </c>
      <c r="B491" s="25"/>
      <c r="C491" s="25"/>
      <c r="D491" s="25"/>
      <c r="E491" s="25"/>
      <c r="F491" s="25"/>
      <c r="G491" s="25"/>
      <c r="H491" s="25"/>
      <c r="I491" s="25"/>
      <c r="J491" s="26"/>
      <c r="K491" s="27"/>
    </row>
    <row r="492" spans="1:11" ht="15.75" customHeight="1" x14ac:dyDescent="0.3">
      <c r="A492" s="2"/>
      <c r="B492" s="3"/>
      <c r="C492" s="28" t="s">
        <v>1</v>
      </c>
      <c r="D492" s="26"/>
      <c r="E492" s="28" t="s">
        <v>2</v>
      </c>
      <c r="F492" s="26"/>
      <c r="G492" s="28" t="s">
        <v>3</v>
      </c>
      <c r="H492" s="26"/>
      <c r="I492" s="28" t="s">
        <v>4</v>
      </c>
      <c r="J492" s="26"/>
      <c r="K492" s="27"/>
    </row>
    <row r="493" spans="1:11" ht="15.75" customHeight="1" x14ac:dyDescent="0.3">
      <c r="A493" s="4" t="s">
        <v>5</v>
      </c>
      <c r="B493" s="5" t="s">
        <v>6</v>
      </c>
      <c r="C493" s="6" t="s">
        <v>7</v>
      </c>
      <c r="D493" s="6" t="s">
        <v>8</v>
      </c>
      <c r="E493" s="6" t="s">
        <v>7</v>
      </c>
      <c r="F493" s="6" t="s">
        <v>8</v>
      </c>
      <c r="G493" s="6" t="s">
        <v>7</v>
      </c>
      <c r="H493" s="6" t="s">
        <v>8</v>
      </c>
      <c r="I493" s="6" t="s">
        <v>7</v>
      </c>
      <c r="J493" s="6" t="s">
        <v>8</v>
      </c>
      <c r="K493" s="29"/>
    </row>
    <row r="494" spans="1:11" ht="15.75" customHeight="1" x14ac:dyDescent="0.3">
      <c r="A494" s="7" t="s">
        <v>24</v>
      </c>
      <c r="B494" s="8" t="s">
        <v>1786</v>
      </c>
      <c r="C494" s="12">
        <v>0</v>
      </c>
      <c r="D494" s="13">
        <v>19</v>
      </c>
      <c r="E494" s="13">
        <v>0</v>
      </c>
      <c r="F494" s="13">
        <v>12</v>
      </c>
      <c r="G494" s="13">
        <v>0</v>
      </c>
      <c r="H494" s="13">
        <v>1</v>
      </c>
      <c r="I494" s="13">
        <v>0</v>
      </c>
      <c r="J494" s="13">
        <v>20</v>
      </c>
      <c r="K494" s="27"/>
    </row>
    <row r="495" spans="1:11" ht="15.75" customHeight="1" x14ac:dyDescent="0.3">
      <c r="A495" s="7" t="s">
        <v>46</v>
      </c>
      <c r="B495" s="8" t="s">
        <v>1786</v>
      </c>
      <c r="C495" s="22">
        <v>2</v>
      </c>
      <c r="D495" s="14">
        <v>16</v>
      </c>
      <c r="E495" s="14">
        <v>0</v>
      </c>
      <c r="F495" s="14">
        <v>12</v>
      </c>
      <c r="G495" s="14">
        <v>0</v>
      </c>
      <c r="H495" s="14">
        <v>1</v>
      </c>
      <c r="I495" s="14">
        <v>2</v>
      </c>
      <c r="J495" s="14">
        <v>17</v>
      </c>
      <c r="K495" s="27"/>
    </row>
    <row r="496" spans="1:11" ht="15.75" customHeight="1" x14ac:dyDescent="0.3">
      <c r="A496" s="10" t="s">
        <v>12</v>
      </c>
      <c r="B496" s="11"/>
      <c r="C496" s="9">
        <f t="shared" ref="C496:J496" si="40">SUM(C494:C495)</f>
        <v>2</v>
      </c>
      <c r="D496" s="9">
        <f t="shared" si="40"/>
        <v>35</v>
      </c>
      <c r="E496" s="9">
        <f t="shared" si="40"/>
        <v>0</v>
      </c>
      <c r="F496" s="9">
        <f t="shared" si="40"/>
        <v>24</v>
      </c>
      <c r="G496" s="9">
        <f t="shared" si="40"/>
        <v>0</v>
      </c>
      <c r="H496" s="9">
        <f t="shared" si="40"/>
        <v>2</v>
      </c>
      <c r="I496" s="9">
        <f t="shared" si="40"/>
        <v>2</v>
      </c>
      <c r="J496" s="9">
        <f t="shared" si="40"/>
        <v>37</v>
      </c>
      <c r="K496" s="29"/>
    </row>
    <row r="497" spans="1:11" ht="15.75" customHeight="1" x14ac:dyDescent="0.3">
      <c r="A497" s="30"/>
      <c r="B497" s="30"/>
      <c r="C497" s="30"/>
      <c r="D497" s="30"/>
      <c r="E497" s="35"/>
      <c r="F497" s="35"/>
      <c r="G497" s="35"/>
      <c r="H497" s="35"/>
    </row>
    <row r="498" spans="1:11" ht="15.75" customHeight="1" x14ac:dyDescent="0.3"/>
    <row r="499" spans="1:11" ht="15.75" customHeight="1" x14ac:dyDescent="0.3">
      <c r="A499" s="24" t="s">
        <v>216</v>
      </c>
      <c r="B499" s="25"/>
      <c r="C499" s="25"/>
      <c r="D499" s="25"/>
      <c r="E499" s="25"/>
      <c r="F499" s="25"/>
      <c r="G499" s="25"/>
      <c r="H499" s="25"/>
      <c r="I499" s="25"/>
      <c r="J499" s="26"/>
      <c r="K499" s="27"/>
    </row>
    <row r="500" spans="1:11" ht="15.75" customHeight="1" x14ac:dyDescent="0.3">
      <c r="A500" s="2"/>
      <c r="B500" s="3"/>
      <c r="C500" s="28" t="s">
        <v>1</v>
      </c>
      <c r="D500" s="26"/>
      <c r="E500" s="28" t="s">
        <v>2</v>
      </c>
      <c r="F500" s="26"/>
      <c r="G500" s="28" t="s">
        <v>3</v>
      </c>
      <c r="H500" s="26"/>
      <c r="I500" s="28" t="s">
        <v>4</v>
      </c>
      <c r="J500" s="26"/>
      <c r="K500" s="27"/>
    </row>
    <row r="501" spans="1:11" ht="15.75" customHeight="1" x14ac:dyDescent="0.3">
      <c r="A501" s="4" t="s">
        <v>5</v>
      </c>
      <c r="B501" s="5" t="s">
        <v>6</v>
      </c>
      <c r="C501" s="6" t="s">
        <v>7</v>
      </c>
      <c r="D501" s="6" t="s">
        <v>8</v>
      </c>
      <c r="E501" s="6" t="s">
        <v>7</v>
      </c>
      <c r="F501" s="6" t="s">
        <v>8</v>
      </c>
      <c r="G501" s="6" t="s">
        <v>7</v>
      </c>
      <c r="H501" s="6" t="s">
        <v>8</v>
      </c>
      <c r="I501" s="6" t="s">
        <v>7</v>
      </c>
      <c r="J501" s="6" t="s">
        <v>8</v>
      </c>
      <c r="K501" s="29"/>
    </row>
    <row r="502" spans="1:11" ht="15.75" customHeight="1" x14ac:dyDescent="0.3">
      <c r="A502" s="7" t="s">
        <v>57</v>
      </c>
      <c r="B502" s="8" t="s">
        <v>133</v>
      </c>
      <c r="C502" s="12">
        <v>17</v>
      </c>
      <c r="D502" s="13">
        <v>0</v>
      </c>
      <c r="E502" s="13">
        <v>14</v>
      </c>
      <c r="F502" s="13">
        <v>0</v>
      </c>
      <c r="G502" s="13">
        <v>6</v>
      </c>
      <c r="H502" s="13">
        <v>2</v>
      </c>
      <c r="I502" s="13">
        <v>23</v>
      </c>
      <c r="J502" s="13">
        <v>2</v>
      </c>
      <c r="K502" s="27"/>
    </row>
    <row r="503" spans="1:11" ht="15.75" customHeight="1" x14ac:dyDescent="0.3">
      <c r="A503" s="7" t="s">
        <v>63</v>
      </c>
      <c r="B503" s="8" t="s">
        <v>217</v>
      </c>
      <c r="C503" s="22"/>
      <c r="D503" s="14"/>
      <c r="E503" s="14"/>
      <c r="F503" s="14"/>
      <c r="G503" s="14"/>
      <c r="H503" s="14"/>
      <c r="I503" s="14"/>
      <c r="J503" s="14"/>
      <c r="K503" s="27"/>
    </row>
    <row r="504" spans="1:11" ht="15.75" customHeight="1" x14ac:dyDescent="0.3">
      <c r="A504" s="7" t="s">
        <v>64</v>
      </c>
      <c r="B504" s="8" t="s">
        <v>217</v>
      </c>
      <c r="C504" s="22"/>
      <c r="D504" s="14"/>
      <c r="E504" s="14"/>
      <c r="F504" s="14"/>
      <c r="G504" s="14"/>
      <c r="H504" s="14"/>
      <c r="I504" s="14"/>
      <c r="J504" s="14"/>
      <c r="K504" s="27"/>
    </row>
    <row r="505" spans="1:11" ht="15.75" customHeight="1" x14ac:dyDescent="0.3">
      <c r="A505" s="7" t="s">
        <v>66</v>
      </c>
      <c r="B505" s="8" t="s">
        <v>218</v>
      </c>
      <c r="C505" s="22">
        <v>15</v>
      </c>
      <c r="D505" s="14">
        <v>3</v>
      </c>
      <c r="E505" s="14">
        <v>10</v>
      </c>
      <c r="F505" s="14">
        <v>0</v>
      </c>
      <c r="G505" s="14"/>
      <c r="H505" s="14"/>
      <c r="I505" s="14"/>
      <c r="J505" s="14"/>
      <c r="K505" s="27"/>
    </row>
    <row r="506" spans="1:11" ht="15.75" customHeight="1" x14ac:dyDescent="0.3">
      <c r="A506" s="7" t="s">
        <v>67</v>
      </c>
      <c r="B506" s="8" t="s">
        <v>218</v>
      </c>
      <c r="C506" s="22"/>
      <c r="D506" s="14"/>
      <c r="E506" s="14">
        <v>8</v>
      </c>
      <c r="F506" s="14">
        <v>4</v>
      </c>
      <c r="G506" s="14"/>
      <c r="H506" s="14"/>
      <c r="I506" s="14"/>
      <c r="J506" s="14"/>
      <c r="K506" s="27"/>
    </row>
    <row r="507" spans="1:11" ht="15.75" customHeight="1" x14ac:dyDescent="0.3">
      <c r="A507" s="7" t="s">
        <v>68</v>
      </c>
      <c r="B507" s="8" t="s">
        <v>218</v>
      </c>
      <c r="C507" s="22">
        <v>14</v>
      </c>
      <c r="D507" s="14">
        <v>4</v>
      </c>
      <c r="E507" s="14">
        <v>8</v>
      </c>
      <c r="F507" s="14">
        <v>4</v>
      </c>
      <c r="G507" s="14"/>
      <c r="H507" s="14"/>
      <c r="I507" s="14"/>
      <c r="J507" s="14"/>
      <c r="K507" s="27"/>
    </row>
    <row r="508" spans="1:11" ht="15.75" customHeight="1" x14ac:dyDescent="0.3">
      <c r="A508" s="7" t="s">
        <v>69</v>
      </c>
      <c r="B508" s="8" t="s">
        <v>218</v>
      </c>
      <c r="C508" s="22">
        <v>11</v>
      </c>
      <c r="D508" s="14">
        <v>7</v>
      </c>
      <c r="E508" s="14">
        <v>9</v>
      </c>
      <c r="F508" s="14">
        <v>3</v>
      </c>
      <c r="G508" s="14"/>
      <c r="H508" s="14"/>
      <c r="I508" s="14"/>
      <c r="J508" s="14"/>
      <c r="K508" s="27"/>
    </row>
    <row r="509" spans="1:11" ht="15.75" customHeight="1" x14ac:dyDescent="0.3">
      <c r="A509" s="7" t="s">
        <v>102</v>
      </c>
      <c r="B509" s="8" t="s">
        <v>218</v>
      </c>
      <c r="C509" s="22">
        <v>12</v>
      </c>
      <c r="D509" s="14">
        <v>6</v>
      </c>
      <c r="E509" s="14">
        <v>11</v>
      </c>
      <c r="F509" s="14">
        <v>1</v>
      </c>
      <c r="G509" s="14"/>
      <c r="H509" s="14"/>
      <c r="I509" s="14"/>
      <c r="J509" s="14"/>
      <c r="K509" s="27"/>
    </row>
    <row r="510" spans="1:11" ht="15.75" customHeight="1" x14ac:dyDescent="0.3">
      <c r="A510" s="7" t="s">
        <v>103</v>
      </c>
      <c r="B510" s="8" t="s">
        <v>218</v>
      </c>
      <c r="C510" s="22"/>
      <c r="D510" s="14"/>
      <c r="E510" s="14"/>
      <c r="F510" s="14"/>
      <c r="G510" s="14"/>
      <c r="H510" s="14"/>
      <c r="I510" s="14"/>
      <c r="J510" s="14"/>
      <c r="K510" s="27"/>
    </row>
    <row r="511" spans="1:11" ht="15.75" customHeight="1" x14ac:dyDescent="0.3">
      <c r="A511" s="7" t="s">
        <v>104</v>
      </c>
      <c r="B511" s="8" t="s">
        <v>218</v>
      </c>
      <c r="C511" s="22"/>
      <c r="D511" s="14"/>
      <c r="E511" s="14"/>
      <c r="F511" s="14"/>
      <c r="G511" s="14"/>
      <c r="H511" s="14"/>
      <c r="I511" s="14"/>
      <c r="J511" s="14"/>
      <c r="K511" s="27"/>
    </row>
    <row r="512" spans="1:11" ht="15.75" customHeight="1" x14ac:dyDescent="0.3">
      <c r="A512" s="7" t="s">
        <v>105</v>
      </c>
      <c r="B512" s="8" t="s">
        <v>218</v>
      </c>
      <c r="C512" s="22"/>
      <c r="D512" s="14"/>
      <c r="E512" s="14"/>
      <c r="F512" s="14"/>
      <c r="G512" s="14"/>
      <c r="H512" s="14"/>
      <c r="I512" s="14"/>
      <c r="J512" s="14"/>
      <c r="K512" s="27"/>
    </row>
    <row r="513" spans="1:11" ht="15.75" customHeight="1" x14ac:dyDescent="0.3">
      <c r="A513" s="7" t="s">
        <v>25</v>
      </c>
      <c r="B513" s="8" t="s">
        <v>219</v>
      </c>
      <c r="C513" s="22"/>
      <c r="D513" s="14"/>
      <c r="E513" s="14"/>
      <c r="F513" s="14"/>
      <c r="G513" s="14"/>
      <c r="H513" s="14"/>
      <c r="I513" s="14"/>
      <c r="J513" s="14"/>
      <c r="K513" s="27"/>
    </row>
    <row r="514" spans="1:11" ht="15.75" customHeight="1" x14ac:dyDescent="0.3">
      <c r="A514" s="7" t="s">
        <v>27</v>
      </c>
      <c r="B514" s="8" t="s">
        <v>219</v>
      </c>
      <c r="C514" s="22"/>
      <c r="D514" s="14"/>
      <c r="E514" s="14"/>
      <c r="F514" s="14"/>
      <c r="G514" s="14"/>
      <c r="H514" s="14"/>
      <c r="I514" s="14"/>
      <c r="J514" s="14"/>
      <c r="K514" s="27"/>
    </row>
    <row r="515" spans="1:11" ht="15.75" customHeight="1" x14ac:dyDescent="0.3">
      <c r="A515" s="7" t="s">
        <v>28</v>
      </c>
      <c r="B515" s="8" t="s">
        <v>219</v>
      </c>
      <c r="C515" s="22"/>
      <c r="D515" s="14"/>
      <c r="E515" s="14"/>
      <c r="F515" s="14"/>
      <c r="G515" s="14"/>
      <c r="H515" s="14"/>
      <c r="I515" s="14"/>
      <c r="J515" s="14"/>
      <c r="K515" s="27"/>
    </row>
    <row r="516" spans="1:11" ht="15.75" customHeight="1" x14ac:dyDescent="0.3">
      <c r="A516" s="7" t="s">
        <v>106</v>
      </c>
      <c r="B516" s="8" t="s">
        <v>219</v>
      </c>
      <c r="C516" s="22"/>
      <c r="D516" s="14"/>
      <c r="E516" s="14"/>
      <c r="F516" s="14"/>
      <c r="G516" s="14"/>
      <c r="H516" s="14"/>
      <c r="I516" s="14"/>
      <c r="J516" s="14"/>
      <c r="K516" s="27"/>
    </row>
    <row r="517" spans="1:11" ht="15.75" customHeight="1" x14ac:dyDescent="0.3">
      <c r="A517" s="7" t="s">
        <v>30</v>
      </c>
      <c r="B517" s="8" t="s">
        <v>219</v>
      </c>
      <c r="C517" s="22"/>
      <c r="D517" s="14"/>
      <c r="E517" s="14"/>
      <c r="F517" s="14"/>
      <c r="G517" s="14"/>
      <c r="H517" s="14"/>
      <c r="I517" s="14"/>
      <c r="J517" s="14"/>
      <c r="K517" s="27"/>
    </row>
    <row r="518" spans="1:11" ht="15.75" customHeight="1" x14ac:dyDescent="0.3">
      <c r="A518" s="7" t="s">
        <v>107</v>
      </c>
      <c r="B518" s="8" t="s">
        <v>219</v>
      </c>
      <c r="C518" s="22">
        <v>18</v>
      </c>
      <c r="D518" s="14">
        <v>0</v>
      </c>
      <c r="E518" s="14"/>
      <c r="F518" s="14"/>
      <c r="G518" s="14">
        <v>4</v>
      </c>
      <c r="H518" s="14">
        <v>1</v>
      </c>
      <c r="I518" s="14">
        <v>22</v>
      </c>
      <c r="J518" s="14">
        <v>1</v>
      </c>
      <c r="K518" s="27"/>
    </row>
    <row r="519" spans="1:11" ht="15.75" customHeight="1" x14ac:dyDescent="0.3">
      <c r="A519" s="7" t="s">
        <v>109</v>
      </c>
      <c r="B519" s="8" t="s">
        <v>219</v>
      </c>
      <c r="C519" s="22"/>
      <c r="D519" s="14"/>
      <c r="E519" s="14"/>
      <c r="F519" s="14"/>
      <c r="G519" s="14"/>
      <c r="H519" s="14"/>
      <c r="I519" s="14"/>
      <c r="J519" s="14"/>
      <c r="K519" s="27"/>
    </row>
    <row r="520" spans="1:11" ht="15.75" customHeight="1" x14ac:dyDescent="0.3">
      <c r="A520" s="7" t="s">
        <v>110</v>
      </c>
      <c r="B520" s="8" t="s">
        <v>219</v>
      </c>
      <c r="C520" s="22"/>
      <c r="D520" s="14"/>
      <c r="E520" s="14"/>
      <c r="F520" s="14"/>
      <c r="G520" s="14"/>
      <c r="H520" s="14"/>
      <c r="I520" s="14"/>
      <c r="J520" s="14"/>
      <c r="K520" s="27"/>
    </row>
    <row r="521" spans="1:11" ht="15.75" customHeight="1" x14ac:dyDescent="0.3">
      <c r="A521" s="7" t="s">
        <v>112</v>
      </c>
      <c r="B521" s="8" t="s">
        <v>219</v>
      </c>
      <c r="C521" s="22"/>
      <c r="D521" s="14"/>
      <c r="E521" s="14"/>
      <c r="F521" s="14"/>
      <c r="G521" s="14"/>
      <c r="H521" s="14"/>
      <c r="I521" s="14"/>
      <c r="J521" s="14"/>
      <c r="K521" s="27"/>
    </row>
    <row r="522" spans="1:11" ht="15.75" customHeight="1" x14ac:dyDescent="0.3">
      <c r="A522" s="7" t="s">
        <v>113</v>
      </c>
      <c r="B522" s="8" t="s">
        <v>219</v>
      </c>
      <c r="C522" s="22"/>
      <c r="D522" s="14"/>
      <c r="E522" s="14"/>
      <c r="F522" s="14"/>
      <c r="G522" s="14"/>
      <c r="H522" s="14"/>
      <c r="I522" s="14"/>
      <c r="J522" s="14"/>
      <c r="K522" s="27"/>
    </row>
    <row r="523" spans="1:11" ht="15.75" customHeight="1" x14ac:dyDescent="0.3">
      <c r="A523" s="7" t="s">
        <v>171</v>
      </c>
      <c r="B523" s="8" t="s">
        <v>219</v>
      </c>
      <c r="C523" s="22"/>
      <c r="D523" s="14"/>
      <c r="E523" s="14"/>
      <c r="F523" s="14"/>
      <c r="G523" s="14"/>
      <c r="H523" s="14"/>
      <c r="I523" s="14"/>
      <c r="J523" s="14"/>
      <c r="K523" s="27"/>
    </row>
    <row r="524" spans="1:11" ht="15.75" customHeight="1" x14ac:dyDescent="0.3">
      <c r="A524" s="7" t="s">
        <v>32</v>
      </c>
      <c r="B524" s="8" t="s">
        <v>219</v>
      </c>
      <c r="C524" s="22"/>
      <c r="D524" s="14"/>
      <c r="E524" s="14"/>
      <c r="F524" s="14"/>
      <c r="G524" s="14"/>
      <c r="H524" s="14"/>
      <c r="I524" s="14"/>
      <c r="J524" s="14"/>
      <c r="K524" s="27"/>
    </row>
    <row r="525" spans="1:11" ht="15.75" customHeight="1" x14ac:dyDescent="0.3">
      <c r="A525" s="7" t="s">
        <v>33</v>
      </c>
      <c r="B525" s="8" t="s">
        <v>219</v>
      </c>
      <c r="C525" s="22"/>
      <c r="D525" s="14"/>
      <c r="E525" s="14"/>
      <c r="F525" s="14"/>
      <c r="G525" s="14"/>
      <c r="H525" s="14"/>
      <c r="I525" s="14"/>
      <c r="J525" s="14"/>
      <c r="K525" s="27"/>
    </row>
    <row r="526" spans="1:11" ht="15.75" customHeight="1" x14ac:dyDescent="0.3">
      <c r="A526" s="7" t="s">
        <v>34</v>
      </c>
      <c r="B526" s="8" t="s">
        <v>219</v>
      </c>
      <c r="C526" s="22"/>
      <c r="D526" s="14"/>
      <c r="E526" s="14"/>
      <c r="F526" s="14"/>
      <c r="G526" s="14"/>
      <c r="H526" s="14"/>
      <c r="I526" s="14"/>
      <c r="J526" s="14"/>
      <c r="K526" s="27"/>
    </row>
    <row r="527" spans="1:11" ht="15.75" customHeight="1" x14ac:dyDescent="0.3">
      <c r="A527" s="7" t="s">
        <v>35</v>
      </c>
      <c r="B527" s="8" t="s">
        <v>219</v>
      </c>
      <c r="C527" s="22"/>
      <c r="D527" s="14"/>
      <c r="E527" s="14"/>
      <c r="F527" s="14"/>
      <c r="G527" s="14"/>
      <c r="H527" s="14"/>
      <c r="I527" s="14"/>
      <c r="J527" s="14"/>
      <c r="K527" s="27"/>
    </row>
    <row r="528" spans="1:11" ht="15.75" customHeight="1" x14ac:dyDescent="0.3">
      <c r="A528" s="7" t="s">
        <v>36</v>
      </c>
      <c r="B528" s="8" t="s">
        <v>219</v>
      </c>
      <c r="C528" s="22"/>
      <c r="D528" s="14"/>
      <c r="E528" s="14"/>
      <c r="F528" s="14"/>
      <c r="G528" s="14"/>
      <c r="H528" s="14"/>
      <c r="I528" s="14"/>
      <c r="J528" s="14"/>
      <c r="K528" s="27"/>
    </row>
    <row r="529" spans="1:11" ht="15.75" customHeight="1" x14ac:dyDescent="0.3">
      <c r="A529" s="7" t="s">
        <v>37</v>
      </c>
      <c r="B529" s="8" t="s">
        <v>219</v>
      </c>
      <c r="C529" s="22"/>
      <c r="D529" s="14"/>
      <c r="E529" s="14"/>
      <c r="F529" s="14"/>
      <c r="G529" s="14"/>
      <c r="H529" s="14"/>
      <c r="I529" s="14"/>
      <c r="J529" s="14"/>
      <c r="K529" s="27"/>
    </row>
    <row r="530" spans="1:11" ht="15.75" customHeight="1" x14ac:dyDescent="0.3">
      <c r="A530" s="7" t="s">
        <v>38</v>
      </c>
      <c r="B530" s="8" t="s">
        <v>219</v>
      </c>
      <c r="C530" s="22"/>
      <c r="D530" s="14"/>
      <c r="E530" s="14"/>
      <c r="F530" s="14"/>
      <c r="G530" s="14"/>
      <c r="H530" s="14"/>
      <c r="I530" s="14"/>
      <c r="J530" s="14"/>
      <c r="K530" s="27"/>
    </row>
    <row r="531" spans="1:11" ht="15.75" customHeight="1" x14ac:dyDescent="0.3">
      <c r="A531" s="7" t="s">
        <v>81</v>
      </c>
      <c r="B531" s="8" t="s">
        <v>219</v>
      </c>
      <c r="C531" s="22"/>
      <c r="D531" s="14"/>
      <c r="E531" s="14"/>
      <c r="F531" s="14"/>
      <c r="G531" s="14"/>
      <c r="H531" s="14"/>
      <c r="I531" s="14"/>
      <c r="J531" s="14"/>
      <c r="K531" s="27"/>
    </row>
    <row r="532" spans="1:11" ht="15.75" customHeight="1" x14ac:dyDescent="0.3">
      <c r="A532" s="7" t="s">
        <v>82</v>
      </c>
      <c r="B532" s="8" t="s">
        <v>219</v>
      </c>
      <c r="C532" s="22"/>
      <c r="D532" s="14"/>
      <c r="E532" s="14"/>
      <c r="F532" s="14"/>
      <c r="G532" s="14"/>
      <c r="H532" s="14"/>
      <c r="I532" s="14"/>
      <c r="J532" s="14"/>
      <c r="K532" s="27"/>
    </row>
    <row r="533" spans="1:11" ht="15.75" customHeight="1" x14ac:dyDescent="0.3">
      <c r="A533" s="7" t="s">
        <v>83</v>
      </c>
      <c r="B533" s="8" t="s">
        <v>219</v>
      </c>
      <c r="C533" s="22"/>
      <c r="D533" s="14"/>
      <c r="E533" s="14"/>
      <c r="F533" s="14"/>
      <c r="G533" s="14"/>
      <c r="H533" s="14"/>
      <c r="I533" s="14"/>
      <c r="J533" s="14"/>
      <c r="K533" s="27"/>
    </row>
    <row r="534" spans="1:11" ht="15.75" customHeight="1" x14ac:dyDescent="0.3">
      <c r="A534" s="7" t="s">
        <v>84</v>
      </c>
      <c r="B534" s="8" t="s">
        <v>219</v>
      </c>
      <c r="C534" s="22"/>
      <c r="D534" s="14"/>
      <c r="E534" s="14"/>
      <c r="F534" s="14"/>
      <c r="G534" s="14"/>
      <c r="H534" s="14"/>
      <c r="I534" s="14"/>
      <c r="J534" s="14"/>
      <c r="K534" s="27"/>
    </row>
    <row r="535" spans="1:11" ht="15.75" customHeight="1" x14ac:dyDescent="0.3">
      <c r="A535" s="7" t="s">
        <v>85</v>
      </c>
      <c r="B535" s="8" t="s">
        <v>219</v>
      </c>
      <c r="C535" s="22"/>
      <c r="D535" s="14"/>
      <c r="E535" s="14"/>
      <c r="F535" s="14"/>
      <c r="G535" s="14"/>
      <c r="H535" s="14"/>
      <c r="I535" s="14"/>
      <c r="J535" s="14"/>
      <c r="K535" s="27"/>
    </row>
    <row r="536" spans="1:11" ht="15.75" customHeight="1" x14ac:dyDescent="0.3">
      <c r="A536" s="7" t="s">
        <v>86</v>
      </c>
      <c r="B536" s="8" t="s">
        <v>219</v>
      </c>
      <c r="C536" s="22"/>
      <c r="D536" s="14"/>
      <c r="E536" s="14"/>
      <c r="F536" s="14"/>
      <c r="G536" s="14"/>
      <c r="H536" s="14"/>
      <c r="I536" s="14"/>
      <c r="J536" s="14"/>
      <c r="K536" s="27"/>
    </row>
    <row r="537" spans="1:11" ht="15.75" customHeight="1" x14ac:dyDescent="0.3">
      <c r="A537" s="7" t="s">
        <v>71</v>
      </c>
      <c r="B537" s="8" t="s">
        <v>219</v>
      </c>
      <c r="C537" s="22"/>
      <c r="D537" s="14"/>
      <c r="E537" s="14"/>
      <c r="F537" s="14"/>
      <c r="G537" s="14"/>
      <c r="H537" s="14"/>
      <c r="I537" s="14"/>
      <c r="J537" s="14"/>
      <c r="K537" s="27"/>
    </row>
    <row r="538" spans="1:11" ht="15.75" customHeight="1" x14ac:dyDescent="0.3">
      <c r="A538" s="7" t="s">
        <v>87</v>
      </c>
      <c r="B538" s="8" t="s">
        <v>219</v>
      </c>
      <c r="C538" s="22"/>
      <c r="D538" s="14"/>
      <c r="E538" s="14"/>
      <c r="F538" s="14"/>
      <c r="G538" s="14"/>
      <c r="H538" s="14"/>
      <c r="I538" s="14"/>
      <c r="J538" s="14"/>
      <c r="K538" s="27"/>
    </row>
    <row r="539" spans="1:11" ht="15.75" customHeight="1" x14ac:dyDescent="0.3">
      <c r="A539" s="7" t="s">
        <v>88</v>
      </c>
      <c r="B539" s="8" t="s">
        <v>219</v>
      </c>
      <c r="C539" s="22"/>
      <c r="D539" s="14"/>
      <c r="E539" s="14"/>
      <c r="F539" s="14"/>
      <c r="G539" s="14"/>
      <c r="H539" s="14"/>
      <c r="I539" s="14"/>
      <c r="J539" s="14"/>
      <c r="K539" s="27"/>
    </row>
    <row r="540" spans="1:11" ht="15.75" customHeight="1" x14ac:dyDescent="0.3">
      <c r="A540" s="7" t="s">
        <v>89</v>
      </c>
      <c r="B540" s="8" t="s">
        <v>219</v>
      </c>
      <c r="C540" s="22"/>
      <c r="D540" s="14"/>
      <c r="E540" s="14"/>
      <c r="F540" s="14"/>
      <c r="G540" s="14"/>
      <c r="H540" s="14"/>
      <c r="I540" s="14"/>
      <c r="J540" s="14"/>
      <c r="K540" s="27"/>
    </row>
    <row r="541" spans="1:11" ht="15.75" customHeight="1" x14ac:dyDescent="0.3">
      <c r="A541" s="10" t="s">
        <v>12</v>
      </c>
      <c r="B541" s="11"/>
      <c r="C541" s="9">
        <f>SUM(C502:C540)</f>
        <v>87</v>
      </c>
      <c r="D541" s="9">
        <f t="shared" ref="D541:J541" si="41">SUM(D502:D540)</f>
        <v>20</v>
      </c>
      <c r="E541" s="9">
        <f t="shared" si="41"/>
        <v>60</v>
      </c>
      <c r="F541" s="9">
        <f t="shared" si="41"/>
        <v>12</v>
      </c>
      <c r="G541" s="9">
        <f t="shared" si="41"/>
        <v>10</v>
      </c>
      <c r="H541" s="9">
        <f t="shared" si="41"/>
        <v>3</v>
      </c>
      <c r="I541" s="9">
        <f t="shared" si="41"/>
        <v>45</v>
      </c>
      <c r="J541" s="9">
        <f t="shared" si="41"/>
        <v>3</v>
      </c>
      <c r="K541" s="29"/>
    </row>
    <row r="542" spans="1:11" ht="15.75" customHeight="1" x14ac:dyDescent="0.3">
      <c r="A542" s="31" t="s">
        <v>70</v>
      </c>
      <c r="B542" s="31"/>
      <c r="C542" s="31"/>
      <c r="D542" s="31"/>
      <c r="E542" s="31"/>
      <c r="F542" s="31"/>
      <c r="G542" s="31"/>
      <c r="H542" s="31"/>
    </row>
    <row r="543" spans="1:11" ht="15.75" customHeight="1" x14ac:dyDescent="0.3">
      <c r="A543" s="1" t="s">
        <v>220</v>
      </c>
      <c r="G543" s="36"/>
      <c r="H543" s="36"/>
    </row>
    <row r="544" spans="1:11" ht="15.75" customHeight="1" x14ac:dyDescent="0.3"/>
    <row r="545" spans="1:11" ht="15.75" customHeight="1" x14ac:dyDescent="0.3"/>
    <row r="546" spans="1:11" ht="15.75" customHeight="1" x14ac:dyDescent="0.3">
      <c r="A546" s="24" t="s">
        <v>1719</v>
      </c>
      <c r="B546" s="25"/>
      <c r="C546" s="25"/>
      <c r="D546" s="25"/>
      <c r="E546" s="25"/>
      <c r="F546" s="25"/>
      <c r="G546" s="25"/>
      <c r="H546" s="25"/>
      <c r="I546" s="25"/>
      <c r="J546" s="26"/>
      <c r="K546" s="27"/>
    </row>
    <row r="547" spans="1:11" ht="15.75" customHeight="1" x14ac:dyDescent="0.3">
      <c r="A547" s="2"/>
      <c r="B547" s="3"/>
      <c r="C547" s="28" t="s">
        <v>1</v>
      </c>
      <c r="D547" s="26"/>
      <c r="E547" s="28" t="s">
        <v>2</v>
      </c>
      <c r="F547" s="26"/>
      <c r="G547" s="28" t="s">
        <v>3</v>
      </c>
      <c r="H547" s="26"/>
      <c r="I547" s="28" t="s">
        <v>4</v>
      </c>
      <c r="J547" s="26"/>
      <c r="K547" s="27"/>
    </row>
    <row r="548" spans="1:11" ht="15.75" customHeight="1" x14ac:dyDescent="0.3">
      <c r="A548" s="4" t="s">
        <v>5</v>
      </c>
      <c r="B548" s="5" t="s">
        <v>6</v>
      </c>
      <c r="C548" s="6" t="s">
        <v>7</v>
      </c>
      <c r="D548" s="6" t="s">
        <v>8</v>
      </c>
      <c r="E548" s="6" t="s">
        <v>7</v>
      </c>
      <c r="F548" s="6" t="s">
        <v>8</v>
      </c>
      <c r="G548" s="6" t="s">
        <v>7</v>
      </c>
      <c r="H548" s="6" t="s">
        <v>8</v>
      </c>
      <c r="I548" s="6" t="s">
        <v>7</v>
      </c>
      <c r="J548" s="6" t="s">
        <v>8</v>
      </c>
      <c r="K548" s="29"/>
    </row>
    <row r="549" spans="1:11" ht="15.75" customHeight="1" x14ac:dyDescent="0.3">
      <c r="A549" s="7" t="s">
        <v>670</v>
      </c>
      <c r="B549" s="8" t="s">
        <v>65</v>
      </c>
      <c r="C549" s="12">
        <v>6</v>
      </c>
      <c r="D549" s="13">
        <v>4</v>
      </c>
      <c r="E549" s="13">
        <v>2</v>
      </c>
      <c r="F549" s="13">
        <v>4</v>
      </c>
      <c r="G549" s="13">
        <v>3</v>
      </c>
      <c r="H549" s="13">
        <v>1</v>
      </c>
      <c r="I549" s="13">
        <v>9</v>
      </c>
      <c r="J549" s="13">
        <v>5</v>
      </c>
      <c r="K549" s="27"/>
    </row>
    <row r="550" spans="1:11" ht="15.75" customHeight="1" x14ac:dyDescent="0.3">
      <c r="A550" s="7" t="s">
        <v>465</v>
      </c>
      <c r="B550" s="8" t="s">
        <v>65</v>
      </c>
      <c r="C550" s="22">
        <v>7</v>
      </c>
      <c r="D550" s="14">
        <v>5</v>
      </c>
      <c r="E550" s="14">
        <v>3</v>
      </c>
      <c r="F550" s="14">
        <v>2</v>
      </c>
      <c r="G550" s="14">
        <v>1</v>
      </c>
      <c r="H550" s="14">
        <v>1</v>
      </c>
      <c r="I550" s="14">
        <v>8</v>
      </c>
      <c r="J550" s="14">
        <v>6</v>
      </c>
      <c r="K550" s="27"/>
    </row>
    <row r="551" spans="1:11" ht="15.75" customHeight="1" x14ac:dyDescent="0.3">
      <c r="A551" s="7" t="s">
        <v>466</v>
      </c>
      <c r="B551" s="8" t="s">
        <v>65</v>
      </c>
      <c r="C551" s="22">
        <v>4</v>
      </c>
      <c r="D551" s="14">
        <v>7</v>
      </c>
      <c r="E551" s="14">
        <v>2</v>
      </c>
      <c r="F551" s="14">
        <v>3</v>
      </c>
      <c r="G551" s="14">
        <v>1</v>
      </c>
      <c r="H551" s="14">
        <v>1</v>
      </c>
      <c r="I551" s="14">
        <v>5</v>
      </c>
      <c r="J551" s="14">
        <v>8</v>
      </c>
      <c r="K551" s="27"/>
    </row>
    <row r="552" spans="1:11" ht="15.75" customHeight="1" x14ac:dyDescent="0.3">
      <c r="A552" s="7" t="s">
        <v>279</v>
      </c>
      <c r="B552" s="8" t="s">
        <v>65</v>
      </c>
      <c r="C552" s="22">
        <v>2</v>
      </c>
      <c r="D552" s="14">
        <v>10</v>
      </c>
      <c r="E552" s="14">
        <v>1</v>
      </c>
      <c r="F552" s="14">
        <v>4</v>
      </c>
      <c r="G552" s="14">
        <v>0</v>
      </c>
      <c r="H552" s="14">
        <v>1</v>
      </c>
      <c r="I552" s="14">
        <v>2</v>
      </c>
      <c r="J552" s="14">
        <v>11</v>
      </c>
      <c r="K552" s="27"/>
    </row>
    <row r="553" spans="1:11" ht="15.75" customHeight="1" x14ac:dyDescent="0.3">
      <c r="A553" s="10" t="s">
        <v>12</v>
      </c>
      <c r="B553" s="11"/>
      <c r="C553" s="9">
        <f t="shared" ref="C553:J553" si="42">SUM(C549:C552)</f>
        <v>19</v>
      </c>
      <c r="D553" s="9">
        <f t="shared" si="42"/>
        <v>26</v>
      </c>
      <c r="E553" s="9">
        <f t="shared" si="42"/>
        <v>8</v>
      </c>
      <c r="F553" s="9">
        <f t="shared" si="42"/>
        <v>13</v>
      </c>
      <c r="G553" s="9">
        <f t="shared" si="42"/>
        <v>5</v>
      </c>
      <c r="H553" s="9">
        <f t="shared" si="42"/>
        <v>4</v>
      </c>
      <c r="I553" s="9">
        <f t="shared" si="42"/>
        <v>24</v>
      </c>
      <c r="J553" s="9">
        <f t="shared" si="42"/>
        <v>30</v>
      </c>
      <c r="K553" s="29"/>
    </row>
    <row r="554" spans="1:11" ht="15.75" customHeight="1" x14ac:dyDescent="0.3">
      <c r="A554" s="30"/>
      <c r="B554" s="30"/>
      <c r="C554" s="30"/>
      <c r="D554" s="30"/>
      <c r="E554" s="35"/>
      <c r="F554" s="35"/>
      <c r="G554" s="35"/>
      <c r="H554" s="35"/>
    </row>
    <row r="555" spans="1:11" ht="15.75" customHeight="1" x14ac:dyDescent="0.3"/>
    <row r="556" spans="1:11" ht="15.75" customHeight="1" x14ac:dyDescent="0.3">
      <c r="A556" s="24" t="s">
        <v>1314</v>
      </c>
      <c r="B556" s="25"/>
      <c r="C556" s="25"/>
      <c r="D556" s="25"/>
      <c r="E556" s="25"/>
      <c r="F556" s="25"/>
      <c r="G556" s="25"/>
      <c r="H556" s="25"/>
      <c r="I556" s="25"/>
      <c r="J556" s="26"/>
      <c r="K556" s="27"/>
    </row>
    <row r="557" spans="1:11" ht="15.75" customHeight="1" x14ac:dyDescent="0.3">
      <c r="A557" s="2"/>
      <c r="B557" s="3"/>
      <c r="C557" s="28" t="s">
        <v>1</v>
      </c>
      <c r="D557" s="26"/>
      <c r="E557" s="28" t="s">
        <v>2</v>
      </c>
      <c r="F557" s="26"/>
      <c r="G557" s="28" t="s">
        <v>3</v>
      </c>
      <c r="H557" s="26"/>
      <c r="I557" s="28" t="s">
        <v>4</v>
      </c>
      <c r="J557" s="26"/>
      <c r="K557" s="27"/>
    </row>
    <row r="558" spans="1:11" ht="15.75" customHeight="1" x14ac:dyDescent="0.3">
      <c r="A558" s="4" t="s">
        <v>5</v>
      </c>
      <c r="B558" s="5" t="s">
        <v>6</v>
      </c>
      <c r="C558" s="6" t="s">
        <v>7</v>
      </c>
      <c r="D558" s="6" t="s">
        <v>8</v>
      </c>
      <c r="E558" s="6" t="s">
        <v>7</v>
      </c>
      <c r="F558" s="6" t="s">
        <v>8</v>
      </c>
      <c r="G558" s="6" t="s">
        <v>7</v>
      </c>
      <c r="H558" s="6" t="s">
        <v>8</v>
      </c>
      <c r="I558" s="6" t="s">
        <v>7</v>
      </c>
      <c r="J558" s="6" t="s">
        <v>8</v>
      </c>
      <c r="K558" s="29"/>
    </row>
    <row r="559" spans="1:11" ht="15.75" customHeight="1" x14ac:dyDescent="0.3">
      <c r="A559" s="7" t="s">
        <v>35</v>
      </c>
      <c r="B559" s="8" t="s">
        <v>619</v>
      </c>
      <c r="C559" s="22">
        <v>1</v>
      </c>
      <c r="D559" s="14">
        <v>19</v>
      </c>
      <c r="E559" s="14">
        <v>0</v>
      </c>
      <c r="F559" s="14">
        <v>16</v>
      </c>
      <c r="G559" s="14">
        <v>1</v>
      </c>
      <c r="H559" s="14">
        <v>1</v>
      </c>
      <c r="I559" s="14">
        <v>2</v>
      </c>
      <c r="J559" s="14">
        <v>20</v>
      </c>
      <c r="K559" s="27"/>
    </row>
    <row r="560" spans="1:11" ht="15.75" customHeight="1" x14ac:dyDescent="0.3">
      <c r="A560" s="7" t="s">
        <v>36</v>
      </c>
      <c r="B560" s="8" t="s">
        <v>619</v>
      </c>
      <c r="C560" s="22">
        <v>10</v>
      </c>
      <c r="D560" s="14">
        <v>10</v>
      </c>
      <c r="E560" s="14">
        <v>6</v>
      </c>
      <c r="F560" s="14">
        <v>10</v>
      </c>
      <c r="G560" s="14">
        <v>2</v>
      </c>
      <c r="H560" s="14">
        <v>1</v>
      </c>
      <c r="I560" s="14">
        <v>12</v>
      </c>
      <c r="J560" s="14">
        <v>11</v>
      </c>
      <c r="K560" s="27"/>
    </row>
    <row r="561" spans="1:11" ht="15.75" customHeight="1" x14ac:dyDescent="0.3">
      <c r="A561" s="7" t="s">
        <v>37</v>
      </c>
      <c r="B561" s="8" t="s">
        <v>619</v>
      </c>
      <c r="C561" s="22">
        <v>12</v>
      </c>
      <c r="D561" s="14">
        <v>8</v>
      </c>
      <c r="E561" s="14">
        <v>10</v>
      </c>
      <c r="F561" s="14">
        <v>6</v>
      </c>
      <c r="G561" s="14">
        <v>1</v>
      </c>
      <c r="H561" s="14">
        <v>1</v>
      </c>
      <c r="I561" s="14">
        <f>13</f>
        <v>13</v>
      </c>
      <c r="J561" s="14">
        <v>9</v>
      </c>
      <c r="K561" s="27"/>
    </row>
    <row r="562" spans="1:11" ht="15.75" customHeight="1" x14ac:dyDescent="0.3">
      <c r="A562" s="7" t="s">
        <v>38</v>
      </c>
      <c r="B562" s="8" t="s">
        <v>619</v>
      </c>
      <c r="C562" s="22">
        <v>5</v>
      </c>
      <c r="D562" s="14">
        <v>15</v>
      </c>
      <c r="E562" s="14">
        <v>4</v>
      </c>
      <c r="F562" s="14">
        <v>12</v>
      </c>
      <c r="G562" s="14">
        <v>2</v>
      </c>
      <c r="H562" s="14">
        <v>1</v>
      </c>
      <c r="I562" s="14">
        <v>7</v>
      </c>
      <c r="J562" s="14">
        <v>16</v>
      </c>
      <c r="K562" s="27"/>
    </row>
    <row r="563" spans="1:11" ht="15.75" customHeight="1" x14ac:dyDescent="0.3">
      <c r="A563" s="7" t="s">
        <v>81</v>
      </c>
      <c r="B563" s="8" t="s">
        <v>619</v>
      </c>
      <c r="C563" s="22">
        <v>11</v>
      </c>
      <c r="D563" s="14">
        <v>9</v>
      </c>
      <c r="E563" s="14">
        <v>8</v>
      </c>
      <c r="F563" s="14">
        <v>8</v>
      </c>
      <c r="G563" s="14">
        <v>1</v>
      </c>
      <c r="H563" s="14">
        <v>1</v>
      </c>
      <c r="I563" s="14">
        <v>12</v>
      </c>
      <c r="J563" s="14">
        <v>10</v>
      </c>
      <c r="K563" s="27"/>
    </row>
    <row r="564" spans="1:11" ht="15.75" customHeight="1" x14ac:dyDescent="0.3">
      <c r="A564" s="7" t="s">
        <v>82</v>
      </c>
      <c r="B564" s="8" t="s">
        <v>619</v>
      </c>
      <c r="C564" s="22">
        <v>9</v>
      </c>
      <c r="D564" s="14">
        <v>11</v>
      </c>
      <c r="E564" s="14">
        <v>7</v>
      </c>
      <c r="F564" s="14">
        <v>9</v>
      </c>
      <c r="G564" s="14">
        <v>0</v>
      </c>
      <c r="H564" s="14">
        <v>1</v>
      </c>
      <c r="I564" s="14">
        <v>9</v>
      </c>
      <c r="J564" s="14">
        <v>12</v>
      </c>
      <c r="K564" s="27"/>
    </row>
    <row r="565" spans="1:11" ht="15.75" customHeight="1" x14ac:dyDescent="0.3">
      <c r="A565" s="7" t="s">
        <v>83</v>
      </c>
      <c r="B565" s="8" t="s">
        <v>619</v>
      </c>
      <c r="C565" s="22">
        <v>14</v>
      </c>
      <c r="D565" s="14">
        <v>6</v>
      </c>
      <c r="E565" s="14">
        <v>10</v>
      </c>
      <c r="F565" s="14">
        <v>3</v>
      </c>
      <c r="G565" s="14">
        <v>0</v>
      </c>
      <c r="H565" s="14">
        <v>1</v>
      </c>
      <c r="I565" s="14">
        <v>14</v>
      </c>
      <c r="J565" s="14">
        <v>7</v>
      </c>
      <c r="K565" s="27"/>
    </row>
    <row r="566" spans="1:11" ht="15.75" customHeight="1" x14ac:dyDescent="0.3">
      <c r="A566" s="7" t="s">
        <v>84</v>
      </c>
      <c r="B566" s="8" t="s">
        <v>619</v>
      </c>
      <c r="C566" s="22">
        <v>10</v>
      </c>
      <c r="D566" s="14">
        <v>10</v>
      </c>
      <c r="E566" s="14">
        <v>6</v>
      </c>
      <c r="F566" s="14">
        <v>7</v>
      </c>
      <c r="G566" s="14">
        <v>2</v>
      </c>
      <c r="H566" s="14">
        <v>1</v>
      </c>
      <c r="I566" s="14">
        <v>12</v>
      </c>
      <c r="J566" s="14">
        <v>11</v>
      </c>
      <c r="K566" s="27"/>
    </row>
    <row r="567" spans="1:11" ht="15.75" customHeight="1" x14ac:dyDescent="0.3">
      <c r="A567" s="7" t="s">
        <v>85</v>
      </c>
      <c r="B567" s="8" t="s">
        <v>619</v>
      </c>
      <c r="C567" s="22">
        <v>8</v>
      </c>
      <c r="D567" s="14">
        <v>12</v>
      </c>
      <c r="E567" s="14">
        <v>6</v>
      </c>
      <c r="F567" s="14">
        <v>7</v>
      </c>
      <c r="G567" s="14">
        <v>0</v>
      </c>
      <c r="H567" s="14">
        <v>1</v>
      </c>
      <c r="I567" s="14">
        <v>8</v>
      </c>
      <c r="J567" s="14">
        <v>13</v>
      </c>
      <c r="K567" s="27"/>
    </row>
    <row r="568" spans="1:11" ht="15.75" customHeight="1" x14ac:dyDescent="0.3">
      <c r="A568" s="7" t="s">
        <v>86</v>
      </c>
      <c r="B568" s="8" t="s">
        <v>619</v>
      </c>
      <c r="C568" s="22">
        <v>3</v>
      </c>
      <c r="D568" s="14">
        <v>17</v>
      </c>
      <c r="E568" s="14">
        <v>1</v>
      </c>
      <c r="F568" s="14">
        <v>12</v>
      </c>
      <c r="G568" s="14">
        <v>1</v>
      </c>
      <c r="H568" s="14">
        <v>1</v>
      </c>
      <c r="I568" s="14">
        <v>4</v>
      </c>
      <c r="J568" s="14">
        <v>18</v>
      </c>
      <c r="K568" s="27"/>
    </row>
    <row r="569" spans="1:11" ht="15.75" customHeight="1" x14ac:dyDescent="0.3">
      <c r="A569" s="7" t="s">
        <v>71</v>
      </c>
      <c r="B569" s="8" t="s">
        <v>619</v>
      </c>
      <c r="C569" s="22">
        <v>4</v>
      </c>
      <c r="D569" s="14">
        <v>16</v>
      </c>
      <c r="E569" s="14">
        <v>1</v>
      </c>
      <c r="F569" s="14">
        <v>12</v>
      </c>
      <c r="G569" s="14">
        <v>1</v>
      </c>
      <c r="H569" s="14">
        <v>1</v>
      </c>
      <c r="I569" s="14">
        <v>5</v>
      </c>
      <c r="J569" s="14">
        <v>17</v>
      </c>
      <c r="K569" s="27"/>
    </row>
    <row r="570" spans="1:11" ht="15.75" customHeight="1" x14ac:dyDescent="0.3">
      <c r="A570" s="7" t="s">
        <v>87</v>
      </c>
      <c r="B570" s="8" t="s">
        <v>619</v>
      </c>
      <c r="C570" s="14">
        <v>2</v>
      </c>
      <c r="D570" s="14">
        <v>18</v>
      </c>
      <c r="E570" s="14">
        <v>1</v>
      </c>
      <c r="F570" s="14">
        <v>12</v>
      </c>
      <c r="G570" s="14">
        <v>0</v>
      </c>
      <c r="H570" s="14">
        <v>1</v>
      </c>
      <c r="I570" s="14">
        <v>2</v>
      </c>
      <c r="J570" s="14">
        <v>19</v>
      </c>
      <c r="K570" s="27"/>
    </row>
    <row r="571" spans="1:11" ht="15.75" customHeight="1" x14ac:dyDescent="0.3">
      <c r="A571" s="7" t="s">
        <v>88</v>
      </c>
      <c r="B571" s="8" t="s">
        <v>679</v>
      </c>
      <c r="C571" s="22">
        <v>7</v>
      </c>
      <c r="D571" s="14">
        <v>13</v>
      </c>
      <c r="E571" s="14">
        <v>4</v>
      </c>
      <c r="F571" s="14">
        <v>9</v>
      </c>
      <c r="G571" s="14">
        <v>1</v>
      </c>
      <c r="H571" s="14">
        <v>1</v>
      </c>
      <c r="I571" s="14">
        <v>8</v>
      </c>
      <c r="J571" s="14">
        <v>14</v>
      </c>
      <c r="K571" s="27"/>
    </row>
    <row r="572" spans="1:11" ht="15.75" customHeight="1" x14ac:dyDescent="0.3">
      <c r="A572" s="7" t="s">
        <v>89</v>
      </c>
      <c r="B572" s="8" t="s">
        <v>679</v>
      </c>
      <c r="C572" s="22">
        <v>13</v>
      </c>
      <c r="D572" s="14">
        <v>7</v>
      </c>
      <c r="E572" s="14">
        <v>8</v>
      </c>
      <c r="F572" s="14">
        <v>5</v>
      </c>
      <c r="G572" s="14">
        <v>1</v>
      </c>
      <c r="H572" s="14">
        <v>1</v>
      </c>
      <c r="I572" s="14">
        <v>14</v>
      </c>
      <c r="J572" s="14">
        <v>8</v>
      </c>
      <c r="K572" s="27"/>
    </row>
    <row r="573" spans="1:11" ht="15.75" customHeight="1" x14ac:dyDescent="0.3">
      <c r="A573" s="7" t="s">
        <v>90</v>
      </c>
      <c r="B573" s="8" t="s">
        <v>679</v>
      </c>
      <c r="C573" s="14">
        <v>9</v>
      </c>
      <c r="D573" s="14">
        <v>11</v>
      </c>
      <c r="E573" s="14">
        <v>6</v>
      </c>
      <c r="F573" s="14">
        <v>7</v>
      </c>
      <c r="G573" s="14">
        <v>1</v>
      </c>
      <c r="H573" s="14">
        <v>1</v>
      </c>
      <c r="I573" s="14">
        <v>10</v>
      </c>
      <c r="J573" s="14">
        <v>12</v>
      </c>
      <c r="K573" s="27"/>
    </row>
    <row r="574" spans="1:11" ht="15.75" customHeight="1" x14ac:dyDescent="0.3">
      <c r="A574" s="7" t="s">
        <v>73</v>
      </c>
      <c r="B574" s="8" t="s">
        <v>678</v>
      </c>
      <c r="C574" s="22"/>
      <c r="D574" s="14"/>
      <c r="E574" s="14"/>
      <c r="F574" s="14"/>
      <c r="G574" s="14"/>
      <c r="H574" s="14"/>
      <c r="I574" s="50"/>
      <c r="J574" s="50"/>
      <c r="K574" s="27"/>
    </row>
    <row r="575" spans="1:11" ht="15.75" customHeight="1" x14ac:dyDescent="0.3">
      <c r="A575" s="7" t="s">
        <v>75</v>
      </c>
      <c r="B575" s="8" t="s">
        <v>678</v>
      </c>
      <c r="C575" s="22"/>
      <c r="D575" s="14"/>
      <c r="E575" s="14"/>
      <c r="F575" s="14"/>
      <c r="G575" s="14"/>
      <c r="H575" s="14"/>
      <c r="I575" s="50"/>
      <c r="J575" s="50"/>
      <c r="K575" s="27"/>
    </row>
    <row r="576" spans="1:11" ht="15.75" customHeight="1" x14ac:dyDescent="0.3">
      <c r="A576" s="7" t="s">
        <v>76</v>
      </c>
      <c r="B576" s="8" t="s">
        <v>678</v>
      </c>
      <c r="C576" s="22"/>
      <c r="D576" s="14"/>
      <c r="E576" s="14"/>
      <c r="F576" s="14"/>
      <c r="G576" s="14"/>
      <c r="H576" s="14"/>
      <c r="I576" s="50"/>
      <c r="J576" s="50"/>
      <c r="K576" s="27"/>
    </row>
    <row r="577" spans="1:11" ht="15.75" customHeight="1" x14ac:dyDescent="0.3">
      <c r="A577" s="7" t="s">
        <v>77</v>
      </c>
      <c r="B577" s="8" t="s">
        <v>678</v>
      </c>
      <c r="C577" s="22"/>
      <c r="D577" s="14"/>
      <c r="E577" s="14"/>
      <c r="F577" s="14"/>
      <c r="G577" s="14"/>
      <c r="H577" s="14"/>
      <c r="I577" s="50"/>
      <c r="J577" s="50"/>
      <c r="K577" s="27"/>
    </row>
    <row r="578" spans="1:11" ht="15.75" customHeight="1" x14ac:dyDescent="0.3">
      <c r="A578" s="7" t="s">
        <v>78</v>
      </c>
      <c r="B578" s="8" t="s">
        <v>678</v>
      </c>
      <c r="C578" s="22"/>
      <c r="D578" s="14"/>
      <c r="E578" s="14"/>
      <c r="F578" s="14"/>
      <c r="G578" s="14"/>
      <c r="H578" s="14"/>
      <c r="I578" s="50"/>
      <c r="J578" s="50"/>
      <c r="K578" s="27"/>
    </row>
    <row r="579" spans="1:11" ht="15.75" customHeight="1" x14ac:dyDescent="0.3">
      <c r="A579" s="7" t="s">
        <v>79</v>
      </c>
      <c r="B579" s="8" t="s">
        <v>678</v>
      </c>
      <c r="C579" s="22"/>
      <c r="D579" s="14"/>
      <c r="E579" s="14"/>
      <c r="F579" s="14"/>
      <c r="G579" s="14"/>
      <c r="H579" s="14"/>
      <c r="I579" s="50"/>
      <c r="J579" s="50"/>
      <c r="K579" s="45" t="s">
        <v>1194</v>
      </c>
    </row>
    <row r="580" spans="1:11" ht="15.75" customHeight="1" x14ac:dyDescent="0.3">
      <c r="A580" s="7" t="s">
        <v>9</v>
      </c>
      <c r="B580" s="8" t="s">
        <v>678</v>
      </c>
      <c r="C580" s="22"/>
      <c r="D580" s="14"/>
      <c r="E580" s="14"/>
      <c r="F580" s="14"/>
      <c r="G580" s="14"/>
      <c r="H580" s="14"/>
      <c r="I580" s="50"/>
      <c r="J580" s="50"/>
      <c r="K580" s="27"/>
    </row>
    <row r="581" spans="1:11" ht="15.75" customHeight="1" x14ac:dyDescent="0.3">
      <c r="A581" s="7" t="s">
        <v>11</v>
      </c>
      <c r="B581" s="8" t="s">
        <v>678</v>
      </c>
      <c r="C581" s="22"/>
      <c r="D581" s="14"/>
      <c r="E581" s="14"/>
      <c r="F581" s="14"/>
      <c r="G581" s="14"/>
      <c r="H581" s="14"/>
      <c r="I581" s="50"/>
      <c r="J581" s="50"/>
      <c r="K581" s="27"/>
    </row>
    <row r="582" spans="1:11" ht="15.75" customHeight="1" x14ac:dyDescent="0.3">
      <c r="A582" s="7" t="s">
        <v>630</v>
      </c>
      <c r="B582" s="8" t="s">
        <v>678</v>
      </c>
      <c r="C582" s="22"/>
      <c r="D582" s="14"/>
      <c r="E582" s="14">
        <v>5</v>
      </c>
      <c r="F582" s="14">
        <v>5</v>
      </c>
      <c r="G582" s="14"/>
      <c r="H582" s="14"/>
      <c r="I582" s="50">
        <f>246-SUM(I559:I581)</f>
        <v>114</v>
      </c>
      <c r="J582" s="50">
        <f>277-SUM(J559:J581)</f>
        <v>80</v>
      </c>
      <c r="K582" s="27"/>
    </row>
    <row r="583" spans="1:11" ht="15.75" customHeight="1" x14ac:dyDescent="0.3">
      <c r="A583" s="7" t="s">
        <v>686</v>
      </c>
      <c r="B583" s="8" t="s">
        <v>163</v>
      </c>
      <c r="C583" s="22">
        <v>2</v>
      </c>
      <c r="D583" s="14">
        <v>18</v>
      </c>
      <c r="E583" s="14">
        <v>1</v>
      </c>
      <c r="F583" s="14">
        <v>12</v>
      </c>
      <c r="G583" s="14">
        <v>0</v>
      </c>
      <c r="H583" s="14">
        <v>1</v>
      </c>
      <c r="I583" s="14">
        <v>2</v>
      </c>
      <c r="J583" s="14">
        <v>19</v>
      </c>
      <c r="K583" s="27"/>
    </row>
    <row r="584" spans="1:11" ht="15.75" customHeight="1" x14ac:dyDescent="0.3">
      <c r="A584" s="7" t="s">
        <v>729</v>
      </c>
      <c r="B584" s="8" t="s">
        <v>163</v>
      </c>
      <c r="C584" s="22">
        <v>8</v>
      </c>
      <c r="D584" s="14">
        <v>12</v>
      </c>
      <c r="E584" s="14">
        <v>5</v>
      </c>
      <c r="F584" s="14">
        <v>8</v>
      </c>
      <c r="G584" s="14">
        <v>1</v>
      </c>
      <c r="H584" s="14">
        <v>1</v>
      </c>
      <c r="I584" s="14">
        <v>9</v>
      </c>
      <c r="J584" s="14">
        <v>13</v>
      </c>
      <c r="K584" s="27"/>
    </row>
    <row r="585" spans="1:11" ht="15.75" customHeight="1" x14ac:dyDescent="0.3">
      <c r="A585" s="7" t="s">
        <v>984</v>
      </c>
      <c r="B585" s="8" t="s">
        <v>163</v>
      </c>
      <c r="C585" s="22">
        <v>9</v>
      </c>
      <c r="D585" s="14">
        <v>10</v>
      </c>
      <c r="E585" s="14">
        <v>6</v>
      </c>
      <c r="F585" s="14">
        <v>7</v>
      </c>
      <c r="G585" s="14">
        <v>0</v>
      </c>
      <c r="H585" s="14">
        <v>1</v>
      </c>
      <c r="I585" s="14">
        <v>9</v>
      </c>
      <c r="J585" s="14">
        <v>11</v>
      </c>
      <c r="K585" s="27"/>
    </row>
    <row r="586" spans="1:11" ht="15.75" customHeight="1" x14ac:dyDescent="0.3">
      <c r="A586" s="7" t="s">
        <v>1189</v>
      </c>
      <c r="B586" s="8" t="s">
        <v>163</v>
      </c>
      <c r="C586" s="22">
        <v>12</v>
      </c>
      <c r="D586" s="14">
        <v>8</v>
      </c>
      <c r="E586" s="14">
        <v>8</v>
      </c>
      <c r="F586" s="14">
        <v>5</v>
      </c>
      <c r="G586" s="14">
        <v>0</v>
      </c>
      <c r="H586" s="14">
        <v>1</v>
      </c>
      <c r="I586" s="14">
        <v>12</v>
      </c>
      <c r="J586" s="14">
        <v>9</v>
      </c>
      <c r="K586" s="27"/>
    </row>
    <row r="587" spans="1:11" ht="15.75" customHeight="1" x14ac:dyDescent="0.3">
      <c r="A587" s="7" t="s">
        <v>1267</v>
      </c>
      <c r="B587" s="8" t="s">
        <v>163</v>
      </c>
      <c r="C587" s="22">
        <v>11</v>
      </c>
      <c r="D587" s="14">
        <v>11</v>
      </c>
      <c r="E587" s="14">
        <v>7</v>
      </c>
      <c r="F587" s="14">
        <v>6</v>
      </c>
      <c r="G587" s="14">
        <v>1</v>
      </c>
      <c r="H587" s="14">
        <v>1</v>
      </c>
      <c r="I587" s="14">
        <v>12</v>
      </c>
      <c r="J587" s="14">
        <v>12</v>
      </c>
      <c r="K587" s="27"/>
    </row>
    <row r="588" spans="1:11" ht="15.75" customHeight="1" x14ac:dyDescent="0.3">
      <c r="A588" s="7" t="s">
        <v>1374</v>
      </c>
      <c r="B588" s="8" t="s">
        <v>163</v>
      </c>
      <c r="C588" s="22">
        <v>17</v>
      </c>
      <c r="D588" s="14">
        <v>4</v>
      </c>
      <c r="E588" s="14">
        <v>10</v>
      </c>
      <c r="F588" s="14">
        <v>2</v>
      </c>
      <c r="G588" s="14">
        <v>1</v>
      </c>
      <c r="H588" s="14">
        <v>1</v>
      </c>
      <c r="I588" s="14">
        <v>18</v>
      </c>
      <c r="J588" s="14">
        <v>5</v>
      </c>
      <c r="K588" s="27"/>
    </row>
    <row r="589" spans="1:11" ht="15.75" customHeight="1" x14ac:dyDescent="0.3">
      <c r="A589" s="7" t="s">
        <v>1475</v>
      </c>
      <c r="B589" s="8" t="s">
        <v>163</v>
      </c>
      <c r="C589" s="22">
        <v>13</v>
      </c>
      <c r="D589" s="14">
        <v>9</v>
      </c>
      <c r="E589" s="14">
        <v>7</v>
      </c>
      <c r="F589" s="14">
        <v>7</v>
      </c>
      <c r="G589" s="14">
        <v>0</v>
      </c>
      <c r="H589" s="14">
        <v>1</v>
      </c>
      <c r="I589" s="14">
        <v>13</v>
      </c>
      <c r="J589" s="14">
        <v>10</v>
      </c>
      <c r="K589" s="27"/>
    </row>
    <row r="590" spans="1:11" ht="15.75" customHeight="1" x14ac:dyDescent="0.3">
      <c r="A590" s="7" t="s">
        <v>1614</v>
      </c>
      <c r="B590" s="8" t="s">
        <v>163</v>
      </c>
      <c r="C590" s="22">
        <v>14</v>
      </c>
      <c r="D590" s="14">
        <v>8</v>
      </c>
      <c r="E590" s="14">
        <v>7</v>
      </c>
      <c r="F590" s="14">
        <v>7</v>
      </c>
      <c r="G590" s="14">
        <v>1</v>
      </c>
      <c r="H590" s="14">
        <v>1</v>
      </c>
      <c r="I590" s="14">
        <v>15</v>
      </c>
      <c r="J590" s="14">
        <v>9</v>
      </c>
      <c r="K590" s="27"/>
    </row>
    <row r="591" spans="1:11" ht="15.75" customHeight="1" x14ac:dyDescent="0.3">
      <c r="A591" s="7" t="s">
        <v>1852</v>
      </c>
      <c r="B591" s="8" t="s">
        <v>163</v>
      </c>
      <c r="C591" s="22">
        <v>4</v>
      </c>
      <c r="D591" s="14">
        <v>18</v>
      </c>
      <c r="E591" s="14">
        <v>3</v>
      </c>
      <c r="F591" s="14">
        <v>9</v>
      </c>
      <c r="G591" s="14">
        <v>0</v>
      </c>
      <c r="H591" s="14">
        <v>1</v>
      </c>
      <c r="I591" s="14">
        <v>4</v>
      </c>
      <c r="J591" s="14">
        <v>19</v>
      </c>
      <c r="K591" s="27"/>
    </row>
    <row r="592" spans="1:11" ht="15.75" customHeight="1" x14ac:dyDescent="0.3">
      <c r="A592" s="10" t="s">
        <v>12</v>
      </c>
      <c r="B592" s="11"/>
      <c r="C592" s="9">
        <f t="shared" ref="C592:J592" si="43">SUM(C559:C591)</f>
        <v>208</v>
      </c>
      <c r="D592" s="9">
        <f t="shared" si="43"/>
        <v>280</v>
      </c>
      <c r="E592" s="9">
        <f t="shared" si="43"/>
        <v>137</v>
      </c>
      <c r="F592" s="9">
        <f t="shared" si="43"/>
        <v>203</v>
      </c>
      <c r="G592" s="9">
        <f t="shared" si="43"/>
        <v>18</v>
      </c>
      <c r="H592" s="9">
        <f t="shared" si="43"/>
        <v>24</v>
      </c>
      <c r="I592" s="9">
        <f t="shared" si="43"/>
        <v>340</v>
      </c>
      <c r="J592" s="9">
        <f t="shared" si="43"/>
        <v>384</v>
      </c>
      <c r="K592" s="29"/>
    </row>
    <row r="593" spans="1:11" ht="15.75" customHeight="1" x14ac:dyDescent="0.3">
      <c r="A593" s="30"/>
      <c r="B593" s="30"/>
      <c r="C593" s="35"/>
      <c r="D593" s="35"/>
      <c r="E593" s="35"/>
      <c r="F593" s="35"/>
      <c r="G593" s="35"/>
      <c r="H593" s="35"/>
    </row>
    <row r="594" spans="1:11" ht="15.75" customHeight="1" x14ac:dyDescent="0.3"/>
    <row r="595" spans="1:11" ht="15.75" customHeight="1" x14ac:dyDescent="0.3">
      <c r="A595" s="24" t="s">
        <v>1724</v>
      </c>
      <c r="B595" s="25"/>
      <c r="C595" s="25"/>
      <c r="D595" s="25"/>
      <c r="E595" s="25"/>
      <c r="F595" s="25"/>
      <c r="G595" s="25"/>
      <c r="H595" s="25"/>
      <c r="I595" s="25"/>
      <c r="J595" s="26"/>
      <c r="K595" s="27"/>
    </row>
    <row r="596" spans="1:11" ht="15.75" customHeight="1" x14ac:dyDescent="0.3">
      <c r="A596" s="2"/>
      <c r="B596" s="3"/>
      <c r="C596" s="28" t="s">
        <v>1</v>
      </c>
      <c r="D596" s="26"/>
      <c r="E596" s="28" t="s">
        <v>2</v>
      </c>
      <c r="F596" s="26"/>
      <c r="G596" s="28" t="s">
        <v>3</v>
      </c>
      <c r="H596" s="26"/>
      <c r="I596" s="28" t="s">
        <v>4</v>
      </c>
      <c r="J596" s="26"/>
      <c r="K596" s="27"/>
    </row>
    <row r="597" spans="1:11" ht="15.75" customHeight="1" x14ac:dyDescent="0.3">
      <c r="A597" s="4" t="s">
        <v>5</v>
      </c>
      <c r="B597" s="5" t="s">
        <v>6</v>
      </c>
      <c r="C597" s="6" t="s">
        <v>7</v>
      </c>
      <c r="D597" s="6" t="s">
        <v>8</v>
      </c>
      <c r="E597" s="6" t="s">
        <v>7</v>
      </c>
      <c r="F597" s="6" t="s">
        <v>8</v>
      </c>
      <c r="G597" s="6" t="s">
        <v>7</v>
      </c>
      <c r="H597" s="6" t="s">
        <v>8</v>
      </c>
      <c r="I597" s="6" t="s">
        <v>7</v>
      </c>
      <c r="J597" s="6" t="s">
        <v>8</v>
      </c>
      <c r="K597" s="29"/>
    </row>
    <row r="598" spans="1:11" ht="15.75" customHeight="1" x14ac:dyDescent="0.3">
      <c r="A598" s="7" t="s">
        <v>42</v>
      </c>
      <c r="B598" s="8" t="s">
        <v>61</v>
      </c>
      <c r="C598" s="12">
        <v>6</v>
      </c>
      <c r="D598" s="13">
        <v>11</v>
      </c>
      <c r="E598" s="13">
        <v>4</v>
      </c>
      <c r="F598" s="13">
        <v>8</v>
      </c>
      <c r="G598" s="13">
        <v>0</v>
      </c>
      <c r="H598" s="13">
        <v>2</v>
      </c>
      <c r="I598" s="13">
        <v>6</v>
      </c>
      <c r="J598" s="13">
        <v>13</v>
      </c>
      <c r="K598" s="27"/>
    </row>
    <row r="599" spans="1:11" ht="15.75" customHeight="1" x14ac:dyDescent="0.3">
      <c r="A599" s="10" t="s">
        <v>12</v>
      </c>
      <c r="B599" s="11"/>
      <c r="C599" s="9">
        <f t="shared" ref="C599:J599" si="44">SUM(C598:C598)</f>
        <v>6</v>
      </c>
      <c r="D599" s="9">
        <f t="shared" si="44"/>
        <v>11</v>
      </c>
      <c r="E599" s="9">
        <f t="shared" si="44"/>
        <v>4</v>
      </c>
      <c r="F599" s="9">
        <f t="shared" si="44"/>
        <v>8</v>
      </c>
      <c r="G599" s="9">
        <f t="shared" si="44"/>
        <v>0</v>
      </c>
      <c r="H599" s="9">
        <f t="shared" si="44"/>
        <v>2</v>
      </c>
      <c r="I599" s="9">
        <f t="shared" si="44"/>
        <v>6</v>
      </c>
      <c r="J599" s="9">
        <f t="shared" si="44"/>
        <v>13</v>
      </c>
      <c r="K599" s="29"/>
    </row>
    <row r="600" spans="1:11" ht="15.75" customHeight="1" x14ac:dyDescent="0.3"/>
    <row r="601" spans="1:11" ht="15.75" customHeight="1" x14ac:dyDescent="0.3"/>
    <row r="602" spans="1:11" ht="15.75" customHeight="1" x14ac:dyDescent="0.3">
      <c r="A602" s="24" t="s">
        <v>1693</v>
      </c>
      <c r="B602" s="25"/>
      <c r="C602" s="25"/>
      <c r="D602" s="25"/>
      <c r="E602" s="25"/>
      <c r="F602" s="25"/>
      <c r="G602" s="25"/>
      <c r="H602" s="25"/>
      <c r="I602" s="25"/>
      <c r="J602" s="26"/>
      <c r="K602" s="27"/>
    </row>
    <row r="603" spans="1:11" ht="15.75" customHeight="1" x14ac:dyDescent="0.3">
      <c r="A603" s="2"/>
      <c r="B603" s="3"/>
      <c r="C603" s="28" t="s">
        <v>1</v>
      </c>
      <c r="D603" s="26"/>
      <c r="E603" s="28" t="s">
        <v>2</v>
      </c>
      <c r="F603" s="26"/>
      <c r="G603" s="28" t="s">
        <v>3</v>
      </c>
      <c r="H603" s="26"/>
      <c r="I603" s="28" t="s">
        <v>4</v>
      </c>
      <c r="J603" s="26"/>
      <c r="K603" s="27"/>
    </row>
    <row r="604" spans="1:11" ht="15.75" customHeight="1" x14ac:dyDescent="0.3">
      <c r="A604" s="4" t="s">
        <v>5</v>
      </c>
      <c r="B604" s="5" t="s">
        <v>6</v>
      </c>
      <c r="C604" s="6" t="s">
        <v>7</v>
      </c>
      <c r="D604" s="6" t="s">
        <v>8</v>
      </c>
      <c r="E604" s="6" t="s">
        <v>7</v>
      </c>
      <c r="F604" s="6" t="s">
        <v>8</v>
      </c>
      <c r="G604" s="6" t="s">
        <v>7</v>
      </c>
      <c r="H604" s="6" t="s">
        <v>8</v>
      </c>
      <c r="I604" s="6" t="s">
        <v>7</v>
      </c>
      <c r="J604" s="6" t="s">
        <v>8</v>
      </c>
      <c r="K604" s="29"/>
    </row>
    <row r="605" spans="1:11" ht="15.75" customHeight="1" x14ac:dyDescent="0.3">
      <c r="A605" s="7" t="s">
        <v>784</v>
      </c>
      <c r="B605" s="8" t="s">
        <v>52</v>
      </c>
      <c r="C605" s="12">
        <v>3</v>
      </c>
      <c r="D605" s="13">
        <v>6</v>
      </c>
      <c r="E605" s="13">
        <v>0</v>
      </c>
      <c r="F605" s="13">
        <v>0</v>
      </c>
      <c r="G605" s="13">
        <v>2</v>
      </c>
      <c r="H605" s="13">
        <v>1</v>
      </c>
      <c r="I605" s="13">
        <v>5</v>
      </c>
      <c r="J605" s="13">
        <v>7</v>
      </c>
      <c r="K605" s="27"/>
    </row>
    <row r="606" spans="1:11" ht="15.75" customHeight="1" x14ac:dyDescent="0.3">
      <c r="A606" s="7"/>
      <c r="B606" s="8"/>
      <c r="C606" s="22"/>
      <c r="D606" s="14"/>
      <c r="E606" s="14"/>
      <c r="F606" s="14"/>
      <c r="G606" s="14"/>
      <c r="H606" s="14"/>
      <c r="I606" s="14"/>
      <c r="J606" s="14"/>
      <c r="K606" s="27"/>
    </row>
    <row r="607" spans="1:11" ht="15.75" customHeight="1" x14ac:dyDescent="0.3">
      <c r="A607" s="7" t="s">
        <v>465</v>
      </c>
      <c r="B607" s="8" t="s">
        <v>52</v>
      </c>
      <c r="C607" s="22">
        <v>2</v>
      </c>
      <c r="D607" s="14">
        <v>5</v>
      </c>
      <c r="E607" s="14">
        <v>0</v>
      </c>
      <c r="F607" s="14">
        <v>0</v>
      </c>
      <c r="G607" s="14">
        <v>1</v>
      </c>
      <c r="H607" s="14">
        <v>1</v>
      </c>
      <c r="I607" s="14">
        <v>3</v>
      </c>
      <c r="J607" s="14">
        <v>6</v>
      </c>
      <c r="K607" s="27"/>
    </row>
    <row r="608" spans="1:11" ht="15.75" customHeight="1" x14ac:dyDescent="0.3">
      <c r="A608" s="10" t="s">
        <v>12</v>
      </c>
      <c r="B608" s="11"/>
      <c r="C608" s="9">
        <f>SUM(C605:C607)</f>
        <v>5</v>
      </c>
      <c r="D608" s="9">
        <f t="shared" ref="D608:J608" si="45">SUM(D605:D607)</f>
        <v>11</v>
      </c>
      <c r="E608" s="9">
        <f t="shared" si="45"/>
        <v>0</v>
      </c>
      <c r="F608" s="9">
        <f t="shared" si="45"/>
        <v>0</v>
      </c>
      <c r="G608" s="9">
        <f t="shared" si="45"/>
        <v>3</v>
      </c>
      <c r="H608" s="9">
        <f t="shared" si="45"/>
        <v>2</v>
      </c>
      <c r="I608" s="9">
        <f t="shared" si="45"/>
        <v>8</v>
      </c>
      <c r="J608" s="9">
        <f t="shared" si="45"/>
        <v>13</v>
      </c>
      <c r="K608" s="29"/>
    </row>
    <row r="609" spans="1:11" ht="15.75" customHeight="1" x14ac:dyDescent="0.3"/>
    <row r="610" spans="1:11" ht="15.75" customHeight="1" x14ac:dyDescent="0.3"/>
    <row r="611" spans="1:11" ht="15.75" customHeight="1" x14ac:dyDescent="0.3">
      <c r="A611" s="24" t="s">
        <v>221</v>
      </c>
      <c r="B611" s="25"/>
      <c r="C611" s="25"/>
      <c r="D611" s="25"/>
      <c r="E611" s="25"/>
      <c r="F611" s="25"/>
      <c r="G611" s="25"/>
      <c r="H611" s="25"/>
      <c r="I611" s="25"/>
      <c r="J611" s="26"/>
      <c r="K611" s="27"/>
    </row>
    <row r="612" spans="1:11" ht="15.75" customHeight="1" x14ac:dyDescent="0.3">
      <c r="A612" s="2"/>
      <c r="B612" s="3"/>
      <c r="C612" s="28" t="s">
        <v>1</v>
      </c>
      <c r="D612" s="26"/>
      <c r="E612" s="28" t="s">
        <v>2</v>
      </c>
      <c r="F612" s="26"/>
      <c r="G612" s="28" t="s">
        <v>3</v>
      </c>
      <c r="H612" s="26"/>
      <c r="I612" s="28" t="s">
        <v>4</v>
      </c>
      <c r="J612" s="26"/>
      <c r="K612" s="27"/>
    </row>
    <row r="613" spans="1:11" ht="15.75" customHeight="1" x14ac:dyDescent="0.3">
      <c r="A613" s="4" t="s">
        <v>5</v>
      </c>
      <c r="B613" s="5" t="s">
        <v>6</v>
      </c>
      <c r="C613" s="6" t="s">
        <v>7</v>
      </c>
      <c r="D613" s="6" t="s">
        <v>8</v>
      </c>
      <c r="E613" s="6" t="s">
        <v>7</v>
      </c>
      <c r="F613" s="6" t="s">
        <v>8</v>
      </c>
      <c r="G613" s="6" t="s">
        <v>7</v>
      </c>
      <c r="H613" s="6" t="s">
        <v>8</v>
      </c>
      <c r="I613" s="6" t="s">
        <v>7</v>
      </c>
      <c r="J613" s="6" t="s">
        <v>8</v>
      </c>
      <c r="K613" s="29"/>
    </row>
    <row r="614" spans="1:11" ht="15.75" customHeight="1" x14ac:dyDescent="0.3">
      <c r="A614" s="7" t="s">
        <v>18</v>
      </c>
      <c r="B614" s="8" t="s">
        <v>100</v>
      </c>
      <c r="C614" s="12">
        <v>7</v>
      </c>
      <c r="D614" s="13">
        <v>8</v>
      </c>
      <c r="E614" s="13">
        <v>4</v>
      </c>
      <c r="F614" s="13">
        <v>5</v>
      </c>
      <c r="G614" s="13">
        <v>0</v>
      </c>
      <c r="H614" s="13">
        <v>1</v>
      </c>
      <c r="I614" s="13">
        <v>7</v>
      </c>
      <c r="J614" s="13">
        <v>9</v>
      </c>
      <c r="K614" s="27"/>
    </row>
    <row r="615" spans="1:11" ht="15.75" customHeight="1" x14ac:dyDescent="0.3">
      <c r="A615" s="7" t="s">
        <v>19</v>
      </c>
      <c r="B615" s="8" t="s">
        <v>100</v>
      </c>
      <c r="C615" s="22">
        <v>2</v>
      </c>
      <c r="D615" s="14">
        <v>15</v>
      </c>
      <c r="E615" s="14">
        <v>0</v>
      </c>
      <c r="F615" s="14">
        <v>9</v>
      </c>
      <c r="G615" s="14">
        <v>0</v>
      </c>
      <c r="H615" s="14">
        <v>1</v>
      </c>
      <c r="I615" s="14">
        <v>2</v>
      </c>
      <c r="J615" s="14">
        <v>16</v>
      </c>
      <c r="K615" s="27"/>
    </row>
    <row r="616" spans="1:11" ht="15.75" customHeight="1" x14ac:dyDescent="0.3">
      <c r="A616" s="10" t="s">
        <v>12</v>
      </c>
      <c r="B616" s="11"/>
      <c r="C616" s="9">
        <f>SUM(C614:C615)</f>
        <v>9</v>
      </c>
      <c r="D616" s="9">
        <f t="shared" ref="D616:J616" si="46">SUM(D614:D615)</f>
        <v>23</v>
      </c>
      <c r="E616" s="9">
        <f t="shared" si="46"/>
        <v>4</v>
      </c>
      <c r="F616" s="9">
        <f t="shared" si="46"/>
        <v>14</v>
      </c>
      <c r="G616" s="9">
        <f t="shared" si="46"/>
        <v>0</v>
      </c>
      <c r="H616" s="9">
        <f t="shared" si="46"/>
        <v>2</v>
      </c>
      <c r="I616" s="9">
        <f t="shared" si="46"/>
        <v>9</v>
      </c>
      <c r="J616" s="9">
        <f t="shared" si="46"/>
        <v>25</v>
      </c>
      <c r="K616" s="29"/>
    </row>
    <row r="617" spans="1:11" ht="15.75" customHeight="1" x14ac:dyDescent="0.3"/>
    <row r="618" spans="1:11" ht="15.75" customHeight="1" x14ac:dyDescent="0.3"/>
    <row r="619" spans="1:11" ht="15.75" customHeight="1" x14ac:dyDescent="0.3">
      <c r="A619" s="24" t="s">
        <v>828</v>
      </c>
      <c r="B619" s="25"/>
      <c r="C619" s="25"/>
      <c r="D619" s="25"/>
      <c r="E619" s="25"/>
      <c r="F619" s="25"/>
      <c r="G619" s="25"/>
      <c r="H619" s="25"/>
      <c r="I619" s="25"/>
      <c r="J619" s="26"/>
      <c r="K619" s="27"/>
    </row>
    <row r="620" spans="1:11" ht="15.75" customHeight="1" x14ac:dyDescent="0.3">
      <c r="A620" s="2"/>
      <c r="B620" s="3"/>
      <c r="C620" s="28" t="s">
        <v>1</v>
      </c>
      <c r="D620" s="26"/>
      <c r="E620" s="28" t="s">
        <v>2</v>
      </c>
      <c r="F620" s="26"/>
      <c r="G620" s="28" t="s">
        <v>3</v>
      </c>
      <c r="H620" s="26"/>
      <c r="I620" s="28" t="s">
        <v>4</v>
      </c>
      <c r="J620" s="26"/>
      <c r="K620" s="27"/>
    </row>
    <row r="621" spans="1:11" ht="15.75" customHeight="1" x14ac:dyDescent="0.3">
      <c r="A621" s="4" t="s">
        <v>5</v>
      </c>
      <c r="B621" s="5" t="s">
        <v>6</v>
      </c>
      <c r="C621" s="6" t="s">
        <v>7</v>
      </c>
      <c r="D621" s="6" t="s">
        <v>8</v>
      </c>
      <c r="E621" s="6" t="s">
        <v>7</v>
      </c>
      <c r="F621" s="6" t="s">
        <v>8</v>
      </c>
      <c r="G621" s="6" t="s">
        <v>7</v>
      </c>
      <c r="H621" s="6" t="s">
        <v>8</v>
      </c>
      <c r="I621" s="6" t="s">
        <v>7</v>
      </c>
      <c r="J621" s="6" t="s">
        <v>8</v>
      </c>
      <c r="K621" s="29"/>
    </row>
    <row r="622" spans="1:11" ht="15.75" customHeight="1" x14ac:dyDescent="0.3">
      <c r="A622" s="7" t="s">
        <v>152</v>
      </c>
      <c r="B622" s="8" t="s">
        <v>158</v>
      </c>
      <c r="C622" s="9">
        <v>6</v>
      </c>
      <c r="D622" s="9">
        <v>5</v>
      </c>
      <c r="E622" s="9">
        <v>5</v>
      </c>
      <c r="F622" s="9">
        <v>4</v>
      </c>
      <c r="G622" s="9">
        <v>1</v>
      </c>
      <c r="H622" s="9">
        <v>2</v>
      </c>
      <c r="I622" s="9">
        <v>7</v>
      </c>
      <c r="J622" s="9">
        <v>7</v>
      </c>
      <c r="K622" s="29"/>
    </row>
    <row r="623" spans="1:11" ht="15.75" customHeight="1" x14ac:dyDescent="0.3">
      <c r="A623" s="7" t="s">
        <v>153</v>
      </c>
      <c r="B623" s="8" t="s">
        <v>158</v>
      </c>
      <c r="C623" s="9">
        <v>7</v>
      </c>
      <c r="D623" s="9">
        <v>5</v>
      </c>
      <c r="E623" s="9">
        <v>5</v>
      </c>
      <c r="F623" s="9">
        <v>4</v>
      </c>
      <c r="G623" s="9">
        <v>4</v>
      </c>
      <c r="H623" s="9">
        <v>2</v>
      </c>
      <c r="I623" s="9">
        <v>11</v>
      </c>
      <c r="J623" s="9">
        <v>7</v>
      </c>
      <c r="K623" s="29"/>
    </row>
    <row r="624" spans="1:11" ht="15.75" customHeight="1" x14ac:dyDescent="0.3">
      <c r="A624" s="10" t="s">
        <v>12</v>
      </c>
      <c r="B624" s="11"/>
      <c r="C624" s="9">
        <f>SUM(C622:C623)</f>
        <v>13</v>
      </c>
      <c r="D624" s="9">
        <f t="shared" ref="D624:J624" si="47">SUM(D622:D623)</f>
        <v>10</v>
      </c>
      <c r="E624" s="9">
        <f t="shared" si="47"/>
        <v>10</v>
      </c>
      <c r="F624" s="9">
        <f t="shared" si="47"/>
        <v>8</v>
      </c>
      <c r="G624" s="9">
        <f t="shared" si="47"/>
        <v>5</v>
      </c>
      <c r="H624" s="9">
        <f t="shared" si="47"/>
        <v>4</v>
      </c>
      <c r="I624" s="9">
        <f t="shared" si="47"/>
        <v>18</v>
      </c>
      <c r="J624" s="9">
        <f t="shared" si="47"/>
        <v>14</v>
      </c>
      <c r="K624" s="29"/>
    </row>
    <row r="625" spans="1:11" ht="15.75" customHeight="1" x14ac:dyDescent="0.3"/>
    <row r="626" spans="1:11" ht="15.75" customHeight="1" x14ac:dyDescent="0.3"/>
    <row r="627" spans="1:11" ht="15.75" customHeight="1" x14ac:dyDescent="0.3">
      <c r="A627" s="24" t="s">
        <v>789</v>
      </c>
      <c r="B627" s="25"/>
      <c r="C627" s="25"/>
      <c r="D627" s="25"/>
      <c r="E627" s="25"/>
      <c r="F627" s="25"/>
      <c r="G627" s="25"/>
      <c r="H627" s="25"/>
      <c r="I627" s="25"/>
      <c r="J627" s="26"/>
      <c r="K627" s="27"/>
    </row>
    <row r="628" spans="1:11" ht="15.75" customHeight="1" x14ac:dyDescent="0.3">
      <c r="A628" s="2"/>
      <c r="B628" s="3"/>
      <c r="C628" s="28" t="s">
        <v>1</v>
      </c>
      <c r="D628" s="26"/>
      <c r="E628" s="28" t="s">
        <v>2</v>
      </c>
      <c r="F628" s="26"/>
      <c r="G628" s="28" t="s">
        <v>3</v>
      </c>
      <c r="H628" s="26"/>
      <c r="I628" s="28" t="s">
        <v>4</v>
      </c>
      <c r="J628" s="26"/>
      <c r="K628" s="27"/>
    </row>
    <row r="629" spans="1:11" ht="15.75" customHeight="1" x14ac:dyDescent="0.3">
      <c r="A629" s="4" t="s">
        <v>5</v>
      </c>
      <c r="B629" s="5" t="s">
        <v>6</v>
      </c>
      <c r="C629" s="6" t="s">
        <v>7</v>
      </c>
      <c r="D629" s="6" t="s">
        <v>8</v>
      </c>
      <c r="E629" s="6" t="s">
        <v>7</v>
      </c>
      <c r="F629" s="6" t="s">
        <v>8</v>
      </c>
      <c r="G629" s="6" t="s">
        <v>7</v>
      </c>
      <c r="H629" s="6" t="s">
        <v>8</v>
      </c>
      <c r="I629" s="6" t="s">
        <v>7</v>
      </c>
      <c r="J629" s="6" t="s">
        <v>8</v>
      </c>
      <c r="K629" s="29"/>
    </row>
    <row r="630" spans="1:11" ht="15.75" customHeight="1" x14ac:dyDescent="0.3">
      <c r="A630" s="7" t="s">
        <v>68</v>
      </c>
      <c r="B630" s="8" t="s">
        <v>262</v>
      </c>
      <c r="C630" s="9">
        <v>4</v>
      </c>
      <c r="D630" s="9">
        <v>14</v>
      </c>
      <c r="E630" s="9">
        <v>1</v>
      </c>
      <c r="F630" s="9">
        <v>6</v>
      </c>
      <c r="G630" s="9">
        <v>0</v>
      </c>
      <c r="H630" s="9">
        <v>1</v>
      </c>
      <c r="I630" s="9">
        <v>4</v>
      </c>
      <c r="J630" s="9">
        <v>15</v>
      </c>
      <c r="K630" s="29"/>
    </row>
    <row r="631" spans="1:11" ht="15.75" customHeight="1" x14ac:dyDescent="0.3">
      <c r="A631" s="7" t="s">
        <v>69</v>
      </c>
      <c r="B631" s="8" t="s">
        <v>262</v>
      </c>
      <c r="C631" s="9">
        <v>13</v>
      </c>
      <c r="D631" s="9">
        <v>5</v>
      </c>
      <c r="E631" s="9">
        <v>10</v>
      </c>
      <c r="F631" s="9">
        <v>4</v>
      </c>
      <c r="G631" s="9">
        <v>2</v>
      </c>
      <c r="H631" s="9">
        <v>1</v>
      </c>
      <c r="I631" s="9">
        <v>15</v>
      </c>
      <c r="J631" s="9">
        <v>6</v>
      </c>
      <c r="K631" s="29"/>
    </row>
    <row r="632" spans="1:11" ht="15.75" customHeight="1" x14ac:dyDescent="0.3">
      <c r="A632" s="7" t="s">
        <v>102</v>
      </c>
      <c r="B632" s="8" t="s">
        <v>262</v>
      </c>
      <c r="C632" s="9">
        <v>13</v>
      </c>
      <c r="D632" s="9">
        <v>5</v>
      </c>
      <c r="E632" s="9">
        <v>10</v>
      </c>
      <c r="F632" s="9">
        <v>4</v>
      </c>
      <c r="G632" s="9">
        <v>2</v>
      </c>
      <c r="H632" s="9">
        <v>1</v>
      </c>
      <c r="I632" s="9">
        <v>15</v>
      </c>
      <c r="J632" s="9">
        <v>6</v>
      </c>
      <c r="K632" s="29"/>
    </row>
    <row r="633" spans="1:11" ht="15.75" customHeight="1" x14ac:dyDescent="0.3">
      <c r="A633" s="7" t="s">
        <v>103</v>
      </c>
      <c r="B633" s="8" t="s">
        <v>262</v>
      </c>
      <c r="C633" s="9">
        <v>12</v>
      </c>
      <c r="D633" s="9">
        <v>6</v>
      </c>
      <c r="E633" s="9">
        <v>11</v>
      </c>
      <c r="F633" s="9">
        <v>3</v>
      </c>
      <c r="G633" s="9">
        <v>1</v>
      </c>
      <c r="H633" s="9">
        <v>1</v>
      </c>
      <c r="I633" s="9">
        <v>13</v>
      </c>
      <c r="J633" s="9">
        <v>7</v>
      </c>
      <c r="K633" s="29"/>
    </row>
    <row r="634" spans="1:11" ht="15.75" customHeight="1" x14ac:dyDescent="0.3">
      <c r="A634" s="10" t="s">
        <v>12</v>
      </c>
      <c r="B634" s="11"/>
      <c r="C634" s="9">
        <f>SUM(C630:C633)</f>
        <v>42</v>
      </c>
      <c r="D634" s="9">
        <f t="shared" ref="D634:J634" si="48">SUM(D630:D633)</f>
        <v>30</v>
      </c>
      <c r="E634" s="9">
        <f t="shared" si="48"/>
        <v>32</v>
      </c>
      <c r="F634" s="9">
        <f t="shared" si="48"/>
        <v>17</v>
      </c>
      <c r="G634" s="9">
        <f t="shared" si="48"/>
        <v>5</v>
      </c>
      <c r="H634" s="9">
        <f t="shared" si="48"/>
        <v>4</v>
      </c>
      <c r="I634" s="9">
        <f t="shared" si="48"/>
        <v>47</v>
      </c>
      <c r="J634" s="9">
        <f t="shared" si="48"/>
        <v>34</v>
      </c>
      <c r="K634" s="29"/>
    </row>
    <row r="635" spans="1:11" ht="15.75" customHeight="1" x14ac:dyDescent="0.3">
      <c r="A635" s="1" t="s">
        <v>822</v>
      </c>
    </row>
    <row r="636" spans="1:11" ht="15.75" customHeight="1" x14ac:dyDescent="0.3"/>
    <row r="637" spans="1:11" ht="15.75" customHeight="1" x14ac:dyDescent="0.3">
      <c r="A637" s="24" t="s">
        <v>665</v>
      </c>
      <c r="B637" s="25"/>
      <c r="C637" s="25"/>
      <c r="D637" s="25"/>
      <c r="E637" s="25"/>
      <c r="F637" s="25"/>
      <c r="G637" s="25"/>
      <c r="H637" s="25"/>
      <c r="I637" s="25"/>
      <c r="J637" s="26"/>
      <c r="K637" s="27"/>
    </row>
    <row r="638" spans="1:11" ht="15.75" customHeight="1" x14ac:dyDescent="0.3">
      <c r="A638" s="2"/>
      <c r="B638" s="3"/>
      <c r="C638" s="28" t="s">
        <v>1</v>
      </c>
      <c r="D638" s="26"/>
      <c r="E638" s="28" t="s">
        <v>2</v>
      </c>
      <c r="F638" s="26"/>
      <c r="G638" s="28" t="s">
        <v>3</v>
      </c>
      <c r="H638" s="26"/>
      <c r="I638" s="28" t="s">
        <v>4</v>
      </c>
      <c r="J638" s="26"/>
      <c r="K638" s="27"/>
    </row>
    <row r="639" spans="1:11" ht="15.75" customHeight="1" x14ac:dyDescent="0.3">
      <c r="A639" s="4" t="s">
        <v>5</v>
      </c>
      <c r="B639" s="5" t="s">
        <v>6</v>
      </c>
      <c r="C639" s="6" t="s">
        <v>7</v>
      </c>
      <c r="D639" s="6" t="s">
        <v>8</v>
      </c>
      <c r="E639" s="6" t="s">
        <v>7</v>
      </c>
      <c r="F639" s="6" t="s">
        <v>8</v>
      </c>
      <c r="G639" s="6" t="s">
        <v>7</v>
      </c>
      <c r="H639" s="6" t="s">
        <v>8</v>
      </c>
      <c r="I639" s="6" t="s">
        <v>7</v>
      </c>
      <c r="J639" s="6" t="s">
        <v>8</v>
      </c>
      <c r="K639" s="29"/>
    </row>
    <row r="640" spans="1:11" ht="15.75" customHeight="1" x14ac:dyDescent="0.3">
      <c r="A640" s="7" t="s">
        <v>90</v>
      </c>
      <c r="B640" s="8" t="s">
        <v>234</v>
      </c>
      <c r="C640" s="12">
        <v>3</v>
      </c>
      <c r="D640" s="13">
        <v>17</v>
      </c>
      <c r="E640" s="13">
        <v>0</v>
      </c>
      <c r="F640" s="13">
        <v>10</v>
      </c>
      <c r="G640" s="13">
        <v>0</v>
      </c>
      <c r="H640" s="13">
        <v>1</v>
      </c>
      <c r="I640" s="13">
        <v>3</v>
      </c>
      <c r="J640" s="13">
        <v>18</v>
      </c>
      <c r="K640" s="27"/>
    </row>
    <row r="641" spans="1:11" ht="15.75" customHeight="1" x14ac:dyDescent="0.3">
      <c r="A641" s="10" t="s">
        <v>12</v>
      </c>
      <c r="B641" s="11"/>
      <c r="C641" s="9">
        <f t="shared" ref="C641:J641" si="49">SUM(C640:C640)</f>
        <v>3</v>
      </c>
      <c r="D641" s="9">
        <f t="shared" si="49"/>
        <v>17</v>
      </c>
      <c r="E641" s="9">
        <f t="shared" si="49"/>
        <v>0</v>
      </c>
      <c r="F641" s="9">
        <f t="shared" si="49"/>
        <v>10</v>
      </c>
      <c r="G641" s="9">
        <f t="shared" si="49"/>
        <v>0</v>
      </c>
      <c r="H641" s="9">
        <f t="shared" si="49"/>
        <v>1</v>
      </c>
      <c r="I641" s="9">
        <f t="shared" si="49"/>
        <v>3</v>
      </c>
      <c r="J641" s="9">
        <f t="shared" si="49"/>
        <v>18</v>
      </c>
      <c r="K641" s="29"/>
    </row>
    <row r="642" spans="1:11" ht="15.75" customHeight="1" x14ac:dyDescent="0.3"/>
    <row r="643" spans="1:11" ht="15.75" customHeight="1" x14ac:dyDescent="0.3"/>
    <row r="644" spans="1:11" ht="15.75" customHeight="1" x14ac:dyDescent="0.3">
      <c r="A644" s="24" t="s">
        <v>1565</v>
      </c>
      <c r="B644" s="25"/>
      <c r="C644" s="25"/>
      <c r="D644" s="25"/>
      <c r="E644" s="25"/>
      <c r="F644" s="25"/>
      <c r="G644" s="25"/>
      <c r="H644" s="25"/>
      <c r="I644" s="25"/>
      <c r="J644" s="26"/>
      <c r="K644" s="27"/>
    </row>
    <row r="645" spans="1:11" ht="15.75" customHeight="1" x14ac:dyDescent="0.3">
      <c r="A645" s="2"/>
      <c r="B645" s="3"/>
      <c r="C645" s="28" t="s">
        <v>1</v>
      </c>
      <c r="D645" s="26"/>
      <c r="E645" s="28" t="s">
        <v>2</v>
      </c>
      <c r="F645" s="26"/>
      <c r="G645" s="28" t="s">
        <v>3</v>
      </c>
      <c r="H645" s="26"/>
      <c r="I645" s="28" t="s">
        <v>4</v>
      </c>
      <c r="J645" s="26"/>
      <c r="K645" s="27"/>
    </row>
    <row r="646" spans="1:11" ht="15.75" customHeight="1" x14ac:dyDescent="0.3">
      <c r="A646" s="4" t="s">
        <v>5</v>
      </c>
      <c r="B646" s="5" t="s">
        <v>6</v>
      </c>
      <c r="C646" s="6" t="s">
        <v>7</v>
      </c>
      <c r="D646" s="6" t="s">
        <v>8</v>
      </c>
      <c r="E646" s="6" t="s">
        <v>7</v>
      </c>
      <c r="F646" s="6" t="s">
        <v>8</v>
      </c>
      <c r="G646" s="6" t="s">
        <v>7</v>
      </c>
      <c r="H646" s="6" t="s">
        <v>8</v>
      </c>
      <c r="I646" s="6" t="s">
        <v>7</v>
      </c>
      <c r="J646" s="6" t="s">
        <v>8</v>
      </c>
      <c r="K646" s="29"/>
    </row>
    <row r="647" spans="1:11" ht="15.75" customHeight="1" x14ac:dyDescent="0.3">
      <c r="A647" s="7" t="s">
        <v>19</v>
      </c>
      <c r="B647" s="8" t="s">
        <v>179</v>
      </c>
      <c r="C647" s="22"/>
      <c r="D647" s="14"/>
      <c r="E647" s="14"/>
      <c r="F647" s="14"/>
      <c r="G647" s="14"/>
      <c r="H647" s="14"/>
      <c r="I647" s="14"/>
      <c r="J647" s="14"/>
      <c r="K647" s="27"/>
    </row>
    <row r="648" spans="1:11" ht="15.75" customHeight="1" x14ac:dyDescent="0.3">
      <c r="A648" s="7" t="s">
        <v>20</v>
      </c>
      <c r="B648" s="8" t="s">
        <v>179</v>
      </c>
      <c r="C648" s="22">
        <v>14</v>
      </c>
      <c r="D648" s="14">
        <v>3</v>
      </c>
      <c r="E648" s="14">
        <v>8</v>
      </c>
      <c r="F648" s="14">
        <v>1</v>
      </c>
      <c r="G648" s="14">
        <v>3</v>
      </c>
      <c r="H648" s="14">
        <v>1</v>
      </c>
      <c r="I648" s="14">
        <v>17</v>
      </c>
      <c r="J648" s="14">
        <v>4</v>
      </c>
      <c r="K648" s="27"/>
    </row>
    <row r="649" spans="1:11" ht="15.75" customHeight="1" x14ac:dyDescent="0.3">
      <c r="A649" s="7" t="s">
        <v>21</v>
      </c>
      <c r="B649" s="8" t="s">
        <v>179</v>
      </c>
      <c r="C649" s="22">
        <v>10</v>
      </c>
      <c r="D649" s="14">
        <v>5</v>
      </c>
      <c r="E649" s="14">
        <v>6</v>
      </c>
      <c r="F649" s="14">
        <v>3</v>
      </c>
      <c r="G649" s="14">
        <v>3</v>
      </c>
      <c r="H649" s="14">
        <v>2</v>
      </c>
      <c r="I649" s="14">
        <v>13</v>
      </c>
      <c r="J649" s="14">
        <v>7</v>
      </c>
      <c r="K649" s="27"/>
    </row>
    <row r="650" spans="1:11" ht="15.75" customHeight="1" x14ac:dyDescent="0.3">
      <c r="A650" s="7" t="s">
        <v>22</v>
      </c>
      <c r="B650" s="8" t="s">
        <v>179</v>
      </c>
      <c r="C650" s="22">
        <v>13</v>
      </c>
      <c r="D650" s="14">
        <v>3</v>
      </c>
      <c r="E650" s="14">
        <v>7</v>
      </c>
      <c r="F650" s="14">
        <v>2</v>
      </c>
      <c r="G650" s="14">
        <v>2</v>
      </c>
      <c r="H650" s="14">
        <v>2</v>
      </c>
      <c r="I650" s="14">
        <v>15</v>
      </c>
      <c r="J650" s="14">
        <v>5</v>
      </c>
      <c r="K650" s="27"/>
    </row>
    <row r="651" spans="1:11" ht="15.75" customHeight="1" x14ac:dyDescent="0.3">
      <c r="A651" s="10" t="s">
        <v>12</v>
      </c>
      <c r="B651" s="11"/>
      <c r="C651" s="9">
        <f t="shared" ref="C651:J651" si="50">SUM(C647:C650)</f>
        <v>37</v>
      </c>
      <c r="D651" s="9">
        <f t="shared" si="50"/>
        <v>11</v>
      </c>
      <c r="E651" s="9">
        <f t="shared" si="50"/>
        <v>21</v>
      </c>
      <c r="F651" s="9">
        <f t="shared" si="50"/>
        <v>6</v>
      </c>
      <c r="G651" s="9">
        <f t="shared" si="50"/>
        <v>8</v>
      </c>
      <c r="H651" s="9">
        <f t="shared" si="50"/>
        <v>5</v>
      </c>
      <c r="I651" s="9">
        <f t="shared" si="50"/>
        <v>45</v>
      </c>
      <c r="J651" s="9">
        <f t="shared" si="50"/>
        <v>16</v>
      </c>
      <c r="K651" s="29"/>
    </row>
    <row r="652" spans="1:11" ht="15.75" customHeight="1" x14ac:dyDescent="0.3">
      <c r="A652" s="30"/>
      <c r="B652" s="30"/>
      <c r="C652" s="35"/>
      <c r="D652" s="35"/>
      <c r="E652" s="35"/>
      <c r="F652" s="35"/>
      <c r="G652" s="35"/>
      <c r="H652" s="35"/>
    </row>
    <row r="653" spans="1:11" ht="15.75" customHeight="1" x14ac:dyDescent="0.3"/>
    <row r="654" spans="1:11" ht="15.75" customHeight="1" x14ac:dyDescent="0.3">
      <c r="A654" s="24" t="s">
        <v>1692</v>
      </c>
      <c r="B654" s="25"/>
      <c r="C654" s="25"/>
      <c r="D654" s="25"/>
      <c r="E654" s="25"/>
      <c r="F654" s="25"/>
      <c r="G654" s="25"/>
      <c r="H654" s="25"/>
      <c r="I654" s="25"/>
      <c r="J654" s="26"/>
      <c r="K654" s="27"/>
    </row>
    <row r="655" spans="1:11" ht="15.75" customHeight="1" x14ac:dyDescent="0.3">
      <c r="A655" s="2"/>
      <c r="B655" s="3"/>
      <c r="C655" s="28" t="s">
        <v>1</v>
      </c>
      <c r="D655" s="26"/>
      <c r="E655" s="28" t="s">
        <v>2</v>
      </c>
      <c r="F655" s="26"/>
      <c r="G655" s="28" t="s">
        <v>3</v>
      </c>
      <c r="H655" s="26"/>
      <c r="I655" s="28" t="s">
        <v>4</v>
      </c>
      <c r="J655" s="26"/>
      <c r="K655" s="27"/>
    </row>
    <row r="656" spans="1:11" ht="15.75" customHeight="1" x14ac:dyDescent="0.3">
      <c r="A656" s="4" t="s">
        <v>5</v>
      </c>
      <c r="B656" s="5" t="s">
        <v>6</v>
      </c>
      <c r="C656" s="6" t="s">
        <v>7</v>
      </c>
      <c r="D656" s="6" t="s">
        <v>8</v>
      </c>
      <c r="E656" s="6" t="s">
        <v>7</v>
      </c>
      <c r="F656" s="6" t="s">
        <v>8</v>
      </c>
      <c r="G656" s="6" t="s">
        <v>7</v>
      </c>
      <c r="H656" s="6" t="s">
        <v>8</v>
      </c>
      <c r="I656" s="6" t="s">
        <v>7</v>
      </c>
      <c r="J656" s="6" t="s">
        <v>8</v>
      </c>
      <c r="K656" s="29"/>
    </row>
    <row r="657" spans="1:11" ht="15.75" customHeight="1" x14ac:dyDescent="0.3">
      <c r="A657" s="7" t="s">
        <v>15</v>
      </c>
      <c r="B657" s="8" t="s">
        <v>158</v>
      </c>
      <c r="C657" s="9">
        <v>2</v>
      </c>
      <c r="D657" s="9">
        <v>12</v>
      </c>
      <c r="E657" s="9">
        <v>1</v>
      </c>
      <c r="F657" s="9">
        <v>8</v>
      </c>
      <c r="G657" s="9">
        <v>0</v>
      </c>
      <c r="H657" s="9">
        <v>2</v>
      </c>
      <c r="I657" s="9">
        <v>2</v>
      </c>
      <c r="J657" s="9">
        <v>14</v>
      </c>
      <c r="K657" s="29"/>
    </row>
    <row r="658" spans="1:11" ht="15.75" customHeight="1" x14ac:dyDescent="0.3">
      <c r="A658" s="7" t="s">
        <v>17</v>
      </c>
      <c r="B658" s="8" t="s">
        <v>222</v>
      </c>
      <c r="C658" s="12">
        <v>8</v>
      </c>
      <c r="D658" s="13">
        <v>5</v>
      </c>
      <c r="E658" s="13">
        <v>5</v>
      </c>
      <c r="F658" s="13">
        <v>4</v>
      </c>
      <c r="G658" s="13">
        <v>5</v>
      </c>
      <c r="H658" s="13">
        <v>2</v>
      </c>
      <c r="I658" s="13">
        <v>13</v>
      </c>
      <c r="J658" s="13">
        <v>7</v>
      </c>
      <c r="K658" s="27"/>
    </row>
    <row r="659" spans="1:11" ht="15.75" customHeight="1" x14ac:dyDescent="0.3">
      <c r="A659" s="10" t="s">
        <v>12</v>
      </c>
      <c r="B659" s="11"/>
      <c r="C659" s="9">
        <f>SUM(C657:C658)</f>
        <v>10</v>
      </c>
      <c r="D659" s="9">
        <f t="shared" ref="D659:J659" si="51">SUM(D657:D658)</f>
        <v>17</v>
      </c>
      <c r="E659" s="9">
        <f t="shared" si="51"/>
        <v>6</v>
      </c>
      <c r="F659" s="9">
        <f t="shared" si="51"/>
        <v>12</v>
      </c>
      <c r="G659" s="9">
        <f t="shared" si="51"/>
        <v>5</v>
      </c>
      <c r="H659" s="9">
        <f t="shared" si="51"/>
        <v>4</v>
      </c>
      <c r="I659" s="9">
        <f t="shared" si="51"/>
        <v>15</v>
      </c>
      <c r="J659" s="9">
        <f t="shared" si="51"/>
        <v>21</v>
      </c>
      <c r="K659" s="29"/>
    </row>
    <row r="660" spans="1:11" ht="15.75" customHeight="1" x14ac:dyDescent="0.3">
      <c r="A660" s="1" t="s">
        <v>1389</v>
      </c>
    </row>
    <row r="661" spans="1:11" ht="15.75" customHeight="1" x14ac:dyDescent="0.3"/>
    <row r="662" spans="1:11" ht="15.75" customHeight="1" x14ac:dyDescent="0.3">
      <c r="A662" s="24" t="s">
        <v>1644</v>
      </c>
      <c r="B662" s="25"/>
      <c r="C662" s="25"/>
      <c r="D662" s="25"/>
      <c r="E662" s="25"/>
      <c r="F662" s="25"/>
      <c r="G662" s="25"/>
      <c r="H662" s="25"/>
      <c r="I662" s="25"/>
      <c r="J662" s="26"/>
      <c r="K662" s="27"/>
    </row>
    <row r="663" spans="1:11" ht="15.75" customHeight="1" x14ac:dyDescent="0.3">
      <c r="A663" s="2"/>
      <c r="B663" s="3"/>
      <c r="C663" s="28" t="s">
        <v>1</v>
      </c>
      <c r="D663" s="26"/>
      <c r="E663" s="28" t="s">
        <v>2</v>
      </c>
      <c r="F663" s="26"/>
      <c r="G663" s="28" t="s">
        <v>3</v>
      </c>
      <c r="H663" s="26"/>
      <c r="I663" s="28" t="s">
        <v>4</v>
      </c>
      <c r="J663" s="26"/>
      <c r="K663" s="27"/>
    </row>
    <row r="664" spans="1:11" ht="15.75" customHeight="1" x14ac:dyDescent="0.3">
      <c r="A664" s="4" t="s">
        <v>5</v>
      </c>
      <c r="B664" s="5" t="s">
        <v>6</v>
      </c>
      <c r="C664" s="6" t="s">
        <v>7</v>
      </c>
      <c r="D664" s="6" t="s">
        <v>8</v>
      </c>
      <c r="E664" s="6" t="s">
        <v>7</v>
      </c>
      <c r="F664" s="6" t="s">
        <v>8</v>
      </c>
      <c r="G664" s="6" t="s">
        <v>7</v>
      </c>
      <c r="H664" s="6" t="s">
        <v>8</v>
      </c>
      <c r="I664" s="6" t="s">
        <v>7</v>
      </c>
      <c r="J664" s="6" t="s">
        <v>8</v>
      </c>
      <c r="K664" s="29"/>
    </row>
    <row r="665" spans="1:11" ht="15.75" customHeight="1" x14ac:dyDescent="0.3">
      <c r="A665" s="7" t="s">
        <v>68</v>
      </c>
      <c r="B665" s="8" t="s">
        <v>52</v>
      </c>
      <c r="C665" s="12">
        <v>5</v>
      </c>
      <c r="D665" s="13">
        <v>11</v>
      </c>
      <c r="E665" s="13">
        <v>0</v>
      </c>
      <c r="F665" s="13">
        <v>9</v>
      </c>
      <c r="G665" s="13">
        <v>2</v>
      </c>
      <c r="H665" s="13">
        <v>1</v>
      </c>
      <c r="I665" s="13">
        <v>7</v>
      </c>
      <c r="J665" s="13">
        <v>12</v>
      </c>
      <c r="K665" s="27"/>
    </row>
    <row r="666" spans="1:11" ht="15.75" customHeight="1" x14ac:dyDescent="0.3">
      <c r="A666" s="7" t="s">
        <v>69</v>
      </c>
      <c r="B666" s="8" t="s">
        <v>52</v>
      </c>
      <c r="C666" s="22">
        <v>18</v>
      </c>
      <c r="D666" s="14">
        <v>0</v>
      </c>
      <c r="E666" s="14">
        <v>9</v>
      </c>
      <c r="F666" s="14">
        <v>0</v>
      </c>
      <c r="G666" s="14">
        <v>4</v>
      </c>
      <c r="H666" s="14">
        <v>1</v>
      </c>
      <c r="I666" s="14">
        <v>22</v>
      </c>
      <c r="J666" s="14">
        <v>1</v>
      </c>
      <c r="K666" s="27"/>
    </row>
    <row r="667" spans="1:11" ht="15.75" customHeight="1" x14ac:dyDescent="0.3">
      <c r="A667" s="7" t="s">
        <v>102</v>
      </c>
      <c r="B667" s="8" t="s">
        <v>52</v>
      </c>
      <c r="C667" s="22">
        <v>17</v>
      </c>
      <c r="D667" s="14">
        <v>1</v>
      </c>
      <c r="E667" s="14">
        <v>8</v>
      </c>
      <c r="F667" s="14">
        <v>1</v>
      </c>
      <c r="G667" s="14">
        <v>4</v>
      </c>
      <c r="H667" s="14">
        <v>1</v>
      </c>
      <c r="I667" s="14">
        <v>21</v>
      </c>
      <c r="J667" s="14">
        <v>2</v>
      </c>
      <c r="K667" s="27"/>
    </row>
    <row r="668" spans="1:11" ht="15.75" customHeight="1" x14ac:dyDescent="0.3">
      <c r="A668" s="7" t="s">
        <v>103</v>
      </c>
      <c r="B668" s="8" t="s">
        <v>52</v>
      </c>
      <c r="C668" s="22">
        <v>12</v>
      </c>
      <c r="D668" s="14">
        <v>6</v>
      </c>
      <c r="E668" s="14">
        <v>5</v>
      </c>
      <c r="F668" s="14">
        <v>4</v>
      </c>
      <c r="G668" s="14">
        <v>0</v>
      </c>
      <c r="H668" s="14">
        <v>1</v>
      </c>
      <c r="I668" s="14">
        <v>12</v>
      </c>
      <c r="J668" s="14">
        <v>7</v>
      </c>
      <c r="K668" s="27"/>
    </row>
    <row r="669" spans="1:11" ht="15.75" customHeight="1" x14ac:dyDescent="0.3">
      <c r="A669" s="10" t="s">
        <v>12</v>
      </c>
      <c r="B669" s="11"/>
      <c r="C669" s="9">
        <f>SUM(C665:C668)</f>
        <v>52</v>
      </c>
      <c r="D669" s="9">
        <f t="shared" ref="D669:J669" si="52">SUM(D665:D668)</f>
        <v>18</v>
      </c>
      <c r="E669" s="9">
        <f t="shared" si="52"/>
        <v>22</v>
      </c>
      <c r="F669" s="9">
        <f t="shared" si="52"/>
        <v>14</v>
      </c>
      <c r="G669" s="9">
        <f t="shared" si="52"/>
        <v>10</v>
      </c>
      <c r="H669" s="9">
        <f t="shared" si="52"/>
        <v>4</v>
      </c>
      <c r="I669" s="9">
        <f t="shared" si="52"/>
        <v>62</v>
      </c>
      <c r="J669" s="9">
        <f t="shared" si="52"/>
        <v>22</v>
      </c>
      <c r="K669" s="29"/>
    </row>
    <row r="670" spans="1:11" ht="15.75" customHeight="1" x14ac:dyDescent="0.3"/>
    <row r="671" spans="1:11" ht="15.75" customHeight="1" x14ac:dyDescent="0.3"/>
    <row r="672" spans="1:11" ht="15.75" customHeight="1" x14ac:dyDescent="0.3">
      <c r="A672" s="24" t="s">
        <v>223</v>
      </c>
      <c r="B672" s="25"/>
      <c r="C672" s="25"/>
      <c r="D672" s="25"/>
      <c r="E672" s="25"/>
      <c r="F672" s="25"/>
      <c r="G672" s="25"/>
      <c r="H672" s="25"/>
      <c r="I672" s="25"/>
      <c r="J672" s="26"/>
      <c r="K672" s="27"/>
    </row>
    <row r="673" spans="1:11" ht="15.75" customHeight="1" x14ac:dyDescent="0.3">
      <c r="A673" s="2"/>
      <c r="B673" s="3"/>
      <c r="C673" s="28" t="s">
        <v>1</v>
      </c>
      <c r="D673" s="26"/>
      <c r="E673" s="28" t="s">
        <v>2</v>
      </c>
      <c r="F673" s="26"/>
      <c r="G673" s="28" t="s">
        <v>3</v>
      </c>
      <c r="H673" s="26"/>
      <c r="I673" s="28" t="s">
        <v>4</v>
      </c>
      <c r="J673" s="26"/>
      <c r="K673" s="27"/>
    </row>
    <row r="674" spans="1:11" ht="15.75" customHeight="1" x14ac:dyDescent="0.3">
      <c r="A674" s="4" t="s">
        <v>5</v>
      </c>
      <c r="B674" s="5" t="s">
        <v>6</v>
      </c>
      <c r="C674" s="6" t="s">
        <v>7</v>
      </c>
      <c r="D674" s="6" t="s">
        <v>8</v>
      </c>
      <c r="E674" s="6" t="s">
        <v>7</v>
      </c>
      <c r="F674" s="6" t="s">
        <v>8</v>
      </c>
      <c r="G674" s="6" t="s">
        <v>7</v>
      </c>
      <c r="H674" s="6" t="s">
        <v>8</v>
      </c>
      <c r="I674" s="6" t="s">
        <v>7</v>
      </c>
      <c r="J674" s="6" t="s">
        <v>8</v>
      </c>
      <c r="K674" s="29"/>
    </row>
    <row r="675" spans="1:11" ht="15.75" customHeight="1" x14ac:dyDescent="0.3">
      <c r="A675" s="7" t="s">
        <v>28</v>
      </c>
      <c r="B675" s="8" t="s">
        <v>1086</v>
      </c>
      <c r="C675" s="12"/>
      <c r="D675" s="13"/>
      <c r="E675" s="13"/>
      <c r="F675" s="13"/>
      <c r="G675" s="13"/>
      <c r="H675" s="13"/>
      <c r="I675" s="13"/>
      <c r="J675" s="13"/>
      <c r="K675" s="27"/>
    </row>
    <row r="676" spans="1:11" ht="15.75" customHeight="1" x14ac:dyDescent="0.3">
      <c r="A676" s="7" t="s">
        <v>106</v>
      </c>
      <c r="B676" s="8" t="s">
        <v>1086</v>
      </c>
      <c r="C676" s="12"/>
      <c r="D676" s="13"/>
      <c r="E676" s="13"/>
      <c r="F676" s="13"/>
      <c r="G676" s="13"/>
      <c r="H676" s="13"/>
      <c r="I676" s="13"/>
      <c r="J676" s="13"/>
      <c r="K676" s="27"/>
    </row>
    <row r="677" spans="1:11" ht="15.75" customHeight="1" x14ac:dyDescent="0.3">
      <c r="A677" s="7" t="s">
        <v>30</v>
      </c>
      <c r="B677" s="8" t="s">
        <v>1086</v>
      </c>
      <c r="C677" s="12"/>
      <c r="D677" s="13"/>
      <c r="E677" s="13">
        <v>10</v>
      </c>
      <c r="F677" s="13">
        <v>0</v>
      </c>
      <c r="G677" s="13"/>
      <c r="H677" s="13"/>
      <c r="I677" s="13">
        <v>21</v>
      </c>
      <c r="J677" s="13">
        <v>2</v>
      </c>
      <c r="K677" s="27"/>
    </row>
    <row r="678" spans="1:11" ht="15.75" customHeight="1" x14ac:dyDescent="0.3">
      <c r="A678" s="7" t="s">
        <v>107</v>
      </c>
      <c r="B678" s="8" t="s">
        <v>1086</v>
      </c>
      <c r="C678" s="12">
        <v>16</v>
      </c>
      <c r="D678" s="13">
        <v>4</v>
      </c>
      <c r="E678" s="13"/>
      <c r="F678" s="13"/>
      <c r="G678" s="13">
        <v>2</v>
      </c>
      <c r="H678" s="13">
        <v>1</v>
      </c>
      <c r="I678" s="13">
        <v>18</v>
      </c>
      <c r="J678" s="13">
        <v>5</v>
      </c>
      <c r="K678" s="27"/>
    </row>
    <row r="679" spans="1:11" ht="15.75" customHeight="1" x14ac:dyDescent="0.3">
      <c r="A679" s="7" t="s">
        <v>109</v>
      </c>
      <c r="B679" s="8" t="s">
        <v>1086</v>
      </c>
      <c r="C679" s="12"/>
      <c r="D679" s="13"/>
      <c r="E679" s="13"/>
      <c r="F679" s="13"/>
      <c r="G679" s="13"/>
      <c r="H679" s="13"/>
      <c r="I679" s="13"/>
      <c r="J679" s="13"/>
      <c r="K679" s="27"/>
    </row>
    <row r="680" spans="1:11" ht="15.75" customHeight="1" x14ac:dyDescent="0.3">
      <c r="A680" s="7" t="s">
        <v>110</v>
      </c>
      <c r="B680" s="8" t="s">
        <v>210</v>
      </c>
      <c r="C680" s="12">
        <v>16</v>
      </c>
      <c r="D680" s="13">
        <v>2</v>
      </c>
      <c r="E680" s="13">
        <v>9</v>
      </c>
      <c r="F680" s="13">
        <v>1</v>
      </c>
      <c r="G680" s="13">
        <v>3</v>
      </c>
      <c r="H680" s="13">
        <v>1</v>
      </c>
      <c r="I680" s="13">
        <v>19</v>
      </c>
      <c r="J680" s="13">
        <v>3</v>
      </c>
      <c r="K680" s="27"/>
    </row>
    <row r="681" spans="1:11" ht="15.75" customHeight="1" x14ac:dyDescent="0.3">
      <c r="A681" s="7" t="s">
        <v>112</v>
      </c>
      <c r="B681" s="8" t="s">
        <v>210</v>
      </c>
      <c r="C681" s="22">
        <v>12</v>
      </c>
      <c r="D681" s="14">
        <v>6</v>
      </c>
      <c r="E681" s="14">
        <v>7</v>
      </c>
      <c r="F681" s="14">
        <v>3</v>
      </c>
      <c r="G681" s="14">
        <v>2</v>
      </c>
      <c r="H681" s="14">
        <v>1</v>
      </c>
      <c r="I681" s="14">
        <v>14</v>
      </c>
      <c r="J681" s="14">
        <v>7</v>
      </c>
      <c r="K681" s="27"/>
    </row>
    <row r="682" spans="1:11" ht="15.75" customHeight="1" x14ac:dyDescent="0.3">
      <c r="A682" s="7" t="s">
        <v>113</v>
      </c>
      <c r="B682" s="8" t="s">
        <v>210</v>
      </c>
      <c r="C682" s="22">
        <v>17</v>
      </c>
      <c r="D682" s="14">
        <v>3</v>
      </c>
      <c r="E682" s="14">
        <v>5</v>
      </c>
      <c r="F682" s="14">
        <v>1</v>
      </c>
      <c r="G682" s="14">
        <v>1</v>
      </c>
      <c r="H682" s="14">
        <v>1</v>
      </c>
      <c r="I682" s="14">
        <v>18</v>
      </c>
      <c r="J682" s="14">
        <v>4</v>
      </c>
      <c r="K682" s="27"/>
    </row>
    <row r="683" spans="1:11" ht="15.75" customHeight="1" x14ac:dyDescent="0.3">
      <c r="A683" s="7" t="s">
        <v>171</v>
      </c>
      <c r="B683" s="8" t="s">
        <v>210</v>
      </c>
      <c r="C683" s="22">
        <v>18</v>
      </c>
      <c r="D683" s="14">
        <v>2</v>
      </c>
      <c r="E683" s="14">
        <v>0</v>
      </c>
      <c r="F683" s="14">
        <v>0</v>
      </c>
      <c r="G683" s="14">
        <v>1</v>
      </c>
      <c r="H683" s="14">
        <v>1</v>
      </c>
      <c r="I683" s="14">
        <v>19</v>
      </c>
      <c r="J683" s="14">
        <v>3</v>
      </c>
      <c r="K683" s="27"/>
    </row>
    <row r="684" spans="1:11" ht="15.75" customHeight="1" x14ac:dyDescent="0.3">
      <c r="A684" s="7" t="s">
        <v>32</v>
      </c>
      <c r="B684" s="8" t="s">
        <v>210</v>
      </c>
      <c r="C684" s="22">
        <v>8</v>
      </c>
      <c r="D684" s="14">
        <v>12</v>
      </c>
      <c r="E684" s="14">
        <v>0</v>
      </c>
      <c r="F684" s="14">
        <v>0</v>
      </c>
      <c r="G684" s="14">
        <v>0</v>
      </c>
      <c r="H684" s="14">
        <v>1</v>
      </c>
      <c r="I684" s="14">
        <v>8</v>
      </c>
      <c r="J684" s="14">
        <v>13</v>
      </c>
      <c r="K684" s="27"/>
    </row>
    <row r="685" spans="1:11" ht="15.75" customHeight="1" x14ac:dyDescent="0.3">
      <c r="A685" s="7" t="s">
        <v>33</v>
      </c>
      <c r="B685" s="8" t="s">
        <v>224</v>
      </c>
      <c r="C685" s="22">
        <v>14</v>
      </c>
      <c r="D685" s="14">
        <v>6</v>
      </c>
      <c r="E685" s="14">
        <v>11</v>
      </c>
      <c r="F685" s="14">
        <v>3</v>
      </c>
      <c r="G685" s="14">
        <v>2</v>
      </c>
      <c r="H685" s="14">
        <v>1</v>
      </c>
      <c r="I685" s="14">
        <v>16</v>
      </c>
      <c r="J685" s="14">
        <v>7</v>
      </c>
      <c r="K685" s="27"/>
    </row>
    <row r="686" spans="1:11" ht="15.75" customHeight="1" x14ac:dyDescent="0.3">
      <c r="A686" s="7" t="s">
        <v>71</v>
      </c>
      <c r="B686" s="8" t="s">
        <v>111</v>
      </c>
      <c r="C686" s="22">
        <v>1</v>
      </c>
      <c r="D686" s="14">
        <v>19</v>
      </c>
      <c r="E686" s="14">
        <v>1</v>
      </c>
      <c r="F686" s="14">
        <v>13</v>
      </c>
      <c r="G686" s="14">
        <v>0</v>
      </c>
      <c r="H686" s="14">
        <v>1</v>
      </c>
      <c r="I686" s="14">
        <v>1</v>
      </c>
      <c r="J686" s="14">
        <v>20</v>
      </c>
      <c r="K686" s="27"/>
    </row>
    <row r="687" spans="1:11" ht="15.75" customHeight="1" x14ac:dyDescent="0.3">
      <c r="A687" s="10" t="s">
        <v>12</v>
      </c>
      <c r="B687" s="11"/>
      <c r="C687" s="9">
        <f>SUM(C675:C686)</f>
        <v>102</v>
      </c>
      <c r="D687" s="9">
        <f t="shared" ref="D687:J687" si="53">SUM(D675:D686)</f>
        <v>54</v>
      </c>
      <c r="E687" s="9">
        <f t="shared" si="53"/>
        <v>43</v>
      </c>
      <c r="F687" s="9">
        <f t="shared" si="53"/>
        <v>21</v>
      </c>
      <c r="G687" s="9">
        <f t="shared" si="53"/>
        <v>11</v>
      </c>
      <c r="H687" s="9">
        <f t="shared" si="53"/>
        <v>8</v>
      </c>
      <c r="I687" s="9">
        <f t="shared" si="53"/>
        <v>134</v>
      </c>
      <c r="J687" s="9">
        <f t="shared" si="53"/>
        <v>64</v>
      </c>
      <c r="K687" s="29"/>
    </row>
    <row r="688" spans="1:11" ht="15.75" customHeight="1" x14ac:dyDescent="0.3">
      <c r="A688" s="1" t="s">
        <v>1307</v>
      </c>
    </row>
    <row r="689" spans="1:11" ht="15.75" customHeight="1" x14ac:dyDescent="0.3"/>
    <row r="690" spans="1:11" ht="15.75" customHeight="1" x14ac:dyDescent="0.3">
      <c r="A690" s="24" t="s">
        <v>749</v>
      </c>
      <c r="B690" s="25"/>
      <c r="C690" s="25"/>
      <c r="D690" s="25"/>
      <c r="E690" s="25"/>
      <c r="F690" s="25"/>
      <c r="G690" s="25"/>
      <c r="H690" s="25"/>
      <c r="I690" s="25"/>
      <c r="J690" s="26"/>
      <c r="K690" s="27"/>
    </row>
    <row r="691" spans="1:11" ht="15.75" customHeight="1" x14ac:dyDescent="0.3">
      <c r="A691" s="2"/>
      <c r="B691" s="3"/>
      <c r="C691" s="28" t="s">
        <v>1</v>
      </c>
      <c r="D691" s="26"/>
      <c r="E691" s="28" t="s">
        <v>2</v>
      </c>
      <c r="F691" s="26"/>
      <c r="G691" s="28" t="s">
        <v>3</v>
      </c>
      <c r="H691" s="26"/>
      <c r="I691" s="28" t="s">
        <v>4</v>
      </c>
      <c r="J691" s="26"/>
      <c r="K691" s="27"/>
    </row>
    <row r="692" spans="1:11" ht="15.75" customHeight="1" x14ac:dyDescent="0.3">
      <c r="A692" s="4" t="s">
        <v>5</v>
      </c>
      <c r="B692" s="5" t="s">
        <v>6</v>
      </c>
      <c r="C692" s="6" t="s">
        <v>7</v>
      </c>
      <c r="D692" s="6" t="s">
        <v>8</v>
      </c>
      <c r="E692" s="6" t="s">
        <v>7</v>
      </c>
      <c r="F692" s="6" t="s">
        <v>8</v>
      </c>
      <c r="G692" s="6" t="s">
        <v>7</v>
      </c>
      <c r="H692" s="6" t="s">
        <v>8</v>
      </c>
      <c r="I692" s="6" t="s">
        <v>7</v>
      </c>
      <c r="J692" s="6" t="s">
        <v>8</v>
      </c>
      <c r="K692" s="29"/>
    </row>
    <row r="693" spans="1:11" ht="15.75" customHeight="1" x14ac:dyDescent="0.3">
      <c r="A693" s="7" t="s">
        <v>83</v>
      </c>
      <c r="B693" s="8" t="s">
        <v>1443</v>
      </c>
      <c r="C693" s="12">
        <v>6</v>
      </c>
      <c r="D693" s="13">
        <v>14</v>
      </c>
      <c r="E693" s="13">
        <v>2</v>
      </c>
      <c r="F693" s="13">
        <v>6</v>
      </c>
      <c r="G693" s="13">
        <v>0</v>
      </c>
      <c r="H693" s="13">
        <v>1</v>
      </c>
      <c r="I693" s="13">
        <v>6</v>
      </c>
      <c r="J693" s="13">
        <v>15</v>
      </c>
    </row>
    <row r="694" spans="1:11" ht="15.75" customHeight="1" x14ac:dyDescent="0.3">
      <c r="A694" s="7" t="s">
        <v>84</v>
      </c>
      <c r="B694" s="8" t="s">
        <v>1443</v>
      </c>
      <c r="C694" s="12">
        <v>6</v>
      </c>
      <c r="D694" s="13">
        <v>14</v>
      </c>
      <c r="E694" s="13">
        <v>1</v>
      </c>
      <c r="F694" s="13">
        <v>7</v>
      </c>
      <c r="G694" s="13">
        <v>0</v>
      </c>
      <c r="H694" s="13">
        <v>1</v>
      </c>
      <c r="I694" s="13">
        <v>6</v>
      </c>
      <c r="J694" s="13">
        <v>15</v>
      </c>
    </row>
    <row r="695" spans="1:11" ht="15.75" customHeight="1" x14ac:dyDescent="0.3">
      <c r="A695" s="7" t="s">
        <v>85</v>
      </c>
      <c r="B695" s="8" t="s">
        <v>1443</v>
      </c>
      <c r="C695" s="12">
        <v>10</v>
      </c>
      <c r="D695" s="13">
        <v>10</v>
      </c>
      <c r="E695" s="13">
        <v>5</v>
      </c>
      <c r="F695" s="13">
        <v>3</v>
      </c>
      <c r="G695" s="13">
        <v>1</v>
      </c>
      <c r="H695" s="13">
        <v>1</v>
      </c>
      <c r="I695" s="13">
        <v>11</v>
      </c>
      <c r="J695" s="13">
        <v>11</v>
      </c>
    </row>
    <row r="696" spans="1:11" ht="15.75" customHeight="1" x14ac:dyDescent="0.3">
      <c r="A696" s="7" t="s">
        <v>86</v>
      </c>
      <c r="B696" s="8" t="s">
        <v>1443</v>
      </c>
      <c r="C696" s="12">
        <v>18</v>
      </c>
      <c r="D696" s="13">
        <v>2</v>
      </c>
      <c r="E696" s="13">
        <v>8</v>
      </c>
      <c r="F696" s="13">
        <v>0</v>
      </c>
      <c r="G696" s="13">
        <v>1</v>
      </c>
      <c r="H696" s="13">
        <v>1</v>
      </c>
      <c r="I696" s="13">
        <v>19</v>
      </c>
      <c r="J696" s="13">
        <v>3</v>
      </c>
    </row>
    <row r="697" spans="1:11" ht="15.75" customHeight="1" x14ac:dyDescent="0.3">
      <c r="A697" s="7" t="s">
        <v>71</v>
      </c>
      <c r="B697" s="8" t="s">
        <v>1443</v>
      </c>
      <c r="C697" s="12">
        <v>15</v>
      </c>
      <c r="D697" s="13">
        <v>5</v>
      </c>
      <c r="E697" s="13">
        <v>7</v>
      </c>
      <c r="F697" s="13">
        <v>1</v>
      </c>
      <c r="G697" s="13">
        <v>0</v>
      </c>
      <c r="H697" s="13">
        <v>1</v>
      </c>
      <c r="I697" s="13">
        <v>15</v>
      </c>
      <c r="J697" s="13">
        <v>6</v>
      </c>
    </row>
    <row r="698" spans="1:11" ht="15.75" customHeight="1" x14ac:dyDescent="0.3">
      <c r="A698" s="7" t="s">
        <v>87</v>
      </c>
      <c r="B698" s="8" t="s">
        <v>1443</v>
      </c>
      <c r="C698" s="12">
        <v>8</v>
      </c>
      <c r="D698" s="13">
        <v>12</v>
      </c>
      <c r="E698" s="13">
        <v>5</v>
      </c>
      <c r="F698" s="13">
        <v>5</v>
      </c>
      <c r="G698" s="13">
        <v>0</v>
      </c>
      <c r="H698" s="13">
        <v>1</v>
      </c>
      <c r="I698" s="13">
        <v>8</v>
      </c>
      <c r="J698" s="13">
        <v>13</v>
      </c>
    </row>
    <row r="699" spans="1:11" ht="15.75" customHeight="1" x14ac:dyDescent="0.3">
      <c r="A699" s="7" t="s">
        <v>88</v>
      </c>
      <c r="B699" s="8" t="s">
        <v>1443</v>
      </c>
      <c r="C699" s="12">
        <v>13</v>
      </c>
      <c r="D699" s="13">
        <v>7</v>
      </c>
      <c r="E699" s="13">
        <v>7</v>
      </c>
      <c r="F699" s="13">
        <v>3</v>
      </c>
      <c r="G699" s="13">
        <v>0</v>
      </c>
      <c r="H699" s="13">
        <v>1</v>
      </c>
      <c r="I699" s="13">
        <v>13</v>
      </c>
      <c r="J699" s="13">
        <v>8</v>
      </c>
    </row>
    <row r="700" spans="1:11" ht="15.75" customHeight="1" x14ac:dyDescent="0.3">
      <c r="A700" s="7" t="s">
        <v>89</v>
      </c>
      <c r="B700" s="8" t="s">
        <v>1443</v>
      </c>
      <c r="C700" s="12">
        <v>14</v>
      </c>
      <c r="D700" s="13">
        <v>6</v>
      </c>
      <c r="E700" s="13">
        <v>7</v>
      </c>
      <c r="F700" s="13">
        <v>3</v>
      </c>
      <c r="G700" s="13">
        <v>0</v>
      </c>
      <c r="H700" s="13">
        <v>1</v>
      </c>
      <c r="I700" s="13">
        <v>14</v>
      </c>
      <c r="J700" s="13">
        <v>7</v>
      </c>
    </row>
    <row r="701" spans="1:11" ht="15.75" customHeight="1" x14ac:dyDescent="0.3">
      <c r="A701" s="7" t="s">
        <v>90</v>
      </c>
      <c r="B701" s="8" t="s">
        <v>26</v>
      </c>
      <c r="C701" s="12">
        <v>2</v>
      </c>
      <c r="D701" s="13">
        <v>18</v>
      </c>
      <c r="E701" s="13">
        <v>0</v>
      </c>
      <c r="F701" s="13">
        <v>13</v>
      </c>
      <c r="G701" s="13">
        <v>0</v>
      </c>
      <c r="H701" s="13">
        <v>1</v>
      </c>
      <c r="I701" s="13">
        <v>2</v>
      </c>
      <c r="J701" s="13">
        <v>19</v>
      </c>
    </row>
    <row r="702" spans="1:11" ht="15.75" customHeight="1" x14ac:dyDescent="0.3">
      <c r="A702" s="7" t="s">
        <v>73</v>
      </c>
      <c r="B702" s="8" t="s">
        <v>26</v>
      </c>
      <c r="C702" s="12">
        <v>0</v>
      </c>
      <c r="D702" s="13">
        <v>20</v>
      </c>
      <c r="E702" s="13">
        <v>0</v>
      </c>
      <c r="F702" s="13">
        <v>13</v>
      </c>
      <c r="G702" s="13">
        <v>0</v>
      </c>
      <c r="H702" s="13">
        <v>1</v>
      </c>
      <c r="I702" s="13">
        <v>0</v>
      </c>
      <c r="J702" s="13">
        <v>21</v>
      </c>
    </row>
    <row r="703" spans="1:11" ht="15.75" customHeight="1" x14ac:dyDescent="0.3">
      <c r="A703" s="7" t="s">
        <v>75</v>
      </c>
      <c r="B703" s="8" t="s">
        <v>26</v>
      </c>
      <c r="C703" s="12">
        <v>3</v>
      </c>
      <c r="D703" s="13">
        <v>17</v>
      </c>
      <c r="E703" s="13">
        <v>2</v>
      </c>
      <c r="F703" s="13">
        <v>11</v>
      </c>
      <c r="G703" s="13">
        <v>0</v>
      </c>
      <c r="H703" s="13">
        <v>1</v>
      </c>
      <c r="I703" s="13">
        <v>3</v>
      </c>
      <c r="J703" s="13">
        <v>18</v>
      </c>
      <c r="K703" s="27"/>
    </row>
    <row r="704" spans="1:11" ht="15.75" customHeight="1" x14ac:dyDescent="0.3">
      <c r="A704" s="10" t="s">
        <v>12</v>
      </c>
      <c r="B704" s="11"/>
      <c r="C704" s="9">
        <f>SUM(C693:C703)</f>
        <v>95</v>
      </c>
      <c r="D704" s="9">
        <f t="shared" ref="D704:J704" si="54">SUM(D693:D703)</f>
        <v>125</v>
      </c>
      <c r="E704" s="9">
        <f t="shared" si="54"/>
        <v>44</v>
      </c>
      <c r="F704" s="9">
        <f t="shared" si="54"/>
        <v>65</v>
      </c>
      <c r="G704" s="9">
        <f t="shared" si="54"/>
        <v>2</v>
      </c>
      <c r="H704" s="9">
        <f t="shared" si="54"/>
        <v>11</v>
      </c>
      <c r="I704" s="9">
        <f t="shared" si="54"/>
        <v>97</v>
      </c>
      <c r="J704" s="9">
        <f t="shared" si="54"/>
        <v>136</v>
      </c>
      <c r="K704" s="29"/>
    </row>
    <row r="705" spans="1:11" ht="15.75" customHeight="1" x14ac:dyDescent="0.3"/>
    <row r="706" spans="1:11" ht="15.75" customHeight="1" x14ac:dyDescent="0.3"/>
    <row r="707" spans="1:11" ht="15.75" customHeight="1" x14ac:dyDescent="0.3">
      <c r="A707" s="24" t="s">
        <v>1280</v>
      </c>
      <c r="B707" s="25"/>
      <c r="C707" s="25"/>
      <c r="D707" s="25"/>
      <c r="E707" s="25"/>
      <c r="F707" s="25"/>
      <c r="G707" s="25"/>
      <c r="H707" s="25"/>
      <c r="I707" s="25"/>
      <c r="J707" s="26"/>
      <c r="K707" s="27"/>
    </row>
    <row r="708" spans="1:11" ht="15.75" customHeight="1" x14ac:dyDescent="0.3">
      <c r="A708" s="2"/>
      <c r="B708" s="3"/>
      <c r="C708" s="28" t="s">
        <v>1</v>
      </c>
      <c r="D708" s="26"/>
      <c r="E708" s="28" t="s">
        <v>2</v>
      </c>
      <c r="F708" s="26"/>
      <c r="G708" s="28" t="s">
        <v>3</v>
      </c>
      <c r="H708" s="26"/>
      <c r="I708" s="28" t="s">
        <v>4</v>
      </c>
      <c r="J708" s="26"/>
      <c r="K708" s="27"/>
    </row>
    <row r="709" spans="1:11" ht="15.75" customHeight="1" x14ac:dyDescent="0.3">
      <c r="A709" s="4" t="s">
        <v>5</v>
      </c>
      <c r="B709" s="5" t="s">
        <v>6</v>
      </c>
      <c r="C709" s="6" t="s">
        <v>7</v>
      </c>
      <c r="D709" s="6" t="s">
        <v>8</v>
      </c>
      <c r="E709" s="6" t="s">
        <v>7</v>
      </c>
      <c r="F709" s="6" t="s">
        <v>8</v>
      </c>
      <c r="G709" s="6" t="s">
        <v>7</v>
      </c>
      <c r="H709" s="6" t="s">
        <v>8</v>
      </c>
      <c r="I709" s="6" t="s">
        <v>7</v>
      </c>
      <c r="J709" s="6" t="s">
        <v>8</v>
      </c>
      <c r="K709" s="29"/>
    </row>
    <row r="710" spans="1:11" ht="15.75" customHeight="1" x14ac:dyDescent="0.3">
      <c r="A710" s="7" t="s">
        <v>11</v>
      </c>
      <c r="B710" s="8" t="s">
        <v>195</v>
      </c>
      <c r="C710" s="12">
        <v>5</v>
      </c>
      <c r="D710" s="13">
        <v>15</v>
      </c>
      <c r="E710" s="13">
        <v>4</v>
      </c>
      <c r="F710" s="13">
        <v>9</v>
      </c>
      <c r="G710" s="13">
        <v>0</v>
      </c>
      <c r="H710" s="13">
        <v>1</v>
      </c>
      <c r="I710" s="13">
        <v>5</v>
      </c>
      <c r="J710" s="13">
        <v>16</v>
      </c>
    </row>
    <row r="711" spans="1:11" ht="15.75" customHeight="1" x14ac:dyDescent="0.3">
      <c r="A711" s="7" t="s">
        <v>630</v>
      </c>
      <c r="B711" s="8" t="s">
        <v>195</v>
      </c>
      <c r="C711" s="12">
        <v>4</v>
      </c>
      <c r="D711" s="13">
        <v>16</v>
      </c>
      <c r="E711" s="13">
        <v>1</v>
      </c>
      <c r="F711" s="13">
        <v>13</v>
      </c>
      <c r="G711" s="13">
        <v>0</v>
      </c>
      <c r="H711" s="13">
        <v>1</v>
      </c>
      <c r="I711" s="13">
        <v>4</v>
      </c>
      <c r="J711" s="13">
        <v>17</v>
      </c>
    </row>
    <row r="712" spans="1:11" ht="15.75" customHeight="1" x14ac:dyDescent="0.3">
      <c r="A712" s="7" t="s">
        <v>686</v>
      </c>
      <c r="B712" s="8" t="s">
        <v>195</v>
      </c>
      <c r="C712" s="12">
        <v>7</v>
      </c>
      <c r="D712" s="13">
        <v>13</v>
      </c>
      <c r="E712" s="13">
        <v>3</v>
      </c>
      <c r="F712" s="13">
        <v>10</v>
      </c>
      <c r="G712" s="13">
        <v>0</v>
      </c>
      <c r="H712" s="13">
        <v>1</v>
      </c>
      <c r="I712" s="13">
        <v>7</v>
      </c>
      <c r="J712" s="13">
        <v>14</v>
      </c>
    </row>
    <row r="713" spans="1:11" ht="15.75" customHeight="1" x14ac:dyDescent="0.3">
      <c r="A713" s="7" t="s">
        <v>729</v>
      </c>
      <c r="B713" s="8" t="s">
        <v>195</v>
      </c>
      <c r="C713" s="12">
        <v>7</v>
      </c>
      <c r="D713" s="13">
        <v>12</v>
      </c>
      <c r="E713" s="13">
        <v>3</v>
      </c>
      <c r="F713" s="13">
        <v>10</v>
      </c>
      <c r="G713" s="13">
        <v>0</v>
      </c>
      <c r="H713" s="13">
        <v>1</v>
      </c>
      <c r="I713" s="13">
        <v>7</v>
      </c>
      <c r="J713" s="13">
        <v>13</v>
      </c>
    </row>
    <row r="714" spans="1:11" ht="15.75" customHeight="1" x14ac:dyDescent="0.3">
      <c r="A714" s="7" t="s">
        <v>984</v>
      </c>
      <c r="B714" s="8" t="s">
        <v>195</v>
      </c>
      <c r="C714" s="12">
        <v>13</v>
      </c>
      <c r="D714" s="13">
        <v>8</v>
      </c>
      <c r="E714" s="13">
        <v>7</v>
      </c>
      <c r="F714" s="13">
        <v>6</v>
      </c>
      <c r="G714" s="13">
        <v>0</v>
      </c>
      <c r="H714" s="13">
        <v>1</v>
      </c>
      <c r="I714" s="13">
        <v>13</v>
      </c>
      <c r="J714" s="13">
        <v>9</v>
      </c>
    </row>
    <row r="715" spans="1:11" ht="15.75" customHeight="1" x14ac:dyDescent="0.3">
      <c r="A715" s="7" t="s">
        <v>1189</v>
      </c>
      <c r="B715" s="8" t="s">
        <v>195</v>
      </c>
      <c r="C715" s="12">
        <v>18</v>
      </c>
      <c r="D715" s="13">
        <v>2</v>
      </c>
      <c r="E715" s="13">
        <v>12</v>
      </c>
      <c r="F715" s="13">
        <v>1</v>
      </c>
      <c r="G715" s="13">
        <v>0</v>
      </c>
      <c r="H715" s="13">
        <v>1</v>
      </c>
      <c r="I715" s="13">
        <v>18</v>
      </c>
      <c r="J715" s="13">
        <v>3</v>
      </c>
    </row>
    <row r="716" spans="1:11" ht="15.75" customHeight="1" x14ac:dyDescent="0.3">
      <c r="A716" s="7" t="s">
        <v>1267</v>
      </c>
      <c r="B716" s="8" t="s">
        <v>195</v>
      </c>
      <c r="C716" s="12">
        <v>16</v>
      </c>
      <c r="D716" s="13">
        <v>6</v>
      </c>
      <c r="E716" s="13">
        <v>9</v>
      </c>
      <c r="F716" s="13">
        <v>4</v>
      </c>
      <c r="G716" s="13">
        <v>0</v>
      </c>
      <c r="H716" s="13">
        <v>1</v>
      </c>
      <c r="I716" s="13">
        <v>16</v>
      </c>
      <c r="J716" s="13">
        <v>7</v>
      </c>
    </row>
    <row r="717" spans="1:11" ht="15.75" customHeight="1" x14ac:dyDescent="0.3">
      <c r="A717" s="7" t="s">
        <v>1374</v>
      </c>
      <c r="B717" s="8" t="s">
        <v>195</v>
      </c>
      <c r="C717" s="12">
        <v>7</v>
      </c>
      <c r="D717" s="13">
        <v>15</v>
      </c>
      <c r="E717" s="13">
        <v>3</v>
      </c>
      <c r="F717" s="13">
        <v>9</v>
      </c>
      <c r="G717" s="13">
        <v>0</v>
      </c>
      <c r="H717" s="13">
        <v>1</v>
      </c>
      <c r="I717" s="13">
        <v>7</v>
      </c>
      <c r="J717" s="13">
        <v>16</v>
      </c>
    </row>
    <row r="718" spans="1:11" ht="15.75" customHeight="1" x14ac:dyDescent="0.3">
      <c r="A718" s="7" t="s">
        <v>1475</v>
      </c>
      <c r="B718" s="8" t="s">
        <v>195</v>
      </c>
      <c r="C718" s="12">
        <v>19</v>
      </c>
      <c r="D718" s="13">
        <v>3</v>
      </c>
      <c r="E718" s="13">
        <v>13</v>
      </c>
      <c r="F718" s="13">
        <v>1</v>
      </c>
      <c r="G718" s="13">
        <v>2</v>
      </c>
      <c r="H718" s="13">
        <v>1</v>
      </c>
      <c r="I718" s="13">
        <v>21</v>
      </c>
      <c r="J718" s="13">
        <v>4</v>
      </c>
    </row>
    <row r="719" spans="1:11" ht="15.75" customHeight="1" x14ac:dyDescent="0.3">
      <c r="A719" s="7" t="s">
        <v>1614</v>
      </c>
      <c r="B719" s="8" t="s">
        <v>195</v>
      </c>
      <c r="C719" s="12">
        <v>15</v>
      </c>
      <c r="D719" s="13">
        <v>7</v>
      </c>
      <c r="E719" s="13">
        <v>10</v>
      </c>
      <c r="F719" s="13">
        <v>4</v>
      </c>
      <c r="G719" s="13">
        <v>1</v>
      </c>
      <c r="H719" s="13">
        <v>1</v>
      </c>
      <c r="I719" s="13">
        <v>16</v>
      </c>
      <c r="J719" s="13">
        <v>8</v>
      </c>
    </row>
    <row r="720" spans="1:11" ht="15.75" customHeight="1" x14ac:dyDescent="0.3">
      <c r="A720" s="7" t="s">
        <v>1852</v>
      </c>
      <c r="B720" s="8" t="s">
        <v>195</v>
      </c>
      <c r="C720" s="12">
        <v>13</v>
      </c>
      <c r="D720" s="13">
        <v>9</v>
      </c>
      <c r="E720" s="13">
        <v>8</v>
      </c>
      <c r="F720" s="13">
        <v>6</v>
      </c>
      <c r="G720" s="13">
        <v>1</v>
      </c>
      <c r="H720" s="13">
        <v>1</v>
      </c>
      <c r="I720" s="13">
        <v>14</v>
      </c>
      <c r="J720" s="13">
        <v>10</v>
      </c>
    </row>
    <row r="721" spans="1:11" ht="15.75" customHeight="1" x14ac:dyDescent="0.3">
      <c r="A721" s="7" t="s">
        <v>1883</v>
      </c>
      <c r="B721" s="8" t="s">
        <v>195</v>
      </c>
      <c r="C721" s="12">
        <v>11</v>
      </c>
      <c r="D721" s="13">
        <v>11</v>
      </c>
      <c r="E721" s="13">
        <v>7</v>
      </c>
      <c r="F721" s="13">
        <v>7</v>
      </c>
      <c r="G721" s="13">
        <v>0</v>
      </c>
      <c r="H721" s="13">
        <v>1</v>
      </c>
      <c r="I721" s="13">
        <v>11</v>
      </c>
      <c r="J721" s="13">
        <v>12</v>
      </c>
      <c r="K721" s="27"/>
    </row>
    <row r="722" spans="1:11" ht="15.75" customHeight="1" x14ac:dyDescent="0.3">
      <c r="A722" s="10" t="s">
        <v>12</v>
      </c>
      <c r="B722" s="11"/>
      <c r="C722" s="9">
        <f>SUM(C710:C721)</f>
        <v>135</v>
      </c>
      <c r="D722" s="9">
        <f t="shared" ref="D722:J722" si="55">SUM(D710:D721)</f>
        <v>117</v>
      </c>
      <c r="E722" s="9">
        <f t="shared" si="55"/>
        <v>80</v>
      </c>
      <c r="F722" s="9">
        <f t="shared" si="55"/>
        <v>80</v>
      </c>
      <c r="G722" s="9">
        <f t="shared" si="55"/>
        <v>4</v>
      </c>
      <c r="H722" s="9">
        <f t="shared" si="55"/>
        <v>12</v>
      </c>
      <c r="I722" s="9">
        <f t="shared" si="55"/>
        <v>139</v>
      </c>
      <c r="J722" s="9">
        <f t="shared" si="55"/>
        <v>129</v>
      </c>
      <c r="K722" s="29"/>
    </row>
    <row r="723" spans="1:11" ht="15.75" customHeight="1" x14ac:dyDescent="0.3"/>
    <row r="724" spans="1:11" ht="15.75" customHeight="1" x14ac:dyDescent="0.3"/>
    <row r="725" spans="1:11" ht="15.75" customHeight="1" x14ac:dyDescent="0.3">
      <c r="A725" s="24" t="s">
        <v>225</v>
      </c>
      <c r="B725" s="25"/>
      <c r="C725" s="25"/>
      <c r="D725" s="25"/>
      <c r="E725" s="25"/>
      <c r="F725" s="25"/>
      <c r="G725" s="25"/>
      <c r="H725" s="25"/>
      <c r="I725" s="25"/>
      <c r="J725" s="26"/>
      <c r="K725" s="27"/>
    </row>
    <row r="726" spans="1:11" ht="15.75" customHeight="1" x14ac:dyDescent="0.3">
      <c r="A726" s="2"/>
      <c r="B726" s="3"/>
      <c r="C726" s="28" t="s">
        <v>1</v>
      </c>
      <c r="D726" s="26"/>
      <c r="E726" s="28" t="s">
        <v>2</v>
      </c>
      <c r="F726" s="26"/>
      <c r="G726" s="28" t="s">
        <v>3</v>
      </c>
      <c r="H726" s="26"/>
      <c r="I726" s="28" t="s">
        <v>4</v>
      </c>
      <c r="J726" s="26"/>
      <c r="K726" s="27"/>
    </row>
    <row r="727" spans="1:11" ht="15.75" customHeight="1" x14ac:dyDescent="0.3">
      <c r="A727" s="4" t="s">
        <v>5</v>
      </c>
      <c r="B727" s="5" t="s">
        <v>6</v>
      </c>
      <c r="C727" s="6" t="s">
        <v>7</v>
      </c>
      <c r="D727" s="6" t="s">
        <v>8</v>
      </c>
      <c r="E727" s="6" t="s">
        <v>7</v>
      </c>
      <c r="F727" s="6" t="s">
        <v>8</v>
      </c>
      <c r="G727" s="6" t="s">
        <v>7</v>
      </c>
      <c r="H727" s="6" t="s">
        <v>8</v>
      </c>
      <c r="I727" s="6" t="s">
        <v>7</v>
      </c>
      <c r="J727" s="6" t="s">
        <v>8</v>
      </c>
      <c r="K727" s="29"/>
    </row>
    <row r="728" spans="1:11" ht="15.75" customHeight="1" x14ac:dyDescent="0.3">
      <c r="A728" s="7" t="s">
        <v>159</v>
      </c>
      <c r="B728" s="8" t="s">
        <v>60</v>
      </c>
      <c r="C728" s="12">
        <v>3</v>
      </c>
      <c r="D728" s="13">
        <v>12</v>
      </c>
      <c r="E728" s="13">
        <v>2</v>
      </c>
      <c r="F728" s="13">
        <v>8</v>
      </c>
      <c r="G728" s="13">
        <v>0</v>
      </c>
      <c r="H728" s="13">
        <v>1</v>
      </c>
      <c r="I728" s="13">
        <v>3</v>
      </c>
      <c r="J728" s="13">
        <v>13</v>
      </c>
      <c r="K728" s="27"/>
    </row>
    <row r="729" spans="1:11" ht="15.75" customHeight="1" x14ac:dyDescent="0.3">
      <c r="A729" s="10" t="s">
        <v>12</v>
      </c>
      <c r="B729" s="11"/>
      <c r="C729" s="9">
        <f>SUM(C728)</f>
        <v>3</v>
      </c>
      <c r="D729" s="9">
        <f t="shared" ref="D729:J729" si="56">SUM(D728)</f>
        <v>12</v>
      </c>
      <c r="E729" s="9">
        <f t="shared" si="56"/>
        <v>2</v>
      </c>
      <c r="F729" s="9">
        <f t="shared" si="56"/>
        <v>8</v>
      </c>
      <c r="G729" s="9">
        <f t="shared" si="56"/>
        <v>0</v>
      </c>
      <c r="H729" s="9">
        <f t="shared" si="56"/>
        <v>1</v>
      </c>
      <c r="I729" s="9">
        <f t="shared" si="56"/>
        <v>3</v>
      </c>
      <c r="J729" s="9">
        <f t="shared" si="56"/>
        <v>13</v>
      </c>
      <c r="K729" s="29"/>
    </row>
    <row r="730" spans="1:11" ht="15.75" customHeight="1" x14ac:dyDescent="0.3"/>
    <row r="731" spans="1:11" ht="15.75" customHeight="1" x14ac:dyDescent="0.3"/>
    <row r="732" spans="1:11" ht="15.75" customHeight="1" x14ac:dyDescent="0.3">
      <c r="A732" s="24" t="s">
        <v>1731</v>
      </c>
      <c r="B732" s="25"/>
      <c r="C732" s="25"/>
      <c r="D732" s="25"/>
      <c r="E732" s="25"/>
      <c r="F732" s="25"/>
      <c r="G732" s="25"/>
      <c r="H732" s="25"/>
      <c r="I732" s="25"/>
      <c r="J732" s="26"/>
      <c r="K732" s="27"/>
    </row>
    <row r="733" spans="1:11" ht="15.75" customHeight="1" x14ac:dyDescent="0.3">
      <c r="A733" s="2"/>
      <c r="B733" s="3"/>
      <c r="C733" s="28" t="s">
        <v>1</v>
      </c>
      <c r="D733" s="26"/>
      <c r="E733" s="28" t="s">
        <v>2</v>
      </c>
      <c r="F733" s="26"/>
      <c r="G733" s="28" t="s">
        <v>3</v>
      </c>
      <c r="H733" s="26"/>
      <c r="I733" s="28" t="s">
        <v>4</v>
      </c>
      <c r="J733" s="26"/>
      <c r="K733" s="27"/>
    </row>
    <row r="734" spans="1:11" ht="15.75" customHeight="1" x14ac:dyDescent="0.3">
      <c r="A734" s="4" t="s">
        <v>5</v>
      </c>
      <c r="B734" s="5" t="s">
        <v>6</v>
      </c>
      <c r="C734" s="6" t="s">
        <v>7</v>
      </c>
      <c r="D734" s="6" t="s">
        <v>8</v>
      </c>
      <c r="E734" s="6" t="s">
        <v>7</v>
      </c>
      <c r="F734" s="6" t="s">
        <v>8</v>
      </c>
      <c r="G734" s="6" t="s">
        <v>7</v>
      </c>
      <c r="H734" s="6" t="s">
        <v>8</v>
      </c>
      <c r="I734" s="6" t="s">
        <v>7</v>
      </c>
      <c r="J734" s="6" t="s">
        <v>8</v>
      </c>
      <c r="K734" s="29"/>
    </row>
    <row r="735" spans="1:11" ht="15.75" customHeight="1" x14ac:dyDescent="0.3">
      <c r="A735" s="7" t="s">
        <v>1732</v>
      </c>
      <c r="B735" s="8" t="s">
        <v>1295</v>
      </c>
      <c r="C735" s="12"/>
      <c r="D735" s="13"/>
      <c r="E735" s="13"/>
      <c r="F735" s="13"/>
      <c r="G735" s="13"/>
      <c r="H735" s="13"/>
      <c r="I735" s="13">
        <v>10</v>
      </c>
      <c r="J735" s="13">
        <v>10</v>
      </c>
      <c r="K735" s="27"/>
    </row>
    <row r="736" spans="1:11" ht="15.75" customHeight="1" x14ac:dyDescent="0.3">
      <c r="A736" s="10" t="s">
        <v>12</v>
      </c>
      <c r="B736" s="11"/>
      <c r="C736" s="9">
        <f>SUM(C735)</f>
        <v>0</v>
      </c>
      <c r="D736" s="9">
        <f t="shared" ref="D736:J736" si="57">SUM(D735)</f>
        <v>0</v>
      </c>
      <c r="E736" s="9">
        <f t="shared" si="57"/>
        <v>0</v>
      </c>
      <c r="F736" s="9">
        <f t="shared" si="57"/>
        <v>0</v>
      </c>
      <c r="G736" s="9">
        <f t="shared" si="57"/>
        <v>0</v>
      </c>
      <c r="H736" s="9">
        <f t="shared" si="57"/>
        <v>0</v>
      </c>
      <c r="I736" s="9">
        <f t="shared" si="57"/>
        <v>10</v>
      </c>
      <c r="J736" s="9">
        <f t="shared" si="57"/>
        <v>10</v>
      </c>
      <c r="K736" s="29"/>
    </row>
    <row r="737" spans="1:11" ht="15.75" customHeight="1" x14ac:dyDescent="0.3"/>
    <row r="738" spans="1:11" ht="15.75" customHeight="1" x14ac:dyDescent="0.3"/>
    <row r="739" spans="1:11" ht="15.75" customHeight="1" x14ac:dyDescent="0.3">
      <c r="A739" s="24" t="s">
        <v>2034</v>
      </c>
      <c r="B739" s="25"/>
      <c r="C739" s="25"/>
      <c r="D739" s="25"/>
      <c r="E739" s="25"/>
      <c r="F739" s="25"/>
      <c r="G739" s="25"/>
      <c r="H739" s="25"/>
      <c r="I739" s="25"/>
      <c r="J739" s="26"/>
      <c r="K739" s="27"/>
    </row>
    <row r="740" spans="1:11" ht="15.75" customHeight="1" x14ac:dyDescent="0.3">
      <c r="A740" s="2"/>
      <c r="B740" s="3"/>
      <c r="C740" s="28" t="s">
        <v>1</v>
      </c>
      <c r="D740" s="26"/>
      <c r="E740" s="28" t="s">
        <v>2</v>
      </c>
      <c r="F740" s="26"/>
      <c r="G740" s="28" t="s">
        <v>3</v>
      </c>
      <c r="H740" s="26"/>
      <c r="I740" s="28" t="s">
        <v>4</v>
      </c>
      <c r="J740" s="26"/>
      <c r="K740" s="27"/>
    </row>
    <row r="741" spans="1:11" ht="15.75" customHeight="1" x14ac:dyDescent="0.3">
      <c r="A741" s="4" t="s">
        <v>5</v>
      </c>
      <c r="B741" s="5" t="s">
        <v>6</v>
      </c>
      <c r="C741" s="6" t="s">
        <v>7</v>
      </c>
      <c r="D741" s="6" t="s">
        <v>8</v>
      </c>
      <c r="E741" s="6" t="s">
        <v>7</v>
      </c>
      <c r="F741" s="6" t="s">
        <v>8</v>
      </c>
      <c r="G741" s="6" t="s">
        <v>7</v>
      </c>
      <c r="H741" s="6" t="s">
        <v>8</v>
      </c>
      <c r="I741" s="6" t="s">
        <v>7</v>
      </c>
      <c r="J741" s="6" t="s">
        <v>8</v>
      </c>
      <c r="K741" s="29"/>
    </row>
    <row r="742" spans="1:11" ht="15.75" customHeight="1" x14ac:dyDescent="0.3">
      <c r="A742" s="7" t="s">
        <v>2031</v>
      </c>
      <c r="B742" s="8" t="s">
        <v>206</v>
      </c>
      <c r="C742" s="12">
        <v>8</v>
      </c>
      <c r="D742" s="13">
        <v>14</v>
      </c>
      <c r="E742" s="13">
        <v>4</v>
      </c>
      <c r="F742" s="13">
        <v>6</v>
      </c>
      <c r="G742" s="13">
        <v>0</v>
      </c>
      <c r="H742" s="13">
        <v>1</v>
      </c>
      <c r="I742" s="13">
        <v>8</v>
      </c>
      <c r="J742" s="13">
        <v>15</v>
      </c>
      <c r="K742" s="27"/>
    </row>
    <row r="743" spans="1:11" ht="15.75" customHeight="1" x14ac:dyDescent="0.3">
      <c r="A743" s="7" t="s">
        <v>2043</v>
      </c>
      <c r="B743" s="8" t="s">
        <v>206</v>
      </c>
      <c r="C743" s="12">
        <v>11</v>
      </c>
      <c r="D743" s="13">
        <v>11</v>
      </c>
      <c r="E743" s="13">
        <v>5</v>
      </c>
      <c r="F743" s="13">
        <v>5</v>
      </c>
      <c r="G743" s="13">
        <v>0</v>
      </c>
      <c r="H743" s="13">
        <v>1</v>
      </c>
      <c r="I743" s="13">
        <v>11</v>
      </c>
      <c r="J743" s="13">
        <v>12</v>
      </c>
      <c r="K743" s="27"/>
    </row>
    <row r="744" spans="1:11" ht="15.75" customHeight="1" x14ac:dyDescent="0.3">
      <c r="A744" s="7" t="s">
        <v>2066</v>
      </c>
      <c r="B744" s="8" t="s">
        <v>206</v>
      </c>
      <c r="C744" s="12">
        <v>15</v>
      </c>
      <c r="D744" s="13">
        <v>7</v>
      </c>
      <c r="E744" s="13">
        <v>8</v>
      </c>
      <c r="F744" s="13">
        <v>2</v>
      </c>
      <c r="G744" s="13">
        <v>0</v>
      </c>
      <c r="H744" s="13">
        <v>1</v>
      </c>
      <c r="I744" s="13">
        <v>15</v>
      </c>
      <c r="J744" s="13">
        <v>8</v>
      </c>
      <c r="K744" s="27"/>
    </row>
    <row r="745" spans="1:11" ht="15.75" customHeight="1" x14ac:dyDescent="0.3">
      <c r="A745" s="7" t="s">
        <v>2081</v>
      </c>
      <c r="B745" s="8" t="s">
        <v>206</v>
      </c>
      <c r="C745" s="12">
        <v>18</v>
      </c>
      <c r="D745" s="13">
        <v>4</v>
      </c>
      <c r="E745" s="13">
        <v>8</v>
      </c>
      <c r="F745" s="13">
        <v>2</v>
      </c>
      <c r="G745" s="13">
        <v>2</v>
      </c>
      <c r="H745" s="13">
        <v>1</v>
      </c>
      <c r="I745" s="13">
        <v>20</v>
      </c>
      <c r="J745" s="13">
        <v>5</v>
      </c>
      <c r="K745" s="27"/>
    </row>
    <row r="746" spans="1:11" ht="15.75" customHeight="1" x14ac:dyDescent="0.3">
      <c r="A746" s="10" t="s">
        <v>12</v>
      </c>
      <c r="B746" s="11"/>
      <c r="C746" s="9">
        <f>SUM(C742:C745)</f>
        <v>52</v>
      </c>
      <c r="D746" s="9">
        <f t="shared" ref="D746:J746" si="58">SUM(D742:D745)</f>
        <v>36</v>
      </c>
      <c r="E746" s="9">
        <f t="shared" si="58"/>
        <v>25</v>
      </c>
      <c r="F746" s="9">
        <f t="shared" si="58"/>
        <v>15</v>
      </c>
      <c r="G746" s="9">
        <f t="shared" si="58"/>
        <v>2</v>
      </c>
      <c r="H746" s="9">
        <f t="shared" si="58"/>
        <v>4</v>
      </c>
      <c r="I746" s="9">
        <f t="shared" si="58"/>
        <v>54</v>
      </c>
      <c r="J746" s="9">
        <f t="shared" si="58"/>
        <v>40</v>
      </c>
      <c r="K746" s="29"/>
    </row>
    <row r="747" spans="1:11" ht="15.75" customHeight="1" x14ac:dyDescent="0.3"/>
    <row r="748" spans="1:11" ht="15.75" customHeight="1" x14ac:dyDescent="0.3"/>
    <row r="749" spans="1:11" ht="15.75" customHeight="1" x14ac:dyDescent="0.3">
      <c r="A749" s="24" t="s">
        <v>798</v>
      </c>
      <c r="B749" s="25"/>
      <c r="C749" s="25"/>
      <c r="D749" s="25"/>
      <c r="E749" s="25"/>
      <c r="F749" s="25"/>
      <c r="G749" s="25"/>
      <c r="H749" s="25"/>
      <c r="I749" s="25"/>
      <c r="J749" s="26"/>
      <c r="K749" s="27"/>
    </row>
    <row r="750" spans="1:11" ht="15.75" customHeight="1" x14ac:dyDescent="0.3">
      <c r="A750" s="2"/>
      <c r="B750" s="3"/>
      <c r="C750" s="28" t="s">
        <v>1</v>
      </c>
      <c r="D750" s="26"/>
      <c r="E750" s="28" t="s">
        <v>2</v>
      </c>
      <c r="F750" s="26"/>
      <c r="G750" s="28" t="s">
        <v>3</v>
      </c>
      <c r="H750" s="26"/>
      <c r="I750" s="28" t="s">
        <v>4</v>
      </c>
      <c r="J750" s="26"/>
      <c r="K750" s="27"/>
    </row>
    <row r="751" spans="1:11" ht="15.75" customHeight="1" x14ac:dyDescent="0.3">
      <c r="A751" s="4" t="s">
        <v>5</v>
      </c>
      <c r="B751" s="5" t="s">
        <v>6</v>
      </c>
      <c r="C751" s="6" t="s">
        <v>7</v>
      </c>
      <c r="D751" s="6" t="s">
        <v>8</v>
      </c>
      <c r="E751" s="6" t="s">
        <v>7</v>
      </c>
      <c r="F751" s="6" t="s">
        <v>8</v>
      </c>
      <c r="G751" s="6" t="s">
        <v>7</v>
      </c>
      <c r="H751" s="6" t="s">
        <v>8</v>
      </c>
      <c r="I751" s="6" t="s">
        <v>7</v>
      </c>
      <c r="J751" s="6" t="s">
        <v>8</v>
      </c>
      <c r="K751" s="29"/>
    </row>
    <row r="752" spans="1:11" ht="15.75" customHeight="1" x14ac:dyDescent="0.3">
      <c r="A752" s="7" t="s">
        <v>153</v>
      </c>
      <c r="B752" s="8" t="s">
        <v>258</v>
      </c>
      <c r="C752" s="12">
        <v>5</v>
      </c>
      <c r="D752" s="13">
        <v>8</v>
      </c>
      <c r="E752" s="13"/>
      <c r="F752" s="13"/>
      <c r="G752" s="13">
        <v>1</v>
      </c>
      <c r="H752" s="13">
        <v>2</v>
      </c>
      <c r="I752" s="13">
        <v>6</v>
      </c>
      <c r="J752" s="13">
        <v>10</v>
      </c>
      <c r="K752" s="27"/>
    </row>
    <row r="753" spans="1:11" ht="15.75" customHeight="1" x14ac:dyDescent="0.3">
      <c r="A753" s="7" t="s">
        <v>176</v>
      </c>
      <c r="B753" s="8" t="s">
        <v>258</v>
      </c>
      <c r="C753" s="22">
        <v>4</v>
      </c>
      <c r="D753" s="14">
        <v>8</v>
      </c>
      <c r="E753" s="14"/>
      <c r="F753" s="14"/>
      <c r="G753" s="14">
        <v>0</v>
      </c>
      <c r="H753" s="14">
        <v>1</v>
      </c>
      <c r="I753" s="14">
        <v>4</v>
      </c>
      <c r="J753" s="14">
        <v>9</v>
      </c>
      <c r="K753" s="27"/>
    </row>
    <row r="754" spans="1:11" ht="15.75" customHeight="1" x14ac:dyDescent="0.3">
      <c r="A754" s="7" t="s">
        <v>243</v>
      </c>
      <c r="B754" s="8" t="s">
        <v>258</v>
      </c>
      <c r="C754" s="22">
        <v>9</v>
      </c>
      <c r="D754" s="14">
        <v>9</v>
      </c>
      <c r="E754" s="14"/>
      <c r="F754" s="14"/>
      <c r="G754" s="14">
        <v>1</v>
      </c>
      <c r="H754" s="14">
        <v>2</v>
      </c>
      <c r="I754" s="14">
        <v>10</v>
      </c>
      <c r="J754" s="14">
        <v>11</v>
      </c>
      <c r="K754" s="27"/>
    </row>
    <row r="755" spans="1:11" ht="15.75" customHeight="1" x14ac:dyDescent="0.3">
      <c r="A755" s="10" t="s">
        <v>12</v>
      </c>
      <c r="B755" s="11"/>
      <c r="C755" s="9">
        <f>SUM(C752:C754)</f>
        <v>18</v>
      </c>
      <c r="D755" s="9">
        <f t="shared" ref="D755:J755" si="59">SUM(D752:D754)</f>
        <v>25</v>
      </c>
      <c r="E755" s="9">
        <f t="shared" si="59"/>
        <v>0</v>
      </c>
      <c r="F755" s="9">
        <f t="shared" si="59"/>
        <v>0</v>
      </c>
      <c r="G755" s="9">
        <f t="shared" si="59"/>
        <v>2</v>
      </c>
      <c r="H755" s="9">
        <f t="shared" si="59"/>
        <v>5</v>
      </c>
      <c r="I755" s="9">
        <f t="shared" si="59"/>
        <v>20</v>
      </c>
      <c r="J755" s="9">
        <f t="shared" si="59"/>
        <v>30</v>
      </c>
      <c r="K755" s="29"/>
    </row>
    <row r="756" spans="1:11" ht="15.75" customHeight="1" x14ac:dyDescent="0.3"/>
    <row r="757" spans="1:11" ht="15.75" customHeight="1" x14ac:dyDescent="0.3"/>
    <row r="758" spans="1:11" ht="15.75" customHeight="1" x14ac:dyDescent="0.3">
      <c r="A758" s="24" t="s">
        <v>735</v>
      </c>
      <c r="B758" s="25"/>
      <c r="C758" s="25"/>
      <c r="D758" s="25"/>
      <c r="E758" s="25"/>
      <c r="F758" s="25"/>
      <c r="G758" s="25"/>
      <c r="H758" s="25"/>
      <c r="I758" s="25"/>
      <c r="J758" s="26"/>
      <c r="K758" s="27"/>
    </row>
    <row r="759" spans="1:11" ht="15.75" customHeight="1" x14ac:dyDescent="0.3">
      <c r="A759" s="2"/>
      <c r="B759" s="3"/>
      <c r="C759" s="28" t="s">
        <v>1</v>
      </c>
      <c r="D759" s="26"/>
      <c r="E759" s="28" t="s">
        <v>2</v>
      </c>
      <c r="F759" s="26"/>
      <c r="G759" s="28" t="s">
        <v>3</v>
      </c>
      <c r="H759" s="26"/>
      <c r="I759" s="28" t="s">
        <v>4</v>
      </c>
      <c r="J759" s="26"/>
      <c r="K759" s="27"/>
    </row>
    <row r="760" spans="1:11" ht="15.75" customHeight="1" x14ac:dyDescent="0.3">
      <c r="A760" s="4" t="s">
        <v>5</v>
      </c>
      <c r="B760" s="5" t="s">
        <v>6</v>
      </c>
      <c r="C760" s="6" t="s">
        <v>7</v>
      </c>
      <c r="D760" s="6" t="s">
        <v>8</v>
      </c>
      <c r="E760" s="6" t="s">
        <v>7</v>
      </c>
      <c r="F760" s="6" t="s">
        <v>8</v>
      </c>
      <c r="G760" s="6" t="s">
        <v>7</v>
      </c>
      <c r="H760" s="6" t="s">
        <v>8</v>
      </c>
      <c r="I760" s="6" t="s">
        <v>7</v>
      </c>
      <c r="J760" s="6" t="s">
        <v>8</v>
      </c>
      <c r="K760" s="29"/>
    </row>
    <row r="761" spans="1:11" ht="15.75" customHeight="1" x14ac:dyDescent="0.3">
      <c r="A761" s="7" t="s">
        <v>107</v>
      </c>
      <c r="B761" s="8" t="s">
        <v>195</v>
      </c>
      <c r="C761" s="12">
        <v>9</v>
      </c>
      <c r="D761" s="13">
        <v>9</v>
      </c>
      <c r="E761" s="13">
        <v>5</v>
      </c>
      <c r="F761" s="13">
        <v>2</v>
      </c>
      <c r="G761" s="13">
        <v>0</v>
      </c>
      <c r="H761" s="13">
        <v>1</v>
      </c>
      <c r="I761" s="13">
        <v>9</v>
      </c>
      <c r="J761" s="13">
        <v>10</v>
      </c>
      <c r="K761" s="27"/>
    </row>
    <row r="762" spans="1:11" ht="15.75" customHeight="1" x14ac:dyDescent="0.3">
      <c r="A762" s="7" t="s">
        <v>109</v>
      </c>
      <c r="B762" s="8" t="s">
        <v>195</v>
      </c>
      <c r="C762" s="22">
        <v>13</v>
      </c>
      <c r="D762" s="14">
        <v>5</v>
      </c>
      <c r="E762" s="14">
        <v>5</v>
      </c>
      <c r="F762" s="14">
        <v>2</v>
      </c>
      <c r="G762" s="14">
        <v>1</v>
      </c>
      <c r="H762" s="14">
        <v>1</v>
      </c>
      <c r="I762" s="14">
        <v>14</v>
      </c>
      <c r="J762" s="14">
        <v>6</v>
      </c>
      <c r="K762" s="27"/>
    </row>
    <row r="763" spans="1:11" ht="15.75" customHeight="1" x14ac:dyDescent="0.3">
      <c r="A763" s="10" t="s">
        <v>12</v>
      </c>
      <c r="B763" s="11"/>
      <c r="C763" s="9">
        <f>SUM(C761:C762)</f>
        <v>22</v>
      </c>
      <c r="D763" s="9">
        <f t="shared" ref="D763:J763" si="60">SUM(D761:D762)</f>
        <v>14</v>
      </c>
      <c r="E763" s="9">
        <f t="shared" si="60"/>
        <v>10</v>
      </c>
      <c r="F763" s="9">
        <f t="shared" si="60"/>
        <v>4</v>
      </c>
      <c r="G763" s="9">
        <f t="shared" si="60"/>
        <v>1</v>
      </c>
      <c r="H763" s="9">
        <f t="shared" si="60"/>
        <v>2</v>
      </c>
      <c r="I763" s="9">
        <f t="shared" si="60"/>
        <v>23</v>
      </c>
      <c r="J763" s="9">
        <f t="shared" si="60"/>
        <v>16</v>
      </c>
      <c r="K763" s="29"/>
    </row>
    <row r="764" spans="1:11" ht="15.75" customHeight="1" x14ac:dyDescent="0.3"/>
    <row r="765" spans="1:11" ht="15.75" customHeight="1" x14ac:dyDescent="0.3"/>
    <row r="766" spans="1:11" ht="15.75" customHeight="1" x14ac:dyDescent="0.3">
      <c r="A766" s="24" t="s">
        <v>1260</v>
      </c>
      <c r="B766" s="25"/>
      <c r="C766" s="25"/>
      <c r="D766" s="25"/>
      <c r="E766" s="25"/>
      <c r="F766" s="25"/>
      <c r="G766" s="25"/>
      <c r="H766" s="25"/>
      <c r="I766" s="25"/>
      <c r="J766" s="26"/>
      <c r="K766" s="27"/>
    </row>
    <row r="767" spans="1:11" ht="15.75" customHeight="1" x14ac:dyDescent="0.3">
      <c r="A767" s="2"/>
      <c r="B767" s="3"/>
      <c r="C767" s="28" t="s">
        <v>1</v>
      </c>
      <c r="D767" s="26"/>
      <c r="E767" s="28" t="s">
        <v>2</v>
      </c>
      <c r="F767" s="26"/>
      <c r="G767" s="28" t="s">
        <v>3</v>
      </c>
      <c r="H767" s="26"/>
      <c r="I767" s="28" t="s">
        <v>4</v>
      </c>
      <c r="J767" s="26"/>
      <c r="K767" s="27"/>
    </row>
    <row r="768" spans="1:11" ht="15.75" customHeight="1" x14ac:dyDescent="0.3">
      <c r="A768" s="4" t="s">
        <v>5</v>
      </c>
      <c r="B768" s="5" t="s">
        <v>6</v>
      </c>
      <c r="C768" s="6" t="s">
        <v>7</v>
      </c>
      <c r="D768" s="6" t="s">
        <v>8</v>
      </c>
      <c r="E768" s="6" t="s">
        <v>7</v>
      </c>
      <c r="F768" s="6" t="s">
        <v>8</v>
      </c>
      <c r="G768" s="6" t="s">
        <v>7</v>
      </c>
      <c r="H768" s="6" t="s">
        <v>8</v>
      </c>
      <c r="I768" s="6" t="s">
        <v>7</v>
      </c>
      <c r="J768" s="6" t="s">
        <v>8</v>
      </c>
      <c r="K768" s="29"/>
    </row>
    <row r="769" spans="1:11" ht="15.75" customHeight="1" x14ac:dyDescent="0.3">
      <c r="A769" s="7" t="s">
        <v>34</v>
      </c>
      <c r="B769" s="8" t="s">
        <v>309</v>
      </c>
      <c r="C769" s="12">
        <v>4</v>
      </c>
      <c r="D769" s="13">
        <v>16</v>
      </c>
      <c r="E769" s="13">
        <v>4</v>
      </c>
      <c r="F769" s="13">
        <v>9</v>
      </c>
      <c r="G769" s="13">
        <v>0</v>
      </c>
      <c r="H769" s="13">
        <v>1</v>
      </c>
      <c r="I769" s="13">
        <v>4</v>
      </c>
      <c r="J769" s="13">
        <v>17</v>
      </c>
      <c r="K769" s="27"/>
    </row>
    <row r="770" spans="1:11" ht="15.75" customHeight="1" x14ac:dyDescent="0.3">
      <c r="A770" s="7" t="s">
        <v>35</v>
      </c>
      <c r="B770" s="8" t="s">
        <v>309</v>
      </c>
      <c r="C770" s="22">
        <v>3</v>
      </c>
      <c r="D770" s="14">
        <v>17</v>
      </c>
      <c r="E770" s="14">
        <v>2</v>
      </c>
      <c r="F770" s="14">
        <v>11</v>
      </c>
      <c r="G770" s="14">
        <v>1</v>
      </c>
      <c r="H770" s="14">
        <v>1</v>
      </c>
      <c r="I770" s="14">
        <v>4</v>
      </c>
      <c r="J770" s="14">
        <v>18</v>
      </c>
      <c r="K770" s="27"/>
    </row>
    <row r="771" spans="1:11" ht="15.75" customHeight="1" x14ac:dyDescent="0.3">
      <c r="A771" s="7" t="s">
        <v>36</v>
      </c>
      <c r="B771" s="8" t="s">
        <v>309</v>
      </c>
      <c r="C771" s="22">
        <v>11</v>
      </c>
      <c r="D771" s="14">
        <v>9</v>
      </c>
      <c r="E771" s="14">
        <v>7</v>
      </c>
      <c r="F771" s="14">
        <v>6</v>
      </c>
      <c r="G771" s="14">
        <v>0</v>
      </c>
      <c r="H771" s="14">
        <v>1</v>
      </c>
      <c r="I771" s="14">
        <v>11</v>
      </c>
      <c r="J771" s="14">
        <v>10</v>
      </c>
      <c r="K771" s="27"/>
    </row>
    <row r="772" spans="1:11" ht="15.75" customHeight="1" x14ac:dyDescent="0.3">
      <c r="A772" s="7" t="s">
        <v>37</v>
      </c>
      <c r="B772" s="8" t="s">
        <v>309</v>
      </c>
      <c r="C772" s="22">
        <v>12</v>
      </c>
      <c r="D772" s="14">
        <v>8</v>
      </c>
      <c r="E772" s="14">
        <v>11</v>
      </c>
      <c r="F772" s="14">
        <v>5</v>
      </c>
      <c r="G772" s="14">
        <v>0</v>
      </c>
      <c r="H772" s="14">
        <v>1</v>
      </c>
      <c r="I772" s="14">
        <v>12</v>
      </c>
      <c r="J772" s="14">
        <v>9</v>
      </c>
      <c r="K772" s="27"/>
    </row>
    <row r="773" spans="1:11" ht="15.75" customHeight="1" x14ac:dyDescent="0.3">
      <c r="A773" s="10" t="s">
        <v>12</v>
      </c>
      <c r="B773" s="11"/>
      <c r="C773" s="9">
        <f>SUM(C769:C772)</f>
        <v>30</v>
      </c>
      <c r="D773" s="9">
        <f t="shared" ref="D773:J773" si="61">SUM(D769:D772)</f>
        <v>50</v>
      </c>
      <c r="E773" s="9">
        <f t="shared" si="61"/>
        <v>24</v>
      </c>
      <c r="F773" s="9">
        <f t="shared" si="61"/>
        <v>31</v>
      </c>
      <c r="G773" s="9">
        <f t="shared" si="61"/>
        <v>1</v>
      </c>
      <c r="H773" s="9">
        <f t="shared" si="61"/>
        <v>4</v>
      </c>
      <c r="I773" s="9">
        <f t="shared" si="61"/>
        <v>31</v>
      </c>
      <c r="J773" s="9">
        <f t="shared" si="61"/>
        <v>54</v>
      </c>
      <c r="K773" s="29"/>
    </row>
    <row r="774" spans="1:11" ht="15.75" customHeight="1" x14ac:dyDescent="0.3"/>
    <row r="775" spans="1:11" ht="15.75" customHeight="1" x14ac:dyDescent="0.3"/>
    <row r="776" spans="1:11" ht="15.75" customHeight="1" x14ac:dyDescent="0.3">
      <c r="A776" s="24" t="s">
        <v>226</v>
      </c>
      <c r="B776" s="25"/>
      <c r="C776" s="25"/>
      <c r="D776" s="25"/>
      <c r="E776" s="25"/>
      <c r="F776" s="25"/>
      <c r="G776" s="25"/>
      <c r="H776" s="25"/>
      <c r="I776" s="25"/>
      <c r="J776" s="26"/>
      <c r="K776" s="27"/>
    </row>
    <row r="777" spans="1:11" ht="15.75" customHeight="1" x14ac:dyDescent="0.3">
      <c r="A777" s="2"/>
      <c r="B777" s="3"/>
      <c r="C777" s="28" t="s">
        <v>1</v>
      </c>
      <c r="D777" s="26"/>
      <c r="E777" s="28" t="s">
        <v>2</v>
      </c>
      <c r="F777" s="26"/>
      <c r="G777" s="28" t="s">
        <v>3</v>
      </c>
      <c r="H777" s="26"/>
      <c r="I777" s="28" t="s">
        <v>4</v>
      </c>
      <c r="J777" s="26"/>
      <c r="K777" s="27"/>
    </row>
    <row r="778" spans="1:11" ht="15.75" customHeight="1" x14ac:dyDescent="0.3">
      <c r="A778" s="4" t="s">
        <v>5</v>
      </c>
      <c r="B778" s="5" t="s">
        <v>6</v>
      </c>
      <c r="C778" s="6" t="s">
        <v>7</v>
      </c>
      <c r="D778" s="6" t="s">
        <v>8</v>
      </c>
      <c r="E778" s="6" t="s">
        <v>7</v>
      </c>
      <c r="F778" s="6" t="s">
        <v>8</v>
      </c>
      <c r="G778" s="6" t="s">
        <v>7</v>
      </c>
      <c r="H778" s="6" t="s">
        <v>8</v>
      </c>
      <c r="I778" s="6" t="s">
        <v>7</v>
      </c>
      <c r="J778" s="6" t="s">
        <v>8</v>
      </c>
      <c r="K778" s="29"/>
    </row>
    <row r="779" spans="1:11" ht="15.75" customHeight="1" x14ac:dyDescent="0.3">
      <c r="A779" s="7" t="s">
        <v>42</v>
      </c>
      <c r="B779" s="8" t="s">
        <v>16</v>
      </c>
      <c r="C779" s="12">
        <v>6</v>
      </c>
      <c r="D779" s="13">
        <v>10</v>
      </c>
      <c r="E779" s="13">
        <v>2</v>
      </c>
      <c r="F779" s="13">
        <v>8</v>
      </c>
      <c r="G779" s="13">
        <v>0</v>
      </c>
      <c r="H779" s="13">
        <v>2</v>
      </c>
      <c r="I779" s="13">
        <v>6</v>
      </c>
      <c r="J779" s="13">
        <v>12</v>
      </c>
      <c r="K779" s="27"/>
    </row>
    <row r="780" spans="1:11" ht="15.75" customHeight="1" x14ac:dyDescent="0.3">
      <c r="A780" s="10" t="s">
        <v>12</v>
      </c>
      <c r="B780" s="11"/>
      <c r="C780" s="9">
        <f>SUM(C779)</f>
        <v>6</v>
      </c>
      <c r="D780" s="9">
        <f t="shared" ref="D780:J780" si="62">SUM(D779)</f>
        <v>10</v>
      </c>
      <c r="E780" s="9">
        <f t="shared" si="62"/>
        <v>2</v>
      </c>
      <c r="F780" s="9">
        <f t="shared" si="62"/>
        <v>8</v>
      </c>
      <c r="G780" s="9">
        <f t="shared" si="62"/>
        <v>0</v>
      </c>
      <c r="H780" s="9">
        <f t="shared" si="62"/>
        <v>2</v>
      </c>
      <c r="I780" s="9">
        <f t="shared" si="62"/>
        <v>6</v>
      </c>
      <c r="J780" s="9">
        <f t="shared" si="62"/>
        <v>12</v>
      </c>
      <c r="K780" s="29"/>
    </row>
    <row r="781" spans="1:11" ht="15.75" customHeight="1" x14ac:dyDescent="0.3"/>
    <row r="782" spans="1:11" ht="15.75" customHeight="1" x14ac:dyDescent="0.3"/>
    <row r="783" spans="1:11" ht="15.75" customHeight="1" x14ac:dyDescent="0.3">
      <c r="A783" s="24" t="s">
        <v>1578</v>
      </c>
      <c r="B783" s="25"/>
      <c r="C783" s="25"/>
      <c r="D783" s="25"/>
      <c r="E783" s="25"/>
      <c r="F783" s="25"/>
      <c r="G783" s="25"/>
      <c r="H783" s="25"/>
      <c r="I783" s="25"/>
      <c r="J783" s="26"/>
      <c r="K783" s="27"/>
    </row>
    <row r="784" spans="1:11" ht="15.75" customHeight="1" x14ac:dyDescent="0.3">
      <c r="A784" s="2"/>
      <c r="B784" s="3"/>
      <c r="C784" s="28" t="s">
        <v>1</v>
      </c>
      <c r="D784" s="26"/>
      <c r="E784" s="28" t="s">
        <v>2</v>
      </c>
      <c r="F784" s="26"/>
      <c r="G784" s="28" t="s">
        <v>3</v>
      </c>
      <c r="H784" s="26"/>
      <c r="I784" s="28" t="s">
        <v>4</v>
      </c>
      <c r="J784" s="26"/>
      <c r="K784" s="27"/>
    </row>
    <row r="785" spans="1:11" ht="15.75" customHeight="1" x14ac:dyDescent="0.3">
      <c r="A785" s="4" t="s">
        <v>5</v>
      </c>
      <c r="B785" s="5" t="s">
        <v>6</v>
      </c>
      <c r="C785" s="6" t="s">
        <v>7</v>
      </c>
      <c r="D785" s="6" t="s">
        <v>8</v>
      </c>
      <c r="E785" s="6" t="s">
        <v>7</v>
      </c>
      <c r="F785" s="6" t="s">
        <v>8</v>
      </c>
      <c r="G785" s="6" t="s">
        <v>7</v>
      </c>
      <c r="H785" s="6" t="s">
        <v>8</v>
      </c>
      <c r="I785" s="6" t="s">
        <v>7</v>
      </c>
      <c r="J785" s="6" t="s">
        <v>8</v>
      </c>
      <c r="K785" s="29"/>
    </row>
    <row r="786" spans="1:11" ht="15.75" customHeight="1" x14ac:dyDescent="0.3">
      <c r="A786" s="7" t="s">
        <v>23</v>
      </c>
      <c r="B786" s="8" t="s">
        <v>10</v>
      </c>
      <c r="C786" s="12">
        <v>9</v>
      </c>
      <c r="D786" s="13">
        <v>7</v>
      </c>
      <c r="E786" s="13">
        <v>6</v>
      </c>
      <c r="F786" s="13">
        <v>3</v>
      </c>
      <c r="G786" s="13">
        <v>5</v>
      </c>
      <c r="H786" s="13">
        <v>2</v>
      </c>
      <c r="I786" s="13">
        <v>14</v>
      </c>
      <c r="J786" s="13">
        <v>9</v>
      </c>
      <c r="K786" s="27"/>
    </row>
    <row r="787" spans="1:11" ht="15.75" customHeight="1" x14ac:dyDescent="0.3">
      <c r="A787" s="10" t="s">
        <v>12</v>
      </c>
      <c r="B787" s="11"/>
      <c r="C787" s="9">
        <f>SUM(C786)</f>
        <v>9</v>
      </c>
      <c r="D787" s="9">
        <f t="shared" ref="D787:J787" si="63">SUM(D786)</f>
        <v>7</v>
      </c>
      <c r="E787" s="9">
        <f t="shared" si="63"/>
        <v>6</v>
      </c>
      <c r="F787" s="9">
        <f t="shared" si="63"/>
        <v>3</v>
      </c>
      <c r="G787" s="9">
        <f t="shared" si="63"/>
        <v>5</v>
      </c>
      <c r="H787" s="9">
        <f t="shared" si="63"/>
        <v>2</v>
      </c>
      <c r="I787" s="9">
        <f t="shared" si="63"/>
        <v>14</v>
      </c>
      <c r="J787" s="9">
        <f t="shared" si="63"/>
        <v>9</v>
      </c>
      <c r="K787" s="29"/>
    </row>
    <row r="788" spans="1:11" ht="15.75" customHeight="1" x14ac:dyDescent="0.3"/>
    <row r="789" spans="1:11" ht="15.75" customHeight="1" x14ac:dyDescent="0.3"/>
    <row r="790" spans="1:11" ht="15.75" customHeight="1" x14ac:dyDescent="0.3">
      <c r="A790" s="24" t="s">
        <v>2011</v>
      </c>
      <c r="B790" s="25"/>
      <c r="C790" s="25"/>
      <c r="D790" s="25"/>
      <c r="E790" s="25"/>
      <c r="F790" s="25"/>
      <c r="G790" s="25"/>
      <c r="H790" s="25"/>
      <c r="I790" s="25"/>
      <c r="J790" s="26"/>
      <c r="K790" s="27"/>
    </row>
    <row r="791" spans="1:11" ht="15.75" customHeight="1" x14ac:dyDescent="0.3">
      <c r="A791" s="2"/>
      <c r="B791" s="3"/>
      <c r="C791" s="28" t="s">
        <v>1</v>
      </c>
      <c r="D791" s="26"/>
      <c r="E791" s="28" t="s">
        <v>2</v>
      </c>
      <c r="F791" s="26"/>
      <c r="G791" s="28" t="s">
        <v>3</v>
      </c>
      <c r="H791" s="26"/>
      <c r="I791" s="28" t="s">
        <v>4</v>
      </c>
      <c r="J791" s="26"/>
      <c r="K791" s="27"/>
    </row>
    <row r="792" spans="1:11" ht="15.75" customHeight="1" x14ac:dyDescent="0.3">
      <c r="A792" s="4" t="s">
        <v>5</v>
      </c>
      <c r="B792" s="5" t="s">
        <v>6</v>
      </c>
      <c r="C792" s="6" t="s">
        <v>7</v>
      </c>
      <c r="D792" s="6" t="s">
        <v>8</v>
      </c>
      <c r="E792" s="6" t="s">
        <v>7</v>
      </c>
      <c r="F792" s="6" t="s">
        <v>8</v>
      </c>
      <c r="G792" s="6" t="s">
        <v>7</v>
      </c>
      <c r="H792" s="6" t="s">
        <v>8</v>
      </c>
      <c r="I792" s="6" t="s">
        <v>7</v>
      </c>
      <c r="J792" s="6" t="s">
        <v>8</v>
      </c>
      <c r="K792" s="29"/>
    </row>
    <row r="793" spans="1:11" ht="15.75" customHeight="1" x14ac:dyDescent="0.3">
      <c r="A793" s="7" t="s">
        <v>21</v>
      </c>
      <c r="B793" s="8" t="s">
        <v>1045</v>
      </c>
      <c r="C793" s="12">
        <v>4</v>
      </c>
      <c r="D793" s="13">
        <v>14</v>
      </c>
      <c r="E793" s="13">
        <v>1</v>
      </c>
      <c r="F793" s="13">
        <v>4</v>
      </c>
      <c r="G793" s="13">
        <v>1</v>
      </c>
      <c r="H793" s="13">
        <v>1</v>
      </c>
      <c r="I793" s="13">
        <v>5</v>
      </c>
      <c r="J793" s="13">
        <v>15</v>
      </c>
      <c r="K793" s="27"/>
    </row>
    <row r="794" spans="1:11" ht="15.75" customHeight="1" x14ac:dyDescent="0.3">
      <c r="A794" s="10" t="s">
        <v>12</v>
      </c>
      <c r="B794" s="11"/>
      <c r="C794" s="9">
        <f t="shared" ref="C794:J794" si="64">SUM(C793:C793)</f>
        <v>4</v>
      </c>
      <c r="D794" s="9">
        <f t="shared" si="64"/>
        <v>14</v>
      </c>
      <c r="E794" s="9">
        <f t="shared" si="64"/>
        <v>1</v>
      </c>
      <c r="F794" s="9">
        <f t="shared" si="64"/>
        <v>4</v>
      </c>
      <c r="G794" s="9">
        <f t="shared" si="64"/>
        <v>1</v>
      </c>
      <c r="H794" s="9">
        <f t="shared" si="64"/>
        <v>1</v>
      </c>
      <c r="I794" s="9">
        <f t="shared" si="64"/>
        <v>5</v>
      </c>
      <c r="J794" s="9">
        <f t="shared" si="64"/>
        <v>15</v>
      </c>
      <c r="K794" s="29"/>
    </row>
    <row r="795" spans="1:11" ht="15.75" customHeight="1" x14ac:dyDescent="0.3"/>
    <row r="796" spans="1:11" ht="15.75" customHeight="1" x14ac:dyDescent="0.3"/>
    <row r="797" spans="1:11" ht="15.75" customHeight="1" x14ac:dyDescent="0.3">
      <c r="A797" s="24" t="s">
        <v>227</v>
      </c>
      <c r="B797" s="25"/>
      <c r="C797" s="25"/>
      <c r="D797" s="25"/>
      <c r="E797" s="25"/>
      <c r="F797" s="25"/>
      <c r="G797" s="25"/>
      <c r="H797" s="25"/>
      <c r="I797" s="25"/>
      <c r="J797" s="26"/>
      <c r="K797" s="27"/>
    </row>
    <row r="798" spans="1:11" ht="15.75" customHeight="1" x14ac:dyDescent="0.3">
      <c r="A798" s="2"/>
      <c r="B798" s="3"/>
      <c r="C798" s="28" t="s">
        <v>1</v>
      </c>
      <c r="D798" s="26"/>
      <c r="E798" s="28" t="s">
        <v>2</v>
      </c>
      <c r="F798" s="26"/>
      <c r="G798" s="28" t="s">
        <v>3</v>
      </c>
      <c r="H798" s="26"/>
      <c r="I798" s="28" t="s">
        <v>4</v>
      </c>
      <c r="J798" s="26"/>
      <c r="K798" s="27"/>
    </row>
    <row r="799" spans="1:11" ht="15.75" customHeight="1" x14ac:dyDescent="0.3">
      <c r="A799" s="4" t="s">
        <v>5</v>
      </c>
      <c r="B799" s="5" t="s">
        <v>6</v>
      </c>
      <c r="C799" s="6" t="s">
        <v>7</v>
      </c>
      <c r="D799" s="6" t="s">
        <v>8</v>
      </c>
      <c r="E799" s="6" t="s">
        <v>7</v>
      </c>
      <c r="F799" s="6" t="s">
        <v>8</v>
      </c>
      <c r="G799" s="6" t="s">
        <v>7</v>
      </c>
      <c r="H799" s="6" t="s">
        <v>8</v>
      </c>
      <c r="I799" s="6" t="s">
        <v>7</v>
      </c>
      <c r="J799" s="6" t="s">
        <v>8</v>
      </c>
      <c r="K799" s="29"/>
    </row>
    <row r="800" spans="1:11" ht="15.75" customHeight="1" x14ac:dyDescent="0.3">
      <c r="A800" s="7" t="s">
        <v>147</v>
      </c>
      <c r="B800" s="8" t="s">
        <v>158</v>
      </c>
      <c r="C800" s="12">
        <v>6</v>
      </c>
      <c r="D800" s="13">
        <v>5</v>
      </c>
      <c r="E800" s="13">
        <v>5</v>
      </c>
      <c r="F800" s="13">
        <v>3</v>
      </c>
      <c r="G800" s="13">
        <v>2</v>
      </c>
      <c r="H800" s="13">
        <v>2</v>
      </c>
      <c r="I800" s="13">
        <v>8</v>
      </c>
      <c r="J800" s="13">
        <v>7</v>
      </c>
      <c r="K800" s="27"/>
    </row>
    <row r="801" spans="1:11" ht="15.75" customHeight="1" x14ac:dyDescent="0.3">
      <c r="A801" s="7" t="s">
        <v>150</v>
      </c>
      <c r="B801" s="8" t="s">
        <v>158</v>
      </c>
      <c r="C801" s="22">
        <v>9</v>
      </c>
      <c r="D801" s="14">
        <v>2</v>
      </c>
      <c r="E801" s="14">
        <v>7</v>
      </c>
      <c r="F801" s="14">
        <v>1</v>
      </c>
      <c r="G801" s="14">
        <v>2</v>
      </c>
      <c r="H801" s="14">
        <v>1</v>
      </c>
      <c r="I801" s="14">
        <v>11</v>
      </c>
      <c r="J801" s="14">
        <v>3</v>
      </c>
      <c r="K801" s="27"/>
    </row>
    <row r="802" spans="1:11" ht="15.75" customHeight="1" x14ac:dyDescent="0.3">
      <c r="A802" s="7" t="s">
        <v>151</v>
      </c>
      <c r="B802" s="8" t="s">
        <v>158</v>
      </c>
      <c r="C802" s="22">
        <v>5</v>
      </c>
      <c r="D802" s="14">
        <v>6</v>
      </c>
      <c r="E802" s="14">
        <v>3</v>
      </c>
      <c r="F802" s="14">
        <v>6</v>
      </c>
      <c r="G802" s="14">
        <v>5</v>
      </c>
      <c r="H802" s="14">
        <v>2</v>
      </c>
      <c r="I802" s="14">
        <v>10</v>
      </c>
      <c r="J802" s="14">
        <v>8</v>
      </c>
      <c r="K802" s="27"/>
    </row>
    <row r="803" spans="1:11" ht="15.75" customHeight="1" x14ac:dyDescent="0.3">
      <c r="A803" s="7" t="s">
        <v>152</v>
      </c>
      <c r="B803" s="8" t="s">
        <v>228</v>
      </c>
      <c r="C803" s="22"/>
      <c r="D803" s="14"/>
      <c r="E803" s="14"/>
      <c r="F803" s="14"/>
      <c r="G803" s="14"/>
      <c r="H803" s="14"/>
      <c r="I803" s="14"/>
      <c r="J803" s="14"/>
      <c r="K803" s="27"/>
    </row>
    <row r="804" spans="1:11" ht="15.75" customHeight="1" x14ac:dyDescent="0.3">
      <c r="A804" s="10" t="s">
        <v>12</v>
      </c>
      <c r="B804" s="11"/>
      <c r="C804" s="9">
        <f>SUM(C800:C803)</f>
        <v>20</v>
      </c>
      <c r="D804" s="9">
        <f t="shared" ref="D804:J804" si="65">SUM(D800:D803)</f>
        <v>13</v>
      </c>
      <c r="E804" s="9">
        <f t="shared" si="65"/>
        <v>15</v>
      </c>
      <c r="F804" s="9">
        <f t="shared" si="65"/>
        <v>10</v>
      </c>
      <c r="G804" s="9">
        <f t="shared" si="65"/>
        <v>9</v>
      </c>
      <c r="H804" s="9">
        <f t="shared" si="65"/>
        <v>5</v>
      </c>
      <c r="I804" s="9">
        <f t="shared" si="65"/>
        <v>29</v>
      </c>
      <c r="J804" s="9">
        <f t="shared" si="65"/>
        <v>18</v>
      </c>
      <c r="K804" s="29"/>
    </row>
    <row r="805" spans="1:11" ht="15.75" customHeight="1" x14ac:dyDescent="0.3"/>
    <row r="806" spans="1:11" ht="15.75" customHeight="1" x14ac:dyDescent="0.3"/>
    <row r="807" spans="1:11" ht="15.75" customHeight="1" x14ac:dyDescent="0.3">
      <c r="A807" s="24" t="s">
        <v>229</v>
      </c>
      <c r="B807" s="25"/>
      <c r="C807" s="25"/>
      <c r="D807" s="25"/>
      <c r="E807" s="25"/>
      <c r="F807" s="25"/>
      <c r="G807" s="25"/>
      <c r="H807" s="25"/>
      <c r="I807" s="25"/>
      <c r="J807" s="26"/>
      <c r="K807" s="27"/>
    </row>
    <row r="808" spans="1:11" ht="15.75" customHeight="1" x14ac:dyDescent="0.3">
      <c r="A808" s="2"/>
      <c r="B808" s="3"/>
      <c r="C808" s="28" t="s">
        <v>1</v>
      </c>
      <c r="D808" s="26"/>
      <c r="E808" s="28" t="s">
        <v>2</v>
      </c>
      <c r="F808" s="26"/>
      <c r="G808" s="28" t="s">
        <v>3</v>
      </c>
      <c r="H808" s="26"/>
      <c r="I808" s="28" t="s">
        <v>4</v>
      </c>
      <c r="J808" s="26"/>
      <c r="K808" s="27"/>
    </row>
    <row r="809" spans="1:11" ht="15.75" customHeight="1" x14ac:dyDescent="0.3">
      <c r="A809" s="4" t="s">
        <v>5</v>
      </c>
      <c r="B809" s="5" t="s">
        <v>6</v>
      </c>
      <c r="C809" s="6" t="s">
        <v>7</v>
      </c>
      <c r="D809" s="6" t="s">
        <v>8</v>
      </c>
      <c r="E809" s="6" t="s">
        <v>7</v>
      </c>
      <c r="F809" s="6" t="s">
        <v>8</v>
      </c>
      <c r="G809" s="6" t="s">
        <v>7</v>
      </c>
      <c r="H809" s="6" t="s">
        <v>8</v>
      </c>
      <c r="I809" s="6" t="s">
        <v>7</v>
      </c>
      <c r="J809" s="6" t="s">
        <v>8</v>
      </c>
      <c r="K809" s="29"/>
    </row>
    <row r="810" spans="1:11" ht="15.75" customHeight="1" x14ac:dyDescent="0.3">
      <c r="A810" s="7" t="s">
        <v>42</v>
      </c>
      <c r="B810" s="8" t="s">
        <v>165</v>
      </c>
      <c r="C810" s="12">
        <v>4</v>
      </c>
      <c r="D810" s="13">
        <v>12</v>
      </c>
      <c r="E810" s="13">
        <v>3</v>
      </c>
      <c r="F810" s="13">
        <v>9</v>
      </c>
      <c r="G810" s="13">
        <v>0</v>
      </c>
      <c r="H810" s="13">
        <v>2</v>
      </c>
      <c r="I810" s="13">
        <v>4</v>
      </c>
      <c r="J810" s="13">
        <v>14</v>
      </c>
      <c r="K810" s="27"/>
    </row>
    <row r="811" spans="1:11" ht="15.75" customHeight="1" x14ac:dyDescent="0.3">
      <c r="A811" s="7" t="s">
        <v>24</v>
      </c>
      <c r="B811" s="8" t="s">
        <v>165</v>
      </c>
      <c r="C811" s="22">
        <v>5</v>
      </c>
      <c r="D811" s="14">
        <v>11</v>
      </c>
      <c r="E811" s="14">
        <v>4</v>
      </c>
      <c r="F811" s="14">
        <v>8</v>
      </c>
      <c r="G811" s="14">
        <v>1</v>
      </c>
      <c r="H811" s="14">
        <v>2</v>
      </c>
      <c r="I811" s="14">
        <v>6</v>
      </c>
      <c r="J811" s="14">
        <v>13</v>
      </c>
      <c r="K811" s="27"/>
    </row>
    <row r="812" spans="1:11" ht="15.75" customHeight="1" x14ac:dyDescent="0.3">
      <c r="A812" s="7" t="s">
        <v>46</v>
      </c>
      <c r="B812" s="8" t="s">
        <v>165</v>
      </c>
      <c r="C812" s="22">
        <v>10</v>
      </c>
      <c r="D812" s="14">
        <v>6</v>
      </c>
      <c r="E812" s="14">
        <v>9</v>
      </c>
      <c r="F812" s="14">
        <v>3</v>
      </c>
      <c r="G812" s="14">
        <v>2</v>
      </c>
      <c r="H812" s="14">
        <v>2</v>
      </c>
      <c r="I812" s="14">
        <v>12</v>
      </c>
      <c r="J812" s="14">
        <v>8</v>
      </c>
      <c r="K812" s="27"/>
    </row>
    <row r="813" spans="1:11" ht="15.75" customHeight="1" x14ac:dyDescent="0.3">
      <c r="A813" s="7" t="s">
        <v>55</v>
      </c>
      <c r="B813" s="8" t="s">
        <v>165</v>
      </c>
      <c r="C813" s="22">
        <v>1</v>
      </c>
      <c r="D813" s="14">
        <v>14</v>
      </c>
      <c r="E813" s="14">
        <v>1</v>
      </c>
      <c r="F813" s="14">
        <v>11</v>
      </c>
      <c r="G813" s="14">
        <v>0</v>
      </c>
      <c r="H813" s="14">
        <v>2</v>
      </c>
      <c r="I813" s="14">
        <v>1</v>
      </c>
      <c r="J813" s="14">
        <v>16</v>
      </c>
      <c r="K813" s="27"/>
    </row>
    <row r="814" spans="1:11" ht="15.75" customHeight="1" x14ac:dyDescent="0.3">
      <c r="A814" s="10" t="s">
        <v>12</v>
      </c>
      <c r="B814" s="11"/>
      <c r="C814" s="9">
        <f>SUM(C810:C813)</f>
        <v>20</v>
      </c>
      <c r="D814" s="9">
        <f t="shared" ref="D814:J814" si="66">SUM(D810:D813)</f>
        <v>43</v>
      </c>
      <c r="E814" s="9">
        <f t="shared" si="66"/>
        <v>17</v>
      </c>
      <c r="F814" s="9">
        <f t="shared" si="66"/>
        <v>31</v>
      </c>
      <c r="G814" s="9">
        <f t="shared" si="66"/>
        <v>3</v>
      </c>
      <c r="H814" s="9">
        <f t="shared" si="66"/>
        <v>8</v>
      </c>
      <c r="I814" s="9">
        <f t="shared" si="66"/>
        <v>23</v>
      </c>
      <c r="J814" s="9">
        <f t="shared" si="66"/>
        <v>51</v>
      </c>
      <c r="K814" s="29"/>
    </row>
    <row r="815" spans="1:11" ht="15.75" customHeight="1" x14ac:dyDescent="0.3"/>
    <row r="816" spans="1:11" ht="15.75" customHeight="1" x14ac:dyDescent="0.3"/>
    <row r="817" spans="1:11" ht="15.75" customHeight="1" x14ac:dyDescent="0.3">
      <c r="A817" s="24" t="s">
        <v>1843</v>
      </c>
      <c r="B817" s="25"/>
      <c r="C817" s="25"/>
      <c r="D817" s="25"/>
      <c r="E817" s="25"/>
      <c r="F817" s="25"/>
      <c r="G817" s="25"/>
      <c r="H817" s="25"/>
      <c r="I817" s="25"/>
      <c r="J817" s="26"/>
      <c r="K817" s="27"/>
    </row>
    <row r="818" spans="1:11" ht="15.75" customHeight="1" x14ac:dyDescent="0.3">
      <c r="A818" s="2"/>
      <c r="B818" s="3"/>
      <c r="C818" s="28" t="s">
        <v>1</v>
      </c>
      <c r="D818" s="26"/>
      <c r="E818" s="28" t="s">
        <v>2</v>
      </c>
      <c r="F818" s="26"/>
      <c r="G818" s="28" t="s">
        <v>3</v>
      </c>
      <c r="H818" s="26"/>
      <c r="I818" s="28" t="s">
        <v>4</v>
      </c>
      <c r="J818" s="26"/>
      <c r="K818" s="27"/>
    </row>
    <row r="819" spans="1:11" ht="15.75" customHeight="1" x14ac:dyDescent="0.3">
      <c r="A819" s="4" t="s">
        <v>5</v>
      </c>
      <c r="B819" s="5" t="s">
        <v>6</v>
      </c>
      <c r="C819" s="6" t="s">
        <v>7</v>
      </c>
      <c r="D819" s="6" t="s">
        <v>8</v>
      </c>
      <c r="E819" s="6" t="s">
        <v>7</v>
      </c>
      <c r="F819" s="6" t="s">
        <v>8</v>
      </c>
      <c r="G819" s="6" t="s">
        <v>7</v>
      </c>
      <c r="H819" s="6" t="s">
        <v>8</v>
      </c>
      <c r="I819" s="6" t="s">
        <v>7</v>
      </c>
      <c r="J819" s="6" t="s">
        <v>8</v>
      </c>
      <c r="K819" s="29"/>
    </row>
    <row r="820" spans="1:11" ht="15.75" customHeight="1" x14ac:dyDescent="0.3">
      <c r="A820" s="7" t="s">
        <v>105</v>
      </c>
      <c r="B820" s="8" t="s">
        <v>1497</v>
      </c>
      <c r="C820" s="12">
        <v>5</v>
      </c>
      <c r="D820" s="13">
        <v>13</v>
      </c>
      <c r="E820" s="13">
        <v>0</v>
      </c>
      <c r="F820" s="13">
        <v>10</v>
      </c>
      <c r="G820" s="13">
        <v>0</v>
      </c>
      <c r="H820" s="13">
        <v>1</v>
      </c>
      <c r="I820" s="13">
        <v>5</v>
      </c>
      <c r="J820" s="13">
        <v>14</v>
      </c>
      <c r="K820" s="27"/>
    </row>
    <row r="821" spans="1:11" ht="15.75" customHeight="1" x14ac:dyDescent="0.3">
      <c r="A821" s="10" t="s">
        <v>12</v>
      </c>
      <c r="B821" s="11"/>
      <c r="C821" s="9">
        <f t="shared" ref="C821:J821" si="67">SUM(C820:C820)</f>
        <v>5</v>
      </c>
      <c r="D821" s="9">
        <f t="shared" si="67"/>
        <v>13</v>
      </c>
      <c r="E821" s="9">
        <f t="shared" si="67"/>
        <v>0</v>
      </c>
      <c r="F821" s="9">
        <f t="shared" si="67"/>
        <v>10</v>
      </c>
      <c r="G821" s="9">
        <f t="shared" si="67"/>
        <v>0</v>
      </c>
      <c r="H821" s="9">
        <f t="shared" si="67"/>
        <v>1</v>
      </c>
      <c r="I821" s="9">
        <f t="shared" si="67"/>
        <v>5</v>
      </c>
      <c r="J821" s="9">
        <f t="shared" si="67"/>
        <v>14</v>
      </c>
      <c r="K821" s="29"/>
    </row>
    <row r="822" spans="1:11" ht="15.75" customHeight="1" x14ac:dyDescent="0.3"/>
    <row r="823" spans="1:11" ht="15.75" customHeight="1" x14ac:dyDescent="0.3"/>
    <row r="824" spans="1:11" ht="15.75" customHeight="1" x14ac:dyDescent="0.3">
      <c r="A824" s="24" t="s">
        <v>1744</v>
      </c>
      <c r="B824" s="25"/>
      <c r="C824" s="25"/>
      <c r="D824" s="25"/>
      <c r="E824" s="25"/>
      <c r="F824" s="25"/>
      <c r="G824" s="25"/>
      <c r="H824" s="25"/>
      <c r="I824" s="25"/>
      <c r="J824" s="26"/>
      <c r="K824" s="27"/>
    </row>
    <row r="825" spans="1:11" ht="15.75" customHeight="1" x14ac:dyDescent="0.3">
      <c r="A825" s="2"/>
      <c r="B825" s="3"/>
      <c r="C825" s="28" t="s">
        <v>1</v>
      </c>
      <c r="D825" s="26"/>
      <c r="E825" s="28" t="s">
        <v>2</v>
      </c>
      <c r="F825" s="26"/>
      <c r="G825" s="28" t="s">
        <v>3</v>
      </c>
      <c r="H825" s="26"/>
      <c r="I825" s="28" t="s">
        <v>4</v>
      </c>
      <c r="J825" s="26"/>
      <c r="K825" s="27"/>
    </row>
    <row r="826" spans="1:11" ht="15.75" customHeight="1" x14ac:dyDescent="0.3">
      <c r="A826" s="4" t="s">
        <v>5</v>
      </c>
      <c r="B826" s="5" t="s">
        <v>6</v>
      </c>
      <c r="C826" s="6" t="s">
        <v>7</v>
      </c>
      <c r="D826" s="6" t="s">
        <v>8</v>
      </c>
      <c r="E826" s="6" t="s">
        <v>7</v>
      </c>
      <c r="F826" s="6" t="s">
        <v>8</v>
      </c>
      <c r="G826" s="6" t="s">
        <v>7</v>
      </c>
      <c r="H826" s="6" t="s">
        <v>8</v>
      </c>
      <c r="I826" s="6" t="s">
        <v>7</v>
      </c>
      <c r="J826" s="6" t="s">
        <v>8</v>
      </c>
      <c r="K826" s="29"/>
    </row>
    <row r="827" spans="1:11" ht="15.75" customHeight="1" x14ac:dyDescent="0.3">
      <c r="A827" s="7" t="s">
        <v>784</v>
      </c>
      <c r="B827" s="8" t="s">
        <v>426</v>
      </c>
      <c r="C827" s="12"/>
      <c r="D827" s="13"/>
      <c r="E827" s="13">
        <v>0</v>
      </c>
      <c r="F827" s="13">
        <v>6</v>
      </c>
      <c r="G827" s="13"/>
      <c r="H827" s="13"/>
      <c r="I827" s="13">
        <v>2</v>
      </c>
      <c r="J827" s="13">
        <v>10</v>
      </c>
      <c r="K827" s="27"/>
    </row>
    <row r="828" spans="1:11" ht="15.75" customHeight="1" x14ac:dyDescent="0.3">
      <c r="A828" s="7" t="s">
        <v>670</v>
      </c>
      <c r="B828" s="8" t="s">
        <v>426</v>
      </c>
      <c r="C828" s="22"/>
      <c r="D828" s="14"/>
      <c r="E828" s="14">
        <v>0</v>
      </c>
      <c r="F828" s="14">
        <v>6</v>
      </c>
      <c r="G828" s="14"/>
      <c r="H828" s="14"/>
      <c r="I828" s="14">
        <v>5</v>
      </c>
      <c r="J828" s="14">
        <v>10</v>
      </c>
      <c r="K828" s="45"/>
    </row>
    <row r="829" spans="1:11" ht="15.75" customHeight="1" x14ac:dyDescent="0.3">
      <c r="A829" s="7" t="s">
        <v>465</v>
      </c>
      <c r="B829" s="8" t="s">
        <v>426</v>
      </c>
      <c r="C829" s="22"/>
      <c r="D829" s="14"/>
      <c r="E829" s="14">
        <v>2</v>
      </c>
      <c r="F829" s="14">
        <v>3</v>
      </c>
      <c r="G829" s="14"/>
      <c r="H829" s="14"/>
      <c r="I829" s="14">
        <v>8</v>
      </c>
      <c r="J829" s="14">
        <v>8</v>
      </c>
      <c r="K829" s="45"/>
    </row>
    <row r="830" spans="1:11" ht="15.75" customHeight="1" x14ac:dyDescent="0.3">
      <c r="A830" s="7" t="s">
        <v>466</v>
      </c>
      <c r="B830" s="8" t="s">
        <v>426</v>
      </c>
      <c r="C830" s="22"/>
      <c r="D830" s="14"/>
      <c r="E830" s="14">
        <v>2</v>
      </c>
      <c r="F830" s="14">
        <v>3</v>
      </c>
      <c r="G830" s="14"/>
      <c r="H830" s="14"/>
      <c r="I830" s="14">
        <v>9</v>
      </c>
      <c r="J830" s="14">
        <v>8</v>
      </c>
      <c r="K830" s="45"/>
    </row>
    <row r="831" spans="1:11" ht="15.75" customHeight="1" x14ac:dyDescent="0.3">
      <c r="A831" s="7" t="s">
        <v>279</v>
      </c>
      <c r="B831" s="8" t="s">
        <v>426</v>
      </c>
      <c r="C831" s="22"/>
      <c r="D831" s="14"/>
      <c r="E831" s="14">
        <v>5</v>
      </c>
      <c r="F831" s="14">
        <v>0</v>
      </c>
      <c r="G831" s="14"/>
      <c r="H831" s="14"/>
      <c r="I831" s="14">
        <v>13</v>
      </c>
      <c r="J831" s="14">
        <v>3</v>
      </c>
      <c r="K831" s="45"/>
    </row>
    <row r="832" spans="1:11" ht="15.75" customHeight="1" x14ac:dyDescent="0.3">
      <c r="A832" s="7" t="s">
        <v>280</v>
      </c>
      <c r="B832" s="8" t="s">
        <v>426</v>
      </c>
      <c r="C832" s="22"/>
      <c r="D832" s="14"/>
      <c r="E832" s="14">
        <v>6</v>
      </c>
      <c r="F832" s="14">
        <v>4</v>
      </c>
      <c r="G832" s="14"/>
      <c r="H832" s="14"/>
      <c r="I832" s="14">
        <v>8</v>
      </c>
      <c r="J832" s="14">
        <v>8</v>
      </c>
      <c r="K832" s="27"/>
    </row>
    <row r="833" spans="1:11" ht="15.75" customHeight="1" x14ac:dyDescent="0.3">
      <c r="A833" s="10" t="s">
        <v>12</v>
      </c>
      <c r="B833" s="11"/>
      <c r="C833" s="9">
        <f t="shared" ref="C833:J833" si="68">SUM(C827:C832)</f>
        <v>0</v>
      </c>
      <c r="D833" s="9">
        <f t="shared" si="68"/>
        <v>0</v>
      </c>
      <c r="E833" s="9">
        <f t="shared" si="68"/>
        <v>15</v>
      </c>
      <c r="F833" s="9">
        <f t="shared" si="68"/>
        <v>22</v>
      </c>
      <c r="G833" s="9">
        <f t="shared" si="68"/>
        <v>0</v>
      </c>
      <c r="H833" s="9">
        <f t="shared" si="68"/>
        <v>0</v>
      </c>
      <c r="I833" s="9">
        <f t="shared" si="68"/>
        <v>45</v>
      </c>
      <c r="J833" s="9">
        <f t="shared" si="68"/>
        <v>47</v>
      </c>
      <c r="K833" s="29"/>
    </row>
    <row r="834" spans="1:11" ht="15.75" customHeight="1" x14ac:dyDescent="0.3">
      <c r="A834" s="30"/>
      <c r="B834" s="30"/>
      <c r="C834" s="30"/>
      <c r="D834" s="30"/>
    </row>
    <row r="835" spans="1:11" ht="15.75" customHeight="1" x14ac:dyDescent="0.3"/>
    <row r="836" spans="1:11" ht="15.75" customHeight="1" x14ac:dyDescent="0.3">
      <c r="A836" s="24" t="s">
        <v>1213</v>
      </c>
      <c r="B836" s="25"/>
      <c r="C836" s="25"/>
      <c r="D836" s="25"/>
      <c r="E836" s="25"/>
      <c r="F836" s="25"/>
      <c r="G836" s="25"/>
      <c r="H836" s="25"/>
      <c r="I836" s="25"/>
      <c r="J836" s="26"/>
      <c r="K836" s="27"/>
    </row>
    <row r="837" spans="1:11" ht="15.75" customHeight="1" x14ac:dyDescent="0.3">
      <c r="A837" s="2"/>
      <c r="B837" s="3"/>
      <c r="C837" s="28" t="s">
        <v>1</v>
      </c>
      <c r="D837" s="26"/>
      <c r="E837" s="28" t="s">
        <v>2</v>
      </c>
      <c r="F837" s="26"/>
      <c r="G837" s="28" t="s">
        <v>3</v>
      </c>
      <c r="H837" s="26"/>
      <c r="I837" s="28" t="s">
        <v>4</v>
      </c>
      <c r="J837" s="26"/>
      <c r="K837" s="27"/>
    </row>
    <row r="838" spans="1:11" ht="15.75" customHeight="1" x14ac:dyDescent="0.3">
      <c r="A838" s="4" t="s">
        <v>5</v>
      </c>
      <c r="B838" s="5" t="s">
        <v>6</v>
      </c>
      <c r="C838" s="6" t="s">
        <v>7</v>
      </c>
      <c r="D838" s="6" t="s">
        <v>8</v>
      </c>
      <c r="E838" s="6" t="s">
        <v>7</v>
      </c>
      <c r="F838" s="6" t="s">
        <v>8</v>
      </c>
      <c r="G838" s="6" t="s">
        <v>7</v>
      </c>
      <c r="H838" s="6" t="s">
        <v>8</v>
      </c>
      <c r="I838" s="6" t="s">
        <v>7</v>
      </c>
      <c r="J838" s="6" t="s">
        <v>8</v>
      </c>
      <c r="K838" s="29"/>
    </row>
    <row r="839" spans="1:11" ht="15.75" customHeight="1" x14ac:dyDescent="0.3">
      <c r="A839" s="7" t="s">
        <v>46</v>
      </c>
      <c r="B839" s="8" t="s">
        <v>188</v>
      </c>
      <c r="C839" s="12">
        <v>5</v>
      </c>
      <c r="D839" s="13">
        <v>3</v>
      </c>
      <c r="E839" s="13">
        <v>0</v>
      </c>
      <c r="F839" s="13">
        <v>0</v>
      </c>
      <c r="G839" s="13">
        <v>0</v>
      </c>
      <c r="H839" s="13">
        <v>0</v>
      </c>
      <c r="I839" s="13">
        <v>5</v>
      </c>
      <c r="J839" s="13">
        <v>3</v>
      </c>
      <c r="K839" s="27"/>
    </row>
    <row r="840" spans="1:11" ht="15.75" customHeight="1" x14ac:dyDescent="0.3">
      <c r="A840" s="7" t="s">
        <v>56</v>
      </c>
      <c r="B840" s="8" t="s">
        <v>1112</v>
      </c>
      <c r="C840" s="22">
        <v>1</v>
      </c>
      <c r="D840" s="14">
        <v>17</v>
      </c>
      <c r="E840" s="14">
        <v>1</v>
      </c>
      <c r="F840" s="14">
        <v>12</v>
      </c>
      <c r="G840" s="14">
        <v>0</v>
      </c>
      <c r="H840" s="14">
        <v>2</v>
      </c>
      <c r="I840" s="14">
        <v>1</v>
      </c>
      <c r="J840" s="14">
        <v>19</v>
      </c>
      <c r="K840" s="45" t="s">
        <v>1201</v>
      </c>
    </row>
    <row r="841" spans="1:11" ht="15.75" customHeight="1" x14ac:dyDescent="0.3">
      <c r="A841" s="7" t="s">
        <v>57</v>
      </c>
      <c r="B841" s="8" t="s">
        <v>1112</v>
      </c>
      <c r="C841" s="22">
        <v>6</v>
      </c>
      <c r="D841" s="14">
        <v>14</v>
      </c>
      <c r="E841" s="14">
        <v>3</v>
      </c>
      <c r="F841" s="14">
        <v>8</v>
      </c>
      <c r="G841" s="14">
        <v>0</v>
      </c>
      <c r="H841" s="14">
        <v>2</v>
      </c>
      <c r="I841" s="14">
        <v>6</v>
      </c>
      <c r="J841" s="14">
        <v>16</v>
      </c>
      <c r="K841" s="45" t="s">
        <v>1204</v>
      </c>
    </row>
    <row r="842" spans="1:11" ht="15.75" customHeight="1" x14ac:dyDescent="0.3">
      <c r="A842" s="7" t="s">
        <v>63</v>
      </c>
      <c r="B842" s="8" t="s">
        <v>39</v>
      </c>
      <c r="C842" s="22">
        <v>16</v>
      </c>
      <c r="D842" s="14">
        <v>2</v>
      </c>
      <c r="E842" s="14">
        <v>10</v>
      </c>
      <c r="F842" s="14">
        <v>2</v>
      </c>
      <c r="G842" s="14">
        <v>1</v>
      </c>
      <c r="H842" s="14">
        <v>2</v>
      </c>
      <c r="I842" s="14">
        <v>17</v>
      </c>
      <c r="J842" s="14">
        <v>4</v>
      </c>
      <c r="K842" s="45" t="s">
        <v>1212</v>
      </c>
    </row>
    <row r="843" spans="1:11" ht="15.75" customHeight="1" x14ac:dyDescent="0.3">
      <c r="A843" s="7" t="s">
        <v>64</v>
      </c>
      <c r="B843" s="8" t="s">
        <v>39</v>
      </c>
      <c r="C843" s="22">
        <v>17</v>
      </c>
      <c r="D843" s="14">
        <v>1</v>
      </c>
      <c r="E843" s="14">
        <v>12</v>
      </c>
      <c r="F843" s="14">
        <v>0</v>
      </c>
      <c r="G843" s="14">
        <v>4</v>
      </c>
      <c r="H843" s="14">
        <v>1</v>
      </c>
      <c r="I843" s="14">
        <v>21</v>
      </c>
      <c r="J843" s="14">
        <v>2</v>
      </c>
      <c r="K843" s="45" t="s">
        <v>1218</v>
      </c>
    </row>
    <row r="844" spans="1:11" ht="15.75" customHeight="1" x14ac:dyDescent="0.3">
      <c r="A844" s="7" t="s">
        <v>66</v>
      </c>
      <c r="B844" s="8" t="s">
        <v>230</v>
      </c>
      <c r="C844" s="22">
        <v>8</v>
      </c>
      <c r="D844" s="14">
        <v>9</v>
      </c>
      <c r="E844" s="14">
        <v>4</v>
      </c>
      <c r="F844" s="14">
        <v>2</v>
      </c>
      <c r="G844" s="14">
        <v>0</v>
      </c>
      <c r="H844" s="14">
        <v>1</v>
      </c>
      <c r="I844" s="14">
        <v>8</v>
      </c>
      <c r="J844" s="14">
        <v>10</v>
      </c>
      <c r="K844" s="27"/>
    </row>
    <row r="845" spans="1:11" ht="15.75" customHeight="1" x14ac:dyDescent="0.3">
      <c r="A845" s="10" t="s">
        <v>12</v>
      </c>
      <c r="B845" s="11"/>
      <c r="C845" s="9">
        <f t="shared" ref="C845:J845" si="69">SUM(C839:C844)</f>
        <v>53</v>
      </c>
      <c r="D845" s="9">
        <f t="shared" si="69"/>
        <v>46</v>
      </c>
      <c r="E845" s="9">
        <f t="shared" si="69"/>
        <v>30</v>
      </c>
      <c r="F845" s="9">
        <f t="shared" si="69"/>
        <v>24</v>
      </c>
      <c r="G845" s="9">
        <f t="shared" si="69"/>
        <v>5</v>
      </c>
      <c r="H845" s="9">
        <f t="shared" si="69"/>
        <v>8</v>
      </c>
      <c r="I845" s="9">
        <f t="shared" si="69"/>
        <v>58</v>
      </c>
      <c r="J845" s="9">
        <f t="shared" si="69"/>
        <v>54</v>
      </c>
      <c r="K845" s="29"/>
    </row>
    <row r="846" spans="1:11" ht="15.75" customHeight="1" x14ac:dyDescent="0.3">
      <c r="A846" s="30" t="s">
        <v>1324</v>
      </c>
      <c r="B846" s="30"/>
      <c r="C846" s="30"/>
      <c r="D846" s="30"/>
    </row>
    <row r="847" spans="1:11" ht="15.75" customHeight="1" x14ac:dyDescent="0.3"/>
  </sheetData>
  <hyperlinks>
    <hyperlink ref="A542" r:id="rId1" display="http://www.ohiobkcoaches.com/HallofFame/HOF2002/willcollins.html" xr:uid="{00000000-0004-0000-0200-000000000000}"/>
  </hyperlinks>
  <pageMargins left="0.75" right="0.75" top="1" bottom="1" header="0.5" footer="0.5"/>
  <pageSetup scale="49" fitToHeight="100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613"/>
  <sheetViews>
    <sheetView topLeftCell="A130" workbookViewId="0">
      <selection activeCell="C137" sqref="C137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18.33203125" style="1" bestFit="1" customWidth="1"/>
    <col min="12" max="13" width="10.33203125" style="1" bestFit="1" customWidth="1"/>
    <col min="14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231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18</v>
      </c>
      <c r="B6" s="8" t="s">
        <v>232</v>
      </c>
      <c r="C6" s="12"/>
      <c r="D6" s="13"/>
      <c r="E6" s="13"/>
      <c r="F6" s="13"/>
      <c r="G6" s="13"/>
      <c r="H6" s="13"/>
      <c r="I6" s="13"/>
      <c r="J6" s="13"/>
      <c r="K6" s="27"/>
    </row>
    <row r="7" spans="1:11" ht="15.75" customHeight="1" x14ac:dyDescent="0.3">
      <c r="A7" s="7" t="s">
        <v>19</v>
      </c>
      <c r="B7" s="8" t="s">
        <v>232</v>
      </c>
      <c r="C7" s="12"/>
      <c r="D7" s="13"/>
      <c r="E7" s="13"/>
      <c r="F7" s="13"/>
      <c r="G7" s="13"/>
      <c r="H7" s="13"/>
      <c r="I7" s="13"/>
      <c r="J7" s="13"/>
      <c r="K7" s="27"/>
    </row>
    <row r="8" spans="1:11" ht="15.75" customHeight="1" x14ac:dyDescent="0.3">
      <c r="A8" s="7" t="s">
        <v>20</v>
      </c>
      <c r="B8" s="8" t="s">
        <v>188</v>
      </c>
      <c r="C8" s="22">
        <v>6</v>
      </c>
      <c r="D8" s="14">
        <v>9</v>
      </c>
      <c r="E8" s="14">
        <v>3</v>
      </c>
      <c r="F8" s="14">
        <v>7</v>
      </c>
      <c r="G8" s="14">
        <v>3</v>
      </c>
      <c r="H8" s="14">
        <v>1</v>
      </c>
      <c r="I8" s="14">
        <v>9</v>
      </c>
      <c r="J8" s="14">
        <v>10</v>
      </c>
      <c r="K8" s="27"/>
    </row>
    <row r="9" spans="1:11" ht="15.75" customHeight="1" x14ac:dyDescent="0.3">
      <c r="A9" s="10" t="s">
        <v>12</v>
      </c>
      <c r="B9" s="11"/>
      <c r="C9" s="9">
        <f>SUM(C6:C8)</f>
        <v>6</v>
      </c>
      <c r="D9" s="9">
        <f t="shared" ref="D9:J9" si="0">SUM(D6:D8)</f>
        <v>9</v>
      </c>
      <c r="E9" s="9">
        <f t="shared" si="0"/>
        <v>3</v>
      </c>
      <c r="F9" s="9">
        <f t="shared" si="0"/>
        <v>7</v>
      </c>
      <c r="G9" s="9">
        <f t="shared" si="0"/>
        <v>3</v>
      </c>
      <c r="H9" s="9">
        <f t="shared" si="0"/>
        <v>1</v>
      </c>
      <c r="I9" s="9">
        <f t="shared" si="0"/>
        <v>9</v>
      </c>
      <c r="J9" s="9">
        <f t="shared" si="0"/>
        <v>10</v>
      </c>
      <c r="K9" s="29"/>
    </row>
    <row r="10" spans="1:11" ht="15.75" customHeight="1" x14ac:dyDescent="0.3">
      <c r="A10" s="30" t="s">
        <v>233</v>
      </c>
      <c r="B10" s="30"/>
      <c r="C10" s="30"/>
      <c r="D10" s="30"/>
      <c r="E10" s="30"/>
    </row>
    <row r="11" spans="1:11" ht="15.75" customHeight="1" x14ac:dyDescent="0.3"/>
    <row r="12" spans="1:11" ht="15.75" customHeight="1" x14ac:dyDescent="0.3">
      <c r="A12" s="24" t="s">
        <v>1188</v>
      </c>
      <c r="B12" s="25"/>
      <c r="C12" s="25"/>
      <c r="D12" s="25"/>
      <c r="E12" s="25"/>
      <c r="F12" s="25"/>
      <c r="G12" s="25"/>
      <c r="H12" s="25"/>
      <c r="I12" s="25"/>
      <c r="J12" s="26"/>
      <c r="K12" s="27"/>
    </row>
    <row r="13" spans="1:11" ht="15.75" customHeight="1" x14ac:dyDescent="0.3">
      <c r="A13" s="2"/>
      <c r="B13" s="3"/>
      <c r="C13" s="28" t="s">
        <v>1</v>
      </c>
      <c r="D13" s="26"/>
      <c r="E13" s="28" t="s">
        <v>2</v>
      </c>
      <c r="F13" s="26"/>
      <c r="G13" s="28" t="s">
        <v>3</v>
      </c>
      <c r="H13" s="26"/>
      <c r="I13" s="28" t="s">
        <v>4</v>
      </c>
      <c r="J13" s="26"/>
      <c r="K13" s="27"/>
    </row>
    <row r="14" spans="1:11" ht="15.75" customHeight="1" x14ac:dyDescent="0.3">
      <c r="A14" s="4" t="s">
        <v>5</v>
      </c>
      <c r="B14" s="5" t="s">
        <v>6</v>
      </c>
      <c r="C14" s="6" t="s">
        <v>7</v>
      </c>
      <c r="D14" s="6" t="s">
        <v>8</v>
      </c>
      <c r="E14" s="6" t="s">
        <v>7</v>
      </c>
      <c r="F14" s="6" t="s">
        <v>8</v>
      </c>
      <c r="G14" s="6" t="s">
        <v>7</v>
      </c>
      <c r="H14" s="6" t="s">
        <v>8</v>
      </c>
      <c r="I14" s="6" t="s">
        <v>7</v>
      </c>
      <c r="J14" s="6" t="s">
        <v>8</v>
      </c>
      <c r="K14" s="29"/>
    </row>
    <row r="15" spans="1:11" ht="15.75" customHeight="1" x14ac:dyDescent="0.3">
      <c r="A15" s="7" t="s">
        <v>1189</v>
      </c>
      <c r="B15" s="8" t="s">
        <v>309</v>
      </c>
      <c r="C15" s="12">
        <v>11</v>
      </c>
      <c r="D15" s="13">
        <v>9</v>
      </c>
      <c r="E15" s="13">
        <v>9</v>
      </c>
      <c r="F15" s="13">
        <v>5</v>
      </c>
      <c r="G15" s="13">
        <v>0</v>
      </c>
      <c r="H15" s="13">
        <v>1</v>
      </c>
      <c r="I15" s="13">
        <v>11</v>
      </c>
      <c r="J15" s="13">
        <v>10</v>
      </c>
    </row>
    <row r="16" spans="1:11" ht="15.75" customHeight="1" x14ac:dyDescent="0.3">
      <c r="A16" s="7" t="s">
        <v>1267</v>
      </c>
      <c r="B16" s="8" t="s">
        <v>309</v>
      </c>
      <c r="C16" s="12">
        <v>7</v>
      </c>
      <c r="D16" s="13">
        <v>13</v>
      </c>
      <c r="E16" s="13">
        <v>4</v>
      </c>
      <c r="F16" s="13">
        <v>10</v>
      </c>
      <c r="G16" s="13">
        <v>0</v>
      </c>
      <c r="H16" s="13">
        <v>1</v>
      </c>
      <c r="I16" s="13">
        <v>7</v>
      </c>
      <c r="J16" s="13">
        <v>14</v>
      </c>
      <c r="K16" s="27"/>
    </row>
    <row r="17" spans="1:11" ht="15.75" customHeight="1" x14ac:dyDescent="0.3">
      <c r="A17" s="10" t="s">
        <v>12</v>
      </c>
      <c r="B17" s="11"/>
      <c r="C17" s="9">
        <f>SUM(C15:C16)</f>
        <v>18</v>
      </c>
      <c r="D17" s="9">
        <f t="shared" ref="D17:J17" si="1">SUM(D15:D16)</f>
        <v>22</v>
      </c>
      <c r="E17" s="9">
        <f t="shared" si="1"/>
        <v>13</v>
      </c>
      <c r="F17" s="9">
        <f t="shared" si="1"/>
        <v>15</v>
      </c>
      <c r="G17" s="9">
        <f t="shared" si="1"/>
        <v>0</v>
      </c>
      <c r="H17" s="9">
        <f t="shared" si="1"/>
        <v>2</v>
      </c>
      <c r="I17" s="9">
        <f t="shared" si="1"/>
        <v>18</v>
      </c>
      <c r="J17" s="9">
        <f t="shared" si="1"/>
        <v>24</v>
      </c>
      <c r="K17" s="29"/>
    </row>
    <row r="18" spans="1:11" ht="15.75" customHeight="1" x14ac:dyDescent="0.3">
      <c r="A18" s="30"/>
      <c r="B18" s="30"/>
      <c r="C18" s="30"/>
      <c r="D18" s="30"/>
      <c r="E18" s="30"/>
    </row>
    <row r="19" spans="1:11" ht="15.75" customHeight="1" x14ac:dyDescent="0.3"/>
    <row r="20" spans="1:11" ht="15.75" customHeight="1" x14ac:dyDescent="0.3">
      <c r="A20" s="24" t="s">
        <v>1311</v>
      </c>
      <c r="B20" s="25"/>
      <c r="C20" s="25"/>
      <c r="D20" s="25"/>
      <c r="E20" s="25"/>
      <c r="F20" s="25"/>
      <c r="G20" s="25"/>
      <c r="H20" s="25"/>
      <c r="I20" s="25"/>
      <c r="J20" s="26"/>
      <c r="K20" s="27"/>
    </row>
    <row r="21" spans="1:11" ht="15.75" customHeight="1" x14ac:dyDescent="0.3">
      <c r="A21" s="2"/>
      <c r="B21" s="3"/>
      <c r="C21" s="28" t="s">
        <v>1</v>
      </c>
      <c r="D21" s="26"/>
      <c r="E21" s="28" t="s">
        <v>2</v>
      </c>
      <c r="F21" s="26"/>
      <c r="G21" s="28" t="s">
        <v>3</v>
      </c>
      <c r="H21" s="26"/>
      <c r="I21" s="28" t="s">
        <v>4</v>
      </c>
      <c r="J21" s="26"/>
      <c r="K21" s="27"/>
    </row>
    <row r="22" spans="1:11" ht="15.75" customHeight="1" x14ac:dyDescent="0.3">
      <c r="A22" s="4" t="s">
        <v>5</v>
      </c>
      <c r="B22" s="5" t="s">
        <v>6</v>
      </c>
      <c r="C22" s="6" t="s">
        <v>7</v>
      </c>
      <c r="D22" s="6" t="s">
        <v>8</v>
      </c>
      <c r="E22" s="6" t="s">
        <v>7</v>
      </c>
      <c r="F22" s="6" t="s">
        <v>8</v>
      </c>
      <c r="G22" s="6" t="s">
        <v>7</v>
      </c>
      <c r="H22" s="6" t="s">
        <v>8</v>
      </c>
      <c r="I22" s="6" t="s">
        <v>7</v>
      </c>
      <c r="J22" s="6" t="s">
        <v>8</v>
      </c>
      <c r="K22" s="29"/>
    </row>
    <row r="23" spans="1:11" ht="15.75" customHeight="1" x14ac:dyDescent="0.3">
      <c r="A23" s="7" t="s">
        <v>75</v>
      </c>
      <c r="B23" s="8" t="s">
        <v>234</v>
      </c>
      <c r="C23" s="12">
        <v>6</v>
      </c>
      <c r="D23" s="13">
        <v>14</v>
      </c>
      <c r="E23" s="13">
        <v>3</v>
      </c>
      <c r="F23" s="13">
        <v>7</v>
      </c>
      <c r="G23" s="13">
        <v>0</v>
      </c>
      <c r="H23" s="13">
        <v>1</v>
      </c>
      <c r="I23" s="13">
        <v>6</v>
      </c>
      <c r="J23" s="13">
        <v>15</v>
      </c>
      <c r="K23" s="27"/>
    </row>
    <row r="24" spans="1:11" ht="15.75" customHeight="1" x14ac:dyDescent="0.3">
      <c r="A24" s="7" t="s">
        <v>76</v>
      </c>
      <c r="B24" s="8" t="s">
        <v>234</v>
      </c>
      <c r="C24" s="22">
        <v>5</v>
      </c>
      <c r="D24" s="14">
        <v>15</v>
      </c>
      <c r="E24" s="14">
        <v>1</v>
      </c>
      <c r="F24" s="14">
        <v>9</v>
      </c>
      <c r="G24" s="14">
        <v>1</v>
      </c>
      <c r="H24" s="14">
        <v>1</v>
      </c>
      <c r="I24" s="14">
        <v>6</v>
      </c>
      <c r="J24" s="14">
        <v>16</v>
      </c>
      <c r="K24" s="27"/>
    </row>
    <row r="25" spans="1:11" ht="15.75" customHeight="1" x14ac:dyDescent="0.3">
      <c r="A25" s="7" t="s">
        <v>77</v>
      </c>
      <c r="B25" s="8" t="s">
        <v>234</v>
      </c>
      <c r="C25" s="22">
        <v>3</v>
      </c>
      <c r="D25" s="14">
        <v>17</v>
      </c>
      <c r="E25" s="14">
        <v>0</v>
      </c>
      <c r="F25" s="14">
        <v>10</v>
      </c>
      <c r="G25" s="14">
        <v>0</v>
      </c>
      <c r="H25" s="14">
        <v>1</v>
      </c>
      <c r="I25" s="14">
        <v>3</v>
      </c>
      <c r="J25" s="14">
        <v>18</v>
      </c>
      <c r="K25" s="27"/>
    </row>
    <row r="26" spans="1:11" ht="15.75" customHeight="1" x14ac:dyDescent="0.3">
      <c r="A26" s="7" t="s">
        <v>78</v>
      </c>
      <c r="B26" s="8" t="s">
        <v>234</v>
      </c>
      <c r="C26" s="22">
        <v>0</v>
      </c>
      <c r="D26" s="14">
        <v>20</v>
      </c>
      <c r="E26" s="14">
        <v>0</v>
      </c>
      <c r="F26" s="14">
        <v>10</v>
      </c>
      <c r="G26" s="14">
        <v>0</v>
      </c>
      <c r="H26" s="14">
        <v>1</v>
      </c>
      <c r="I26" s="14">
        <v>0</v>
      </c>
      <c r="J26" s="14">
        <v>21</v>
      </c>
      <c r="K26" s="27"/>
    </row>
    <row r="27" spans="1:11" ht="15.75" customHeight="1" x14ac:dyDescent="0.3">
      <c r="A27" s="7" t="s">
        <v>78</v>
      </c>
      <c r="B27" s="8" t="s">
        <v>234</v>
      </c>
      <c r="C27" s="12">
        <v>0</v>
      </c>
      <c r="D27" s="13">
        <v>20</v>
      </c>
      <c r="E27" s="13">
        <v>0</v>
      </c>
      <c r="F27" s="13">
        <v>10</v>
      </c>
      <c r="G27" s="13">
        <v>0</v>
      </c>
      <c r="H27" s="13">
        <v>0</v>
      </c>
      <c r="I27" s="13">
        <v>0</v>
      </c>
      <c r="J27" s="13">
        <v>21</v>
      </c>
      <c r="K27" s="27"/>
    </row>
    <row r="28" spans="1:11" ht="15.75" customHeight="1" x14ac:dyDescent="0.3">
      <c r="A28" s="7" t="s">
        <v>79</v>
      </c>
      <c r="B28" s="8" t="s">
        <v>234</v>
      </c>
      <c r="C28" s="22">
        <v>2</v>
      </c>
      <c r="D28" s="14">
        <v>18</v>
      </c>
      <c r="E28" s="14">
        <v>0</v>
      </c>
      <c r="F28" s="14">
        <v>10</v>
      </c>
      <c r="G28" s="14">
        <v>0</v>
      </c>
      <c r="H28" s="14">
        <v>1</v>
      </c>
      <c r="I28" s="14">
        <v>2</v>
      </c>
      <c r="J28" s="14">
        <v>19</v>
      </c>
      <c r="K28" s="27"/>
    </row>
    <row r="29" spans="1:11" ht="15.75" customHeight="1" x14ac:dyDescent="0.3">
      <c r="A29" s="7" t="s">
        <v>9</v>
      </c>
      <c r="B29" s="8" t="s">
        <v>234</v>
      </c>
      <c r="C29" s="22">
        <v>0</v>
      </c>
      <c r="D29" s="14">
        <v>20</v>
      </c>
      <c r="E29" s="14">
        <v>0</v>
      </c>
      <c r="F29" s="14">
        <v>10</v>
      </c>
      <c r="G29" s="14">
        <v>0</v>
      </c>
      <c r="H29" s="14">
        <v>1</v>
      </c>
      <c r="I29" s="14">
        <v>0</v>
      </c>
      <c r="J29" s="14">
        <v>21</v>
      </c>
      <c r="K29" s="27"/>
    </row>
    <row r="30" spans="1:11" ht="15.75" customHeight="1" x14ac:dyDescent="0.3">
      <c r="A30" s="7" t="s">
        <v>11</v>
      </c>
      <c r="B30" s="8" t="s">
        <v>234</v>
      </c>
      <c r="C30" s="22">
        <v>2</v>
      </c>
      <c r="D30" s="14">
        <v>18</v>
      </c>
      <c r="E30" s="14">
        <v>1</v>
      </c>
      <c r="F30" s="14">
        <v>9</v>
      </c>
      <c r="G30" s="14">
        <v>1</v>
      </c>
      <c r="H30" s="14">
        <v>1</v>
      </c>
      <c r="I30" s="14">
        <v>3</v>
      </c>
      <c r="J30" s="14">
        <v>19</v>
      </c>
      <c r="K30" s="27"/>
    </row>
    <row r="31" spans="1:11" ht="15.75" customHeight="1" x14ac:dyDescent="0.3">
      <c r="A31" s="7" t="s">
        <v>630</v>
      </c>
      <c r="B31" s="8"/>
      <c r="C31" s="22"/>
      <c r="D31" s="14"/>
      <c r="E31" s="14"/>
      <c r="F31" s="14"/>
      <c r="G31" s="14"/>
      <c r="H31" s="14"/>
      <c r="I31" s="14"/>
      <c r="J31" s="14"/>
      <c r="K31" s="27"/>
    </row>
    <row r="32" spans="1:11" ht="15.75" customHeight="1" x14ac:dyDescent="0.3">
      <c r="A32" s="7" t="s">
        <v>686</v>
      </c>
      <c r="B32" s="8"/>
      <c r="C32" s="22"/>
      <c r="D32" s="14"/>
      <c r="E32" s="14"/>
      <c r="F32" s="14"/>
      <c r="G32" s="14"/>
      <c r="H32" s="14"/>
      <c r="I32" s="14"/>
      <c r="J32" s="14"/>
      <c r="K32" s="27"/>
    </row>
    <row r="33" spans="1:11" ht="15.75" customHeight="1" x14ac:dyDescent="0.3">
      <c r="A33" s="7" t="s">
        <v>729</v>
      </c>
      <c r="B33" s="8" t="s">
        <v>973</v>
      </c>
      <c r="C33" s="22">
        <v>4</v>
      </c>
      <c r="D33" s="14">
        <v>15</v>
      </c>
      <c r="E33" s="14">
        <v>1</v>
      </c>
      <c r="F33" s="14">
        <v>11</v>
      </c>
      <c r="G33" s="14">
        <v>0</v>
      </c>
      <c r="H33" s="14">
        <v>1</v>
      </c>
      <c r="I33" s="14">
        <v>4</v>
      </c>
      <c r="J33" s="14">
        <v>16</v>
      </c>
      <c r="K33" s="27"/>
    </row>
    <row r="34" spans="1:11" ht="15.75" customHeight="1" x14ac:dyDescent="0.3">
      <c r="A34" s="7" t="s">
        <v>984</v>
      </c>
      <c r="B34" s="8" t="s">
        <v>1440</v>
      </c>
      <c r="C34" s="22"/>
      <c r="D34" s="14"/>
      <c r="E34" s="14"/>
      <c r="F34" s="14"/>
      <c r="G34" s="14"/>
      <c r="H34" s="14"/>
      <c r="I34" s="50"/>
      <c r="J34" s="50"/>
      <c r="K34" s="27"/>
    </row>
    <row r="35" spans="1:11" ht="15.75" customHeight="1" x14ac:dyDescent="0.3">
      <c r="A35" s="7" t="s">
        <v>1189</v>
      </c>
      <c r="B35" s="8" t="s">
        <v>1440</v>
      </c>
      <c r="C35" s="22"/>
      <c r="D35" s="14"/>
      <c r="E35" s="14"/>
      <c r="F35" s="14"/>
      <c r="G35" s="14"/>
      <c r="H35" s="14"/>
      <c r="I35" s="50"/>
      <c r="J35" s="50"/>
      <c r="K35" s="27"/>
    </row>
    <row r="36" spans="1:11" ht="15.75" customHeight="1" x14ac:dyDescent="0.3">
      <c r="A36" s="7" t="s">
        <v>1267</v>
      </c>
      <c r="B36" s="8" t="s">
        <v>1440</v>
      </c>
      <c r="C36" s="22"/>
      <c r="D36" s="14"/>
      <c r="E36" s="14"/>
      <c r="F36" s="14"/>
      <c r="G36" s="14"/>
      <c r="H36" s="14"/>
      <c r="I36" s="50"/>
      <c r="J36" s="50"/>
      <c r="K36" s="27"/>
    </row>
    <row r="37" spans="1:11" ht="15.75" customHeight="1" x14ac:dyDescent="0.3">
      <c r="A37" s="7" t="s">
        <v>1374</v>
      </c>
      <c r="B37" s="8" t="s">
        <v>1440</v>
      </c>
      <c r="C37" s="22"/>
      <c r="D37" s="14"/>
      <c r="E37" s="14"/>
      <c r="F37" s="14"/>
      <c r="G37" s="14"/>
      <c r="H37" s="14"/>
      <c r="I37" s="50">
        <v>52</v>
      </c>
      <c r="J37" s="50">
        <v>36</v>
      </c>
      <c r="K37" s="27"/>
    </row>
    <row r="38" spans="1:11" ht="15.75" customHeight="1" x14ac:dyDescent="0.3">
      <c r="A38" s="10" t="s">
        <v>12</v>
      </c>
      <c r="B38" s="11"/>
      <c r="C38" s="9">
        <f>SUM(C23:C37)</f>
        <v>22</v>
      </c>
      <c r="D38" s="9">
        <f t="shared" ref="D38:J38" si="2">SUM(D23:D37)</f>
        <v>157</v>
      </c>
      <c r="E38" s="9">
        <f t="shared" si="2"/>
        <v>6</v>
      </c>
      <c r="F38" s="9">
        <f t="shared" si="2"/>
        <v>86</v>
      </c>
      <c r="G38" s="9">
        <f t="shared" si="2"/>
        <v>2</v>
      </c>
      <c r="H38" s="9">
        <f t="shared" si="2"/>
        <v>8</v>
      </c>
      <c r="I38" s="9">
        <f t="shared" si="2"/>
        <v>76</v>
      </c>
      <c r="J38" s="9">
        <f t="shared" si="2"/>
        <v>202</v>
      </c>
      <c r="K38" s="29"/>
    </row>
    <row r="39" spans="1:11" ht="15.75" customHeight="1" x14ac:dyDescent="0.3"/>
    <row r="40" spans="1:11" ht="15.75" customHeight="1" x14ac:dyDescent="0.3"/>
    <row r="41" spans="1:11" ht="15.75" customHeight="1" x14ac:dyDescent="0.3">
      <c r="A41" s="24" t="s">
        <v>1356</v>
      </c>
      <c r="B41" s="25"/>
      <c r="C41" s="25"/>
      <c r="D41" s="25"/>
      <c r="E41" s="25"/>
      <c r="F41" s="25"/>
      <c r="G41" s="25"/>
      <c r="H41" s="25"/>
      <c r="I41" s="25"/>
      <c r="J41" s="26"/>
      <c r="K41" s="27"/>
    </row>
    <row r="42" spans="1:11" ht="15.75" customHeight="1" x14ac:dyDescent="0.3">
      <c r="A42" s="2"/>
      <c r="B42" s="3"/>
      <c r="C42" s="28" t="s">
        <v>1</v>
      </c>
      <c r="D42" s="26"/>
      <c r="E42" s="28" t="s">
        <v>2</v>
      </c>
      <c r="F42" s="26"/>
      <c r="G42" s="28" t="s">
        <v>3</v>
      </c>
      <c r="H42" s="26"/>
      <c r="I42" s="28" t="s">
        <v>4</v>
      </c>
      <c r="J42" s="26"/>
      <c r="K42" s="27"/>
    </row>
    <row r="43" spans="1:11" ht="15.75" customHeight="1" x14ac:dyDescent="0.3">
      <c r="A43" s="4" t="s">
        <v>5</v>
      </c>
      <c r="B43" s="5" t="s">
        <v>6</v>
      </c>
      <c r="C43" s="6" t="s">
        <v>7</v>
      </c>
      <c r="D43" s="6" t="s">
        <v>8</v>
      </c>
      <c r="E43" s="6" t="s">
        <v>7</v>
      </c>
      <c r="F43" s="6" t="s">
        <v>8</v>
      </c>
      <c r="G43" s="6" t="s">
        <v>7</v>
      </c>
      <c r="H43" s="6" t="s">
        <v>8</v>
      </c>
      <c r="I43" s="6" t="s">
        <v>7</v>
      </c>
      <c r="J43" s="6" t="s">
        <v>8</v>
      </c>
      <c r="K43" s="29"/>
    </row>
    <row r="44" spans="1:11" ht="15.75" customHeight="1" x14ac:dyDescent="0.3">
      <c r="A44" s="7" t="s">
        <v>27</v>
      </c>
      <c r="B44" s="8" t="s">
        <v>1648</v>
      </c>
      <c r="C44" s="12"/>
      <c r="D44" s="13"/>
      <c r="E44" s="13"/>
      <c r="F44" s="13"/>
      <c r="G44" s="13"/>
      <c r="H44" s="13"/>
      <c r="I44" s="13">
        <v>4</v>
      </c>
      <c r="J44" s="13">
        <v>15</v>
      </c>
      <c r="K44" s="27"/>
    </row>
    <row r="45" spans="1:11" ht="15.75" customHeight="1" x14ac:dyDescent="0.3">
      <c r="A45" s="7" t="s">
        <v>28</v>
      </c>
      <c r="B45" s="8" t="s">
        <v>1648</v>
      </c>
      <c r="C45" s="12"/>
      <c r="D45" s="13"/>
      <c r="E45" s="13"/>
      <c r="F45" s="13"/>
      <c r="G45" s="13"/>
      <c r="H45" s="13"/>
      <c r="I45" s="13"/>
      <c r="J45" s="13"/>
      <c r="K45" s="27"/>
    </row>
    <row r="46" spans="1:11" ht="15.75" customHeight="1" x14ac:dyDescent="0.3">
      <c r="A46" s="7" t="s">
        <v>106</v>
      </c>
      <c r="B46" s="8"/>
      <c r="C46" s="12"/>
      <c r="D46" s="13"/>
      <c r="E46" s="13"/>
      <c r="F46" s="13"/>
      <c r="G46" s="13"/>
      <c r="H46" s="13"/>
      <c r="I46" s="13"/>
      <c r="J46" s="13"/>
      <c r="K46" s="27"/>
    </row>
    <row r="47" spans="1:11" ht="15.75" customHeight="1" x14ac:dyDescent="0.3">
      <c r="A47" s="7" t="s">
        <v>30</v>
      </c>
      <c r="B47" s="8"/>
      <c r="C47" s="12"/>
      <c r="D47" s="13"/>
      <c r="E47" s="13"/>
      <c r="F47" s="13"/>
      <c r="G47" s="13"/>
      <c r="H47" s="13"/>
      <c r="I47" s="13">
        <f>167-SUM(I48:I58)</f>
        <v>33</v>
      </c>
      <c r="J47" s="13">
        <f>142-SUM(J48:J58)</f>
        <v>45</v>
      </c>
      <c r="K47" s="27"/>
    </row>
    <row r="48" spans="1:11" ht="15.75" customHeight="1" x14ac:dyDescent="0.3">
      <c r="A48" s="7" t="s">
        <v>107</v>
      </c>
      <c r="B48" s="8" t="s">
        <v>1359</v>
      </c>
      <c r="C48" s="12">
        <v>12</v>
      </c>
      <c r="D48" s="13">
        <v>6</v>
      </c>
      <c r="E48" s="13">
        <v>9</v>
      </c>
      <c r="F48" s="13">
        <v>5</v>
      </c>
      <c r="G48" s="13">
        <v>1</v>
      </c>
      <c r="H48" s="13">
        <v>1</v>
      </c>
      <c r="I48" s="13">
        <v>13</v>
      </c>
      <c r="J48" s="13">
        <v>7</v>
      </c>
      <c r="K48" s="27"/>
    </row>
    <row r="49" spans="1:11" ht="15.75" customHeight="1" x14ac:dyDescent="0.3">
      <c r="A49" s="7" t="s">
        <v>109</v>
      </c>
      <c r="B49" s="8" t="s">
        <v>1353</v>
      </c>
      <c r="C49" s="12">
        <v>4</v>
      </c>
      <c r="D49" s="13">
        <v>14</v>
      </c>
      <c r="E49" s="13">
        <v>4</v>
      </c>
      <c r="F49" s="13">
        <v>10</v>
      </c>
      <c r="G49" s="13">
        <v>0</v>
      </c>
      <c r="H49" s="13">
        <v>1</v>
      </c>
      <c r="I49" s="13">
        <v>4</v>
      </c>
      <c r="J49" s="13">
        <v>15</v>
      </c>
      <c r="K49" s="27"/>
    </row>
    <row r="50" spans="1:11" ht="15.75" customHeight="1" x14ac:dyDescent="0.3">
      <c r="A50" s="7" t="s">
        <v>110</v>
      </c>
      <c r="B50" s="8" t="s">
        <v>1353</v>
      </c>
      <c r="C50" s="12"/>
      <c r="D50" s="13"/>
      <c r="E50" s="13">
        <v>6</v>
      </c>
      <c r="F50" s="13">
        <v>7</v>
      </c>
      <c r="G50" s="13"/>
      <c r="H50" s="13"/>
      <c r="I50" s="13">
        <v>7</v>
      </c>
      <c r="J50" s="13">
        <v>10</v>
      </c>
      <c r="K50" s="27"/>
    </row>
    <row r="51" spans="1:11" ht="15.75" customHeight="1" x14ac:dyDescent="0.3">
      <c r="A51" s="7" t="s">
        <v>112</v>
      </c>
      <c r="B51" s="8" t="s">
        <v>1353</v>
      </c>
      <c r="C51" s="12">
        <v>14</v>
      </c>
      <c r="D51" s="13">
        <v>4</v>
      </c>
      <c r="E51" s="13">
        <v>11</v>
      </c>
      <c r="F51" s="13">
        <v>3</v>
      </c>
      <c r="G51" s="13">
        <v>3</v>
      </c>
      <c r="H51" s="13">
        <v>1</v>
      </c>
      <c r="I51" s="13">
        <v>17</v>
      </c>
      <c r="J51" s="13">
        <v>5</v>
      </c>
      <c r="K51" s="27"/>
    </row>
    <row r="52" spans="1:11" ht="15.75" customHeight="1" x14ac:dyDescent="0.3">
      <c r="A52" s="7" t="s">
        <v>113</v>
      </c>
      <c r="B52" s="8" t="s">
        <v>1353</v>
      </c>
      <c r="C52" s="12">
        <v>15</v>
      </c>
      <c r="D52" s="13">
        <v>3</v>
      </c>
      <c r="E52" s="13">
        <v>12</v>
      </c>
      <c r="F52" s="13">
        <v>2</v>
      </c>
      <c r="G52" s="13">
        <v>0</v>
      </c>
      <c r="H52" s="13">
        <v>1</v>
      </c>
      <c r="I52" s="13">
        <v>15</v>
      </c>
      <c r="J52" s="13">
        <v>4</v>
      </c>
      <c r="K52" s="27"/>
    </row>
    <row r="53" spans="1:11" ht="15.75" customHeight="1" x14ac:dyDescent="0.3">
      <c r="A53" s="7" t="s">
        <v>171</v>
      </c>
      <c r="B53" s="8" t="s">
        <v>1353</v>
      </c>
      <c r="C53" s="12">
        <v>17</v>
      </c>
      <c r="D53" s="13">
        <v>3</v>
      </c>
      <c r="E53" s="13">
        <v>13</v>
      </c>
      <c r="F53" s="13">
        <v>1</v>
      </c>
      <c r="G53" s="13">
        <v>2</v>
      </c>
      <c r="H53" s="13">
        <v>1</v>
      </c>
      <c r="I53" s="13">
        <v>19</v>
      </c>
      <c r="J53" s="13">
        <v>4</v>
      </c>
      <c r="K53" s="27"/>
    </row>
    <row r="54" spans="1:11" ht="15.75" customHeight="1" x14ac:dyDescent="0.3">
      <c r="A54" s="7" t="s">
        <v>32</v>
      </c>
      <c r="B54" s="8" t="s">
        <v>1353</v>
      </c>
      <c r="C54" s="12"/>
      <c r="D54" s="13"/>
      <c r="E54" s="13">
        <v>7</v>
      </c>
      <c r="F54" s="13">
        <v>7</v>
      </c>
      <c r="G54" s="13"/>
      <c r="H54" s="13"/>
      <c r="I54" s="13">
        <v>8</v>
      </c>
      <c r="J54" s="13">
        <v>12</v>
      </c>
      <c r="K54" s="27"/>
    </row>
    <row r="55" spans="1:11" ht="15.75" customHeight="1" x14ac:dyDescent="0.3">
      <c r="A55" s="7" t="s">
        <v>33</v>
      </c>
      <c r="B55" s="8" t="s">
        <v>1353</v>
      </c>
      <c r="C55" s="12">
        <v>17</v>
      </c>
      <c r="D55" s="13">
        <v>3</v>
      </c>
      <c r="E55" s="13">
        <v>12</v>
      </c>
      <c r="F55" s="13">
        <v>2</v>
      </c>
      <c r="G55" s="13">
        <v>6</v>
      </c>
      <c r="H55" s="13">
        <v>1</v>
      </c>
      <c r="I55" s="13">
        <v>23</v>
      </c>
      <c r="J55" s="13">
        <v>4</v>
      </c>
      <c r="K55" s="27"/>
    </row>
    <row r="56" spans="1:11" ht="15.75" customHeight="1" x14ac:dyDescent="0.3">
      <c r="A56" s="7" t="s">
        <v>34</v>
      </c>
      <c r="B56" s="8" t="s">
        <v>1353</v>
      </c>
      <c r="C56" s="12">
        <v>4</v>
      </c>
      <c r="D56" s="13">
        <v>16</v>
      </c>
      <c r="E56" s="13">
        <v>3</v>
      </c>
      <c r="F56" s="13">
        <v>11</v>
      </c>
      <c r="G56" s="13">
        <v>0</v>
      </c>
      <c r="H56" s="13">
        <v>1</v>
      </c>
      <c r="I56" s="13">
        <v>4</v>
      </c>
      <c r="J56" s="13">
        <v>17</v>
      </c>
      <c r="K56" s="27"/>
    </row>
    <row r="57" spans="1:11" ht="15.75" customHeight="1" x14ac:dyDescent="0.3">
      <c r="A57" s="7" t="s">
        <v>35</v>
      </c>
      <c r="B57" s="8" t="s">
        <v>372</v>
      </c>
      <c r="C57" s="12">
        <v>9</v>
      </c>
      <c r="D57" s="13">
        <v>11</v>
      </c>
      <c r="E57" s="13">
        <v>8</v>
      </c>
      <c r="F57" s="13">
        <v>6</v>
      </c>
      <c r="G57" s="13">
        <v>0</v>
      </c>
      <c r="H57" s="13">
        <v>1</v>
      </c>
      <c r="I57" s="13">
        <v>9</v>
      </c>
      <c r="J57" s="13">
        <v>12</v>
      </c>
      <c r="K57" s="27"/>
    </row>
    <row r="58" spans="1:11" ht="15.75" customHeight="1" x14ac:dyDescent="0.3">
      <c r="A58" s="7" t="s">
        <v>36</v>
      </c>
      <c r="B58" s="8" t="s">
        <v>372</v>
      </c>
      <c r="C58" s="22">
        <v>14</v>
      </c>
      <c r="D58" s="14">
        <v>6</v>
      </c>
      <c r="E58" s="14">
        <v>9</v>
      </c>
      <c r="F58" s="14">
        <v>5</v>
      </c>
      <c r="G58" s="14">
        <v>1</v>
      </c>
      <c r="H58" s="14">
        <v>1</v>
      </c>
      <c r="I58" s="14">
        <v>15</v>
      </c>
      <c r="J58" s="14">
        <v>7</v>
      </c>
      <c r="K58" s="27"/>
    </row>
    <row r="59" spans="1:11" ht="15.75" customHeight="1" x14ac:dyDescent="0.3">
      <c r="A59" s="7" t="s">
        <v>37</v>
      </c>
      <c r="B59" s="8" t="s">
        <v>1354</v>
      </c>
      <c r="C59" s="22"/>
      <c r="D59" s="14"/>
      <c r="E59" s="14"/>
      <c r="F59" s="14"/>
      <c r="G59" s="14"/>
      <c r="H59" s="14"/>
      <c r="I59" s="50"/>
      <c r="J59" s="50"/>
      <c r="K59" s="27"/>
    </row>
    <row r="60" spans="1:11" ht="15.75" customHeight="1" x14ac:dyDescent="0.3">
      <c r="A60" s="7" t="s">
        <v>38</v>
      </c>
      <c r="B60" s="8" t="s">
        <v>1354</v>
      </c>
      <c r="C60" s="22"/>
      <c r="D60" s="14"/>
      <c r="E60" s="14"/>
      <c r="F60" s="14"/>
      <c r="G60" s="14"/>
      <c r="H60" s="14"/>
      <c r="I60" s="50"/>
      <c r="J60" s="50"/>
      <c r="K60" s="27"/>
    </row>
    <row r="61" spans="1:11" ht="15.75" customHeight="1" x14ac:dyDescent="0.3">
      <c r="A61" s="7" t="s">
        <v>1355</v>
      </c>
      <c r="B61" s="8" t="s">
        <v>1354</v>
      </c>
      <c r="C61" s="22"/>
      <c r="D61" s="14"/>
      <c r="E61" s="14"/>
      <c r="F61" s="14"/>
      <c r="G61" s="14"/>
      <c r="H61" s="14"/>
      <c r="I61" s="50"/>
      <c r="J61" s="50"/>
      <c r="K61" s="27"/>
    </row>
    <row r="62" spans="1:11" ht="15.75" customHeight="1" x14ac:dyDescent="0.3">
      <c r="A62" s="7" t="s">
        <v>83</v>
      </c>
      <c r="B62" s="8" t="s">
        <v>1354</v>
      </c>
      <c r="C62" s="22"/>
      <c r="D62" s="14"/>
      <c r="E62" s="14"/>
      <c r="F62" s="14"/>
      <c r="G62" s="14"/>
      <c r="H62" s="14"/>
      <c r="I62" s="50"/>
      <c r="J62" s="50"/>
      <c r="K62" s="27"/>
    </row>
    <row r="63" spans="1:11" ht="15.75" customHeight="1" x14ac:dyDescent="0.3">
      <c r="A63" s="7" t="s">
        <v>84</v>
      </c>
      <c r="B63" s="8" t="s">
        <v>1354</v>
      </c>
      <c r="C63" s="22"/>
      <c r="D63" s="14"/>
      <c r="E63" s="14"/>
      <c r="F63" s="14"/>
      <c r="G63" s="14"/>
      <c r="H63" s="14"/>
      <c r="I63" s="50"/>
      <c r="J63" s="50"/>
      <c r="K63" s="27"/>
    </row>
    <row r="64" spans="1:11" ht="15.75" customHeight="1" x14ac:dyDescent="0.3">
      <c r="A64" s="7" t="s">
        <v>85</v>
      </c>
      <c r="B64" s="8" t="s">
        <v>1354</v>
      </c>
      <c r="C64" s="22"/>
      <c r="D64" s="14"/>
      <c r="E64" s="14"/>
      <c r="F64" s="14"/>
      <c r="G64" s="14"/>
      <c r="H64" s="14"/>
      <c r="I64" s="50">
        <f>142-SUM(I65:I66)</f>
        <v>120</v>
      </c>
      <c r="J64" s="50">
        <f>59-SUM(J65:J66)</f>
        <v>39</v>
      </c>
      <c r="K64" s="27"/>
    </row>
    <row r="65" spans="1:11" ht="15.75" customHeight="1" x14ac:dyDescent="0.3">
      <c r="A65" s="7" t="s">
        <v>86</v>
      </c>
      <c r="B65" s="8" t="s">
        <v>1354</v>
      </c>
      <c r="C65" s="22">
        <v>13</v>
      </c>
      <c r="D65" s="14">
        <v>7</v>
      </c>
      <c r="E65" s="14"/>
      <c r="F65" s="14"/>
      <c r="G65" s="14">
        <v>0</v>
      </c>
      <c r="H65" s="14">
        <v>1</v>
      </c>
      <c r="I65" s="14">
        <v>13</v>
      </c>
      <c r="J65" s="14">
        <v>8</v>
      </c>
      <c r="K65" s="27"/>
    </row>
    <row r="66" spans="1:11" ht="15.75" customHeight="1" x14ac:dyDescent="0.3">
      <c r="A66" s="7" t="s">
        <v>71</v>
      </c>
      <c r="B66" s="8" t="s">
        <v>1354</v>
      </c>
      <c r="C66" s="22">
        <v>9</v>
      </c>
      <c r="D66" s="14">
        <v>11</v>
      </c>
      <c r="E66" s="14"/>
      <c r="F66" s="14"/>
      <c r="G66" s="14">
        <v>0</v>
      </c>
      <c r="H66" s="14">
        <v>1</v>
      </c>
      <c r="I66" s="14">
        <v>9</v>
      </c>
      <c r="J66" s="14">
        <v>12</v>
      </c>
      <c r="K66" s="27"/>
    </row>
    <row r="67" spans="1:11" ht="15.75" customHeight="1" x14ac:dyDescent="0.3">
      <c r="A67" s="7" t="s">
        <v>87</v>
      </c>
      <c r="B67" s="8" t="s">
        <v>1357</v>
      </c>
      <c r="C67" s="22">
        <v>4</v>
      </c>
      <c r="D67" s="14">
        <v>15</v>
      </c>
      <c r="E67" s="14"/>
      <c r="F67" s="14"/>
      <c r="G67" s="14">
        <v>0</v>
      </c>
      <c r="H67" s="14">
        <v>1</v>
      </c>
      <c r="I67" s="14">
        <v>4</v>
      </c>
      <c r="J67" s="14">
        <v>16</v>
      </c>
      <c r="K67" s="27"/>
    </row>
    <row r="68" spans="1:11" ht="15.75" customHeight="1" x14ac:dyDescent="0.3">
      <c r="A68" s="7" t="s">
        <v>88</v>
      </c>
      <c r="B68" s="8" t="s">
        <v>1357</v>
      </c>
      <c r="C68" s="22">
        <v>14</v>
      </c>
      <c r="D68" s="14">
        <v>5</v>
      </c>
      <c r="E68" s="14"/>
      <c r="F68" s="14"/>
      <c r="G68" s="14">
        <v>0</v>
      </c>
      <c r="H68" s="14">
        <v>1</v>
      </c>
      <c r="I68" s="14">
        <v>14</v>
      </c>
      <c r="J68" s="14">
        <v>6</v>
      </c>
      <c r="K68" s="27"/>
    </row>
    <row r="69" spans="1:11" ht="15.75" customHeight="1" x14ac:dyDescent="0.3">
      <c r="A69" s="7" t="s">
        <v>89</v>
      </c>
      <c r="B69" s="8" t="s">
        <v>1357</v>
      </c>
      <c r="C69" s="22">
        <v>21</v>
      </c>
      <c r="D69" s="14">
        <v>1</v>
      </c>
      <c r="E69" s="14"/>
      <c r="F69" s="14"/>
      <c r="G69" s="14">
        <v>9</v>
      </c>
      <c r="H69" s="14">
        <v>0</v>
      </c>
      <c r="I69" s="14">
        <v>30</v>
      </c>
      <c r="J69" s="14">
        <v>1</v>
      </c>
      <c r="K69" s="27"/>
    </row>
    <row r="70" spans="1:11" ht="15.75" customHeight="1" x14ac:dyDescent="0.3">
      <c r="A70" s="7" t="s">
        <v>90</v>
      </c>
      <c r="B70" s="8" t="s">
        <v>1357</v>
      </c>
      <c r="C70" s="22">
        <v>16</v>
      </c>
      <c r="D70" s="14">
        <v>4</v>
      </c>
      <c r="E70" s="14"/>
      <c r="F70" s="14"/>
      <c r="G70" s="14">
        <v>1</v>
      </c>
      <c r="H70" s="14">
        <v>1</v>
      </c>
      <c r="I70" s="14">
        <v>17</v>
      </c>
      <c r="J70" s="14">
        <v>5</v>
      </c>
      <c r="K70" s="27"/>
    </row>
    <row r="71" spans="1:11" ht="15.75" customHeight="1" x14ac:dyDescent="0.3">
      <c r="A71" s="7" t="s">
        <v>73</v>
      </c>
      <c r="B71" s="8" t="s">
        <v>1357</v>
      </c>
      <c r="C71" s="22">
        <v>15</v>
      </c>
      <c r="D71" s="14">
        <v>5</v>
      </c>
      <c r="E71" s="14"/>
      <c r="F71" s="14"/>
      <c r="G71" s="14">
        <v>3</v>
      </c>
      <c r="H71" s="14">
        <v>1</v>
      </c>
      <c r="I71" s="14">
        <v>18</v>
      </c>
      <c r="J71" s="14">
        <v>6</v>
      </c>
      <c r="K71" s="27"/>
    </row>
    <row r="72" spans="1:11" ht="15.75" customHeight="1" x14ac:dyDescent="0.3">
      <c r="A72" s="7" t="s">
        <v>75</v>
      </c>
      <c r="B72" s="8" t="s">
        <v>1357</v>
      </c>
      <c r="C72" s="22">
        <v>20</v>
      </c>
      <c r="D72" s="14">
        <v>3</v>
      </c>
      <c r="E72" s="14"/>
      <c r="F72" s="14"/>
      <c r="G72" s="14">
        <v>6</v>
      </c>
      <c r="H72" s="14">
        <v>0</v>
      </c>
      <c r="I72" s="14">
        <v>26</v>
      </c>
      <c r="J72" s="14">
        <v>3</v>
      </c>
      <c r="K72" s="45"/>
    </row>
    <row r="73" spans="1:11" ht="15.75" customHeight="1" x14ac:dyDescent="0.3">
      <c r="A73" s="10" t="s">
        <v>12</v>
      </c>
      <c r="B73" s="11"/>
      <c r="C73" s="9">
        <f>SUM(C44:C72)</f>
        <v>218</v>
      </c>
      <c r="D73" s="9">
        <f t="shared" ref="D73:J73" si="3">SUM(D44:D72)</f>
        <v>117</v>
      </c>
      <c r="E73" s="9">
        <f t="shared" si="3"/>
        <v>94</v>
      </c>
      <c r="F73" s="9">
        <f t="shared" si="3"/>
        <v>59</v>
      </c>
      <c r="G73" s="9">
        <f t="shared" si="3"/>
        <v>32</v>
      </c>
      <c r="H73" s="9">
        <f t="shared" si="3"/>
        <v>15</v>
      </c>
      <c r="I73" s="9">
        <f t="shared" si="3"/>
        <v>422</v>
      </c>
      <c r="J73" s="9">
        <f t="shared" si="3"/>
        <v>253</v>
      </c>
      <c r="K73" s="29"/>
    </row>
    <row r="74" spans="1:11" ht="15.75" customHeight="1" x14ac:dyDescent="0.3">
      <c r="A74" s="1" t="s">
        <v>1358</v>
      </c>
    </row>
    <row r="75" spans="1:11" ht="15.75" customHeight="1" x14ac:dyDescent="0.3"/>
    <row r="76" spans="1:11" ht="15.75" customHeight="1" x14ac:dyDescent="0.3">
      <c r="A76" s="24" t="s">
        <v>1992</v>
      </c>
      <c r="B76" s="25"/>
      <c r="C76" s="25"/>
      <c r="D76" s="25"/>
      <c r="E76" s="25"/>
      <c r="F76" s="25"/>
      <c r="G76" s="25"/>
      <c r="H76" s="25"/>
      <c r="I76" s="25"/>
      <c r="J76" s="26"/>
      <c r="K76" s="27"/>
    </row>
    <row r="77" spans="1:11" ht="15.75" customHeight="1" x14ac:dyDescent="0.3">
      <c r="A77" s="2"/>
      <c r="B77" s="3"/>
      <c r="C77" s="28" t="s">
        <v>1</v>
      </c>
      <c r="D77" s="26"/>
      <c r="E77" s="28" t="s">
        <v>2</v>
      </c>
      <c r="F77" s="26"/>
      <c r="G77" s="28" t="s">
        <v>3</v>
      </c>
      <c r="H77" s="26"/>
      <c r="I77" s="28" t="s">
        <v>4</v>
      </c>
      <c r="J77" s="26"/>
      <c r="K77" s="27"/>
    </row>
    <row r="78" spans="1:11" ht="15.75" customHeight="1" x14ac:dyDescent="0.3">
      <c r="A78" s="4" t="s">
        <v>5</v>
      </c>
      <c r="B78" s="5" t="s">
        <v>6</v>
      </c>
      <c r="C78" s="6" t="s">
        <v>7</v>
      </c>
      <c r="D78" s="6" t="s">
        <v>8</v>
      </c>
      <c r="E78" s="6" t="s">
        <v>7</v>
      </c>
      <c r="F78" s="6" t="s">
        <v>8</v>
      </c>
      <c r="G78" s="6" t="s">
        <v>7</v>
      </c>
      <c r="H78" s="6" t="s">
        <v>8</v>
      </c>
      <c r="I78" s="6" t="s">
        <v>7</v>
      </c>
      <c r="J78" s="6" t="s">
        <v>8</v>
      </c>
      <c r="K78" s="29"/>
    </row>
    <row r="79" spans="1:11" ht="15.75" customHeight="1" x14ac:dyDescent="0.3">
      <c r="A79" s="7" t="s">
        <v>22</v>
      </c>
      <c r="B79" s="8" t="s">
        <v>320</v>
      </c>
      <c r="C79" s="12">
        <v>3</v>
      </c>
      <c r="D79" s="13">
        <v>15</v>
      </c>
      <c r="E79" s="13">
        <v>2</v>
      </c>
      <c r="F79" s="13">
        <v>12</v>
      </c>
      <c r="G79" s="13">
        <v>0</v>
      </c>
      <c r="H79" s="13">
        <v>1</v>
      </c>
      <c r="I79" s="13">
        <v>3</v>
      </c>
      <c r="J79" s="13">
        <v>16</v>
      </c>
    </row>
    <row r="80" spans="1:11" ht="15.75" customHeight="1" x14ac:dyDescent="0.3">
      <c r="A80" s="7" t="s">
        <v>23</v>
      </c>
      <c r="B80" s="8" t="s">
        <v>320</v>
      </c>
      <c r="C80" s="12">
        <v>6</v>
      </c>
      <c r="D80" s="13">
        <v>16</v>
      </c>
      <c r="E80" s="13">
        <v>4</v>
      </c>
      <c r="F80" s="13">
        <v>10</v>
      </c>
      <c r="G80" s="13">
        <v>0</v>
      </c>
      <c r="H80" s="13">
        <v>1</v>
      </c>
      <c r="I80" s="13">
        <v>6</v>
      </c>
      <c r="J80" s="13">
        <v>17</v>
      </c>
    </row>
    <row r="81" spans="1:11" ht="15.75" customHeight="1" x14ac:dyDescent="0.3">
      <c r="A81" s="7" t="s">
        <v>42</v>
      </c>
      <c r="B81" s="8" t="s">
        <v>320</v>
      </c>
      <c r="C81" s="12">
        <v>9</v>
      </c>
      <c r="D81" s="13">
        <v>13</v>
      </c>
      <c r="E81" s="13">
        <v>6</v>
      </c>
      <c r="F81" s="13">
        <v>8</v>
      </c>
      <c r="G81" s="13">
        <v>0</v>
      </c>
      <c r="H81" s="13">
        <v>1</v>
      </c>
      <c r="I81" s="13">
        <v>9</v>
      </c>
      <c r="J81" s="13">
        <v>14</v>
      </c>
    </row>
    <row r="82" spans="1:11" ht="15.75" customHeight="1" x14ac:dyDescent="0.3">
      <c r="A82" s="7" t="s">
        <v>24</v>
      </c>
      <c r="B82" s="8" t="s">
        <v>320</v>
      </c>
      <c r="C82" s="12">
        <v>18</v>
      </c>
      <c r="D82" s="13">
        <v>2</v>
      </c>
      <c r="E82" s="13">
        <v>12</v>
      </c>
      <c r="F82" s="13">
        <v>2</v>
      </c>
      <c r="G82" s="13">
        <v>1</v>
      </c>
      <c r="H82" s="13">
        <v>1</v>
      </c>
      <c r="I82" s="13">
        <v>19</v>
      </c>
      <c r="J82" s="13">
        <v>3</v>
      </c>
    </row>
    <row r="83" spans="1:11" ht="15.75" customHeight="1" x14ac:dyDescent="0.3">
      <c r="A83" s="7" t="s">
        <v>46</v>
      </c>
      <c r="B83" s="8" t="s">
        <v>320</v>
      </c>
      <c r="C83" s="12">
        <v>11</v>
      </c>
      <c r="D83" s="13">
        <v>9</v>
      </c>
      <c r="E83" s="13">
        <v>8</v>
      </c>
      <c r="F83" s="13">
        <v>6</v>
      </c>
      <c r="G83" s="13">
        <v>0</v>
      </c>
      <c r="H83" s="13">
        <v>2</v>
      </c>
      <c r="I83" s="13">
        <v>11</v>
      </c>
      <c r="J83" s="13">
        <v>11</v>
      </c>
    </row>
    <row r="84" spans="1:11" ht="15.75" customHeight="1" x14ac:dyDescent="0.3">
      <c r="A84" s="7" t="s">
        <v>55</v>
      </c>
      <c r="B84" s="8" t="s">
        <v>320</v>
      </c>
      <c r="C84" s="12">
        <v>16</v>
      </c>
      <c r="D84" s="13">
        <v>4</v>
      </c>
      <c r="E84" s="13">
        <v>9</v>
      </c>
      <c r="F84" s="13">
        <v>3</v>
      </c>
      <c r="G84" s="13">
        <v>4</v>
      </c>
      <c r="H84" s="13">
        <v>1</v>
      </c>
      <c r="I84" s="13">
        <v>20</v>
      </c>
      <c r="J84" s="13">
        <v>5</v>
      </c>
    </row>
    <row r="85" spans="1:11" ht="15.75" customHeight="1" x14ac:dyDescent="0.3">
      <c r="A85" s="7" t="s">
        <v>56</v>
      </c>
      <c r="B85" s="8" t="s">
        <v>239</v>
      </c>
      <c r="C85" s="12">
        <v>15</v>
      </c>
      <c r="D85" s="13">
        <v>3</v>
      </c>
      <c r="E85" s="13">
        <v>11</v>
      </c>
      <c r="F85" s="13">
        <v>1</v>
      </c>
      <c r="G85" s="13">
        <v>0</v>
      </c>
      <c r="H85" s="13">
        <v>1</v>
      </c>
      <c r="I85" s="13">
        <v>15</v>
      </c>
      <c r="J85" s="13">
        <v>4</v>
      </c>
    </row>
    <row r="86" spans="1:11" ht="15.75" customHeight="1" x14ac:dyDescent="0.3">
      <c r="A86" s="7" t="s">
        <v>57</v>
      </c>
      <c r="B86" s="8" t="s">
        <v>239</v>
      </c>
      <c r="C86" s="12">
        <v>15</v>
      </c>
      <c r="D86" s="13">
        <v>3</v>
      </c>
      <c r="E86" s="13">
        <v>11</v>
      </c>
      <c r="F86" s="13">
        <v>1</v>
      </c>
      <c r="G86" s="13">
        <v>1</v>
      </c>
      <c r="H86" s="13">
        <v>1</v>
      </c>
      <c r="I86" s="13">
        <v>16</v>
      </c>
      <c r="J86" s="13">
        <v>4</v>
      </c>
    </row>
    <row r="87" spans="1:11" ht="15.75" customHeight="1" x14ac:dyDescent="0.3">
      <c r="A87" s="7" t="s">
        <v>63</v>
      </c>
      <c r="B87" s="8" t="s">
        <v>239</v>
      </c>
      <c r="C87" s="12">
        <v>15</v>
      </c>
      <c r="D87" s="13">
        <v>3</v>
      </c>
      <c r="E87" s="13">
        <v>12</v>
      </c>
      <c r="F87" s="13">
        <v>0</v>
      </c>
      <c r="G87" s="13">
        <v>0</v>
      </c>
      <c r="H87" s="13">
        <v>1</v>
      </c>
      <c r="I87" s="13">
        <v>15</v>
      </c>
      <c r="J87" s="13">
        <v>4</v>
      </c>
      <c r="K87" s="27"/>
    </row>
    <row r="88" spans="1:11" ht="15.75" customHeight="1" x14ac:dyDescent="0.3">
      <c r="A88" s="10" t="s">
        <v>12</v>
      </c>
      <c r="B88" s="11"/>
      <c r="C88" s="9">
        <f>SUM(C79:C87)</f>
        <v>108</v>
      </c>
      <c r="D88" s="9">
        <f t="shared" ref="D88:J88" si="4">SUM(D79:D87)</f>
        <v>68</v>
      </c>
      <c r="E88" s="9">
        <f t="shared" si="4"/>
        <v>75</v>
      </c>
      <c r="F88" s="9">
        <f t="shared" si="4"/>
        <v>43</v>
      </c>
      <c r="G88" s="9">
        <f t="shared" si="4"/>
        <v>6</v>
      </c>
      <c r="H88" s="9">
        <f t="shared" si="4"/>
        <v>10</v>
      </c>
      <c r="I88" s="9">
        <f t="shared" si="4"/>
        <v>114</v>
      </c>
      <c r="J88" s="9">
        <f t="shared" si="4"/>
        <v>78</v>
      </c>
      <c r="K88" s="29"/>
    </row>
    <row r="89" spans="1:11" ht="15.75" customHeight="1" x14ac:dyDescent="0.3">
      <c r="A89" s="1" t="s">
        <v>1993</v>
      </c>
    </row>
    <row r="90" spans="1:11" ht="15.75" customHeight="1" x14ac:dyDescent="0.3"/>
    <row r="91" spans="1:11" ht="15.75" customHeight="1" x14ac:dyDescent="0.3">
      <c r="A91" s="24" t="s">
        <v>1078</v>
      </c>
      <c r="B91" s="25"/>
      <c r="C91" s="25"/>
      <c r="D91" s="25"/>
      <c r="E91" s="25"/>
      <c r="F91" s="25"/>
      <c r="G91" s="25"/>
      <c r="H91" s="25"/>
      <c r="I91" s="25"/>
      <c r="J91" s="26"/>
      <c r="K91" s="27"/>
    </row>
    <row r="92" spans="1:11" ht="15.75" customHeight="1" x14ac:dyDescent="0.3">
      <c r="A92" s="2"/>
      <c r="B92" s="3"/>
      <c r="C92" s="28" t="s">
        <v>1</v>
      </c>
      <c r="D92" s="26"/>
      <c r="E92" s="28" t="s">
        <v>2</v>
      </c>
      <c r="F92" s="26"/>
      <c r="G92" s="28" t="s">
        <v>3</v>
      </c>
      <c r="H92" s="26"/>
      <c r="I92" s="28" t="s">
        <v>4</v>
      </c>
      <c r="J92" s="26"/>
      <c r="K92" s="27"/>
    </row>
    <row r="93" spans="1:11" ht="15.75" customHeight="1" x14ac:dyDescent="0.3">
      <c r="A93" s="4" t="s">
        <v>5</v>
      </c>
      <c r="B93" s="5" t="s">
        <v>6</v>
      </c>
      <c r="C93" s="6" t="s">
        <v>7</v>
      </c>
      <c r="D93" s="6" t="s">
        <v>8</v>
      </c>
      <c r="E93" s="6" t="s">
        <v>7</v>
      </c>
      <c r="F93" s="6" t="s">
        <v>8</v>
      </c>
      <c r="G93" s="6" t="s">
        <v>7</v>
      </c>
      <c r="H93" s="6" t="s">
        <v>8</v>
      </c>
      <c r="I93" s="6" t="s">
        <v>7</v>
      </c>
      <c r="J93" s="6" t="s">
        <v>8</v>
      </c>
      <c r="K93" s="29"/>
    </row>
    <row r="94" spans="1:11" ht="15.75" customHeight="1" x14ac:dyDescent="0.3">
      <c r="A94" s="7" t="s">
        <v>171</v>
      </c>
      <c r="B94" s="8" t="s">
        <v>410</v>
      </c>
      <c r="C94" s="12">
        <v>18</v>
      </c>
      <c r="D94" s="13">
        <v>2</v>
      </c>
      <c r="E94" s="13">
        <v>13</v>
      </c>
      <c r="F94" s="13">
        <v>1</v>
      </c>
      <c r="G94" s="13">
        <v>2</v>
      </c>
      <c r="H94" s="13">
        <v>1</v>
      </c>
      <c r="I94" s="13">
        <v>20</v>
      </c>
      <c r="J94" s="13">
        <v>3</v>
      </c>
      <c r="K94" s="27"/>
    </row>
    <row r="95" spans="1:11" ht="15.75" customHeight="1" x14ac:dyDescent="0.3">
      <c r="A95" s="7" t="s">
        <v>32</v>
      </c>
      <c r="B95" s="8" t="s">
        <v>410</v>
      </c>
      <c r="C95" s="12">
        <v>18</v>
      </c>
      <c r="D95" s="13">
        <v>2</v>
      </c>
      <c r="E95" s="13">
        <v>12</v>
      </c>
      <c r="F95" s="13">
        <v>2</v>
      </c>
      <c r="G95" s="13">
        <v>2</v>
      </c>
      <c r="H95" s="13">
        <v>1</v>
      </c>
      <c r="I95" s="13">
        <v>20</v>
      </c>
      <c r="J95" s="13">
        <v>3</v>
      </c>
      <c r="K95" s="27"/>
    </row>
    <row r="96" spans="1:11" ht="15.75" customHeight="1" x14ac:dyDescent="0.3">
      <c r="A96" s="7" t="s">
        <v>33</v>
      </c>
      <c r="B96" s="8" t="s">
        <v>410</v>
      </c>
      <c r="C96" s="12">
        <v>15</v>
      </c>
      <c r="D96" s="13">
        <v>5</v>
      </c>
      <c r="E96" s="13">
        <v>10</v>
      </c>
      <c r="F96" s="13">
        <v>3</v>
      </c>
      <c r="G96" s="13">
        <v>2</v>
      </c>
      <c r="H96" s="13">
        <v>1</v>
      </c>
      <c r="I96" s="13">
        <v>17</v>
      </c>
      <c r="J96" s="13">
        <v>6</v>
      </c>
      <c r="K96" s="27"/>
    </row>
    <row r="97" spans="1:11" ht="15.75" customHeight="1" x14ac:dyDescent="0.3">
      <c r="A97" s="7" t="s">
        <v>34</v>
      </c>
      <c r="B97" s="8" t="s">
        <v>410</v>
      </c>
      <c r="C97" s="12">
        <v>2</v>
      </c>
      <c r="D97" s="13">
        <v>18</v>
      </c>
      <c r="E97" s="13">
        <v>2</v>
      </c>
      <c r="F97" s="13">
        <v>11</v>
      </c>
      <c r="G97" s="13">
        <v>0</v>
      </c>
      <c r="H97" s="13">
        <v>1</v>
      </c>
      <c r="I97" s="13">
        <v>2</v>
      </c>
      <c r="J97" s="13">
        <v>19</v>
      </c>
      <c r="K97" s="27"/>
    </row>
    <row r="98" spans="1:11" ht="15.75" customHeight="1" x14ac:dyDescent="0.3">
      <c r="A98" s="7" t="s">
        <v>35</v>
      </c>
      <c r="B98" s="8" t="s">
        <v>410</v>
      </c>
      <c r="C98" s="12">
        <v>12</v>
      </c>
      <c r="D98" s="13">
        <v>8</v>
      </c>
      <c r="E98" s="13">
        <v>8</v>
      </c>
      <c r="F98" s="13">
        <v>5</v>
      </c>
      <c r="G98" s="13">
        <v>0</v>
      </c>
      <c r="H98" s="13">
        <v>1</v>
      </c>
      <c r="I98" s="13">
        <v>12</v>
      </c>
      <c r="J98" s="13">
        <v>9</v>
      </c>
      <c r="K98" s="27"/>
    </row>
    <row r="99" spans="1:11" ht="15.75" customHeight="1" x14ac:dyDescent="0.3">
      <c r="A99" s="7" t="s">
        <v>36</v>
      </c>
      <c r="B99" s="8" t="s">
        <v>410</v>
      </c>
      <c r="C99" s="12">
        <v>9</v>
      </c>
      <c r="D99" s="13">
        <v>11</v>
      </c>
      <c r="E99" s="13">
        <v>6</v>
      </c>
      <c r="F99" s="13">
        <v>7</v>
      </c>
      <c r="G99" s="13">
        <v>1</v>
      </c>
      <c r="H99" s="13">
        <v>1</v>
      </c>
      <c r="I99" s="13">
        <v>10</v>
      </c>
      <c r="J99" s="13">
        <v>12</v>
      </c>
      <c r="K99" s="27"/>
    </row>
    <row r="100" spans="1:11" ht="15.75" customHeight="1" x14ac:dyDescent="0.3">
      <c r="A100" s="7" t="s">
        <v>37</v>
      </c>
      <c r="B100" s="8" t="s">
        <v>410</v>
      </c>
      <c r="C100" s="12">
        <v>11</v>
      </c>
      <c r="D100" s="13">
        <v>9</v>
      </c>
      <c r="E100" s="13">
        <v>9</v>
      </c>
      <c r="F100" s="13">
        <v>7</v>
      </c>
      <c r="G100" s="13">
        <v>1</v>
      </c>
      <c r="H100" s="13">
        <v>1</v>
      </c>
      <c r="I100" s="13">
        <v>12</v>
      </c>
      <c r="J100" s="13">
        <v>10</v>
      </c>
      <c r="K100" s="27"/>
    </row>
    <row r="101" spans="1:11" ht="15.75" customHeight="1" x14ac:dyDescent="0.3">
      <c r="A101" s="7" t="s">
        <v>38</v>
      </c>
      <c r="B101" s="8" t="s">
        <v>91</v>
      </c>
      <c r="C101" s="12">
        <v>7</v>
      </c>
      <c r="D101" s="13">
        <v>13</v>
      </c>
      <c r="E101" s="13">
        <v>5</v>
      </c>
      <c r="F101" s="13">
        <v>7</v>
      </c>
      <c r="G101" s="13">
        <v>3</v>
      </c>
      <c r="H101" s="13">
        <v>1</v>
      </c>
      <c r="I101" s="13">
        <v>10</v>
      </c>
      <c r="J101" s="13">
        <v>14</v>
      </c>
      <c r="K101" s="27"/>
    </row>
    <row r="102" spans="1:11" ht="15.75" customHeight="1" x14ac:dyDescent="0.3">
      <c r="A102" s="7" t="s">
        <v>81</v>
      </c>
      <c r="B102" s="8" t="s">
        <v>91</v>
      </c>
      <c r="C102" s="22">
        <v>5</v>
      </c>
      <c r="D102" s="14">
        <v>14</v>
      </c>
      <c r="E102" s="14">
        <v>3</v>
      </c>
      <c r="F102" s="14">
        <v>8</v>
      </c>
      <c r="G102" s="14">
        <v>0</v>
      </c>
      <c r="H102" s="14">
        <v>1</v>
      </c>
      <c r="I102" s="14">
        <v>5</v>
      </c>
      <c r="J102" s="14">
        <v>15</v>
      </c>
      <c r="K102" s="27"/>
    </row>
    <row r="103" spans="1:11" ht="15.75" customHeight="1" x14ac:dyDescent="0.3">
      <c r="A103" s="7" t="s">
        <v>82</v>
      </c>
      <c r="B103" s="8" t="s">
        <v>91</v>
      </c>
      <c r="C103" s="22">
        <v>8</v>
      </c>
      <c r="D103" s="14">
        <v>12</v>
      </c>
      <c r="E103" s="14">
        <v>7</v>
      </c>
      <c r="F103" s="14">
        <v>5</v>
      </c>
      <c r="G103" s="14">
        <v>0</v>
      </c>
      <c r="H103" s="14">
        <v>1</v>
      </c>
      <c r="I103" s="14">
        <v>8</v>
      </c>
      <c r="J103" s="14">
        <v>13</v>
      </c>
      <c r="K103" s="27"/>
    </row>
    <row r="104" spans="1:11" ht="15.75" customHeight="1" x14ac:dyDescent="0.3">
      <c r="A104" s="7" t="s">
        <v>83</v>
      </c>
      <c r="B104" s="8" t="s">
        <v>91</v>
      </c>
      <c r="C104" s="22">
        <v>12</v>
      </c>
      <c r="D104" s="14">
        <v>8</v>
      </c>
      <c r="E104" s="14">
        <v>7</v>
      </c>
      <c r="F104" s="14">
        <v>3</v>
      </c>
      <c r="G104" s="14">
        <v>0</v>
      </c>
      <c r="H104" s="14">
        <v>1</v>
      </c>
      <c r="I104" s="14">
        <v>12</v>
      </c>
      <c r="J104" s="14">
        <v>9</v>
      </c>
      <c r="K104" s="27"/>
    </row>
    <row r="105" spans="1:11" ht="15.75" customHeight="1" x14ac:dyDescent="0.3">
      <c r="A105" s="10" t="s">
        <v>12</v>
      </c>
      <c r="B105" s="11"/>
      <c r="C105" s="9">
        <f t="shared" ref="C105:J105" si="5">SUM(C94:C104)</f>
        <v>117</v>
      </c>
      <c r="D105" s="9">
        <f t="shared" si="5"/>
        <v>102</v>
      </c>
      <c r="E105" s="9">
        <f t="shared" si="5"/>
        <v>82</v>
      </c>
      <c r="F105" s="9">
        <f t="shared" si="5"/>
        <v>59</v>
      </c>
      <c r="G105" s="9">
        <f t="shared" si="5"/>
        <v>11</v>
      </c>
      <c r="H105" s="9">
        <f t="shared" si="5"/>
        <v>11</v>
      </c>
      <c r="I105" s="9">
        <f t="shared" si="5"/>
        <v>128</v>
      </c>
      <c r="J105" s="9">
        <f t="shared" si="5"/>
        <v>113</v>
      </c>
      <c r="K105" s="29"/>
    </row>
    <row r="106" spans="1:11" ht="15.75" customHeight="1" x14ac:dyDescent="0.3"/>
    <row r="107" spans="1:11" ht="15.75" customHeight="1" x14ac:dyDescent="0.3"/>
    <row r="108" spans="1:11" ht="15.75" customHeight="1" x14ac:dyDescent="0.3">
      <c r="A108" s="24" t="s">
        <v>1293</v>
      </c>
      <c r="B108" s="25"/>
      <c r="C108" s="25"/>
      <c r="D108" s="25"/>
      <c r="E108" s="25"/>
      <c r="F108" s="25"/>
      <c r="G108" s="25"/>
      <c r="H108" s="25"/>
      <c r="I108" s="25"/>
      <c r="J108" s="26"/>
      <c r="K108" s="27"/>
    </row>
    <row r="109" spans="1:11" ht="15.75" customHeight="1" x14ac:dyDescent="0.3">
      <c r="A109" s="2"/>
      <c r="B109" s="3"/>
      <c r="C109" s="28" t="s">
        <v>1</v>
      </c>
      <c r="D109" s="26"/>
      <c r="E109" s="28" t="s">
        <v>2</v>
      </c>
      <c r="F109" s="26"/>
      <c r="G109" s="28" t="s">
        <v>3</v>
      </c>
      <c r="H109" s="26"/>
      <c r="I109" s="28" t="s">
        <v>4</v>
      </c>
      <c r="J109" s="26"/>
      <c r="K109" s="27"/>
    </row>
    <row r="110" spans="1:11" ht="15.75" customHeight="1" x14ac:dyDescent="0.3">
      <c r="A110" s="4" t="s">
        <v>5</v>
      </c>
      <c r="B110" s="5" t="s">
        <v>6</v>
      </c>
      <c r="C110" s="6" t="s">
        <v>7</v>
      </c>
      <c r="D110" s="6" t="s">
        <v>8</v>
      </c>
      <c r="E110" s="6" t="s">
        <v>7</v>
      </c>
      <c r="F110" s="6" t="s">
        <v>8</v>
      </c>
      <c r="G110" s="6" t="s">
        <v>7</v>
      </c>
      <c r="H110" s="6" t="s">
        <v>8</v>
      </c>
      <c r="I110" s="6" t="s">
        <v>7</v>
      </c>
      <c r="J110" s="6" t="s">
        <v>8</v>
      </c>
      <c r="K110" s="29"/>
    </row>
    <row r="111" spans="1:11" ht="15.75" customHeight="1" x14ac:dyDescent="0.3">
      <c r="A111" s="7" t="s">
        <v>109</v>
      </c>
      <c r="B111" s="8" t="s">
        <v>309</v>
      </c>
      <c r="C111" s="12">
        <v>6</v>
      </c>
      <c r="D111" s="13">
        <v>12</v>
      </c>
      <c r="E111" s="13">
        <v>4</v>
      </c>
      <c r="F111" s="13">
        <v>10</v>
      </c>
      <c r="G111" s="13">
        <v>1</v>
      </c>
      <c r="H111" s="13">
        <v>1</v>
      </c>
      <c r="I111" s="13">
        <v>7</v>
      </c>
      <c r="J111" s="13">
        <v>13</v>
      </c>
    </row>
    <row r="112" spans="1:11" ht="15.75" customHeight="1" x14ac:dyDescent="0.3">
      <c r="A112" s="7" t="s">
        <v>110</v>
      </c>
      <c r="B112" s="8" t="s">
        <v>309</v>
      </c>
      <c r="C112" s="12">
        <v>11</v>
      </c>
      <c r="D112" s="13">
        <v>7</v>
      </c>
      <c r="E112" s="13">
        <v>3</v>
      </c>
      <c r="F112" s="13">
        <v>7</v>
      </c>
      <c r="G112" s="13">
        <v>0</v>
      </c>
      <c r="H112" s="13">
        <v>1</v>
      </c>
      <c r="I112" s="13">
        <v>11</v>
      </c>
      <c r="J112" s="13">
        <v>8</v>
      </c>
    </row>
    <row r="113" spans="1:11" ht="15.75" customHeight="1" x14ac:dyDescent="0.3">
      <c r="A113" s="7" t="s">
        <v>112</v>
      </c>
      <c r="B113" s="8" t="s">
        <v>309</v>
      </c>
      <c r="C113" s="12">
        <v>10</v>
      </c>
      <c r="D113" s="13">
        <v>8</v>
      </c>
      <c r="E113" s="13">
        <v>4</v>
      </c>
      <c r="F113" s="13">
        <v>6</v>
      </c>
      <c r="G113" s="13">
        <v>1</v>
      </c>
      <c r="H113" s="13">
        <v>1</v>
      </c>
      <c r="I113" s="13">
        <v>11</v>
      </c>
      <c r="J113" s="13">
        <v>9</v>
      </c>
      <c r="K113" s="27"/>
    </row>
    <row r="114" spans="1:11" ht="15.75" customHeight="1" x14ac:dyDescent="0.3">
      <c r="A114" s="10" t="s">
        <v>12</v>
      </c>
      <c r="B114" s="11"/>
      <c r="C114" s="9">
        <f>SUM(C111:C113)</f>
        <v>27</v>
      </c>
      <c r="D114" s="9">
        <f t="shared" ref="D114:J114" si="6">SUM(D111:D113)</f>
        <v>27</v>
      </c>
      <c r="E114" s="9">
        <f t="shared" si="6"/>
        <v>11</v>
      </c>
      <c r="F114" s="9">
        <f t="shared" si="6"/>
        <v>23</v>
      </c>
      <c r="G114" s="9">
        <f t="shared" si="6"/>
        <v>2</v>
      </c>
      <c r="H114" s="9">
        <f t="shared" si="6"/>
        <v>3</v>
      </c>
      <c r="I114" s="9">
        <f t="shared" si="6"/>
        <v>29</v>
      </c>
      <c r="J114" s="9">
        <f t="shared" si="6"/>
        <v>30</v>
      </c>
      <c r="K114" s="29"/>
    </row>
    <row r="115" spans="1:11" ht="15.75" customHeight="1" x14ac:dyDescent="0.3"/>
    <row r="116" spans="1:11" ht="15.75" customHeight="1" x14ac:dyDescent="0.3"/>
    <row r="117" spans="1:11" ht="15.75" customHeight="1" x14ac:dyDescent="0.3">
      <c r="A117" s="24" t="s">
        <v>781</v>
      </c>
      <c r="B117" s="25"/>
      <c r="C117" s="25"/>
      <c r="D117" s="25"/>
      <c r="E117" s="25"/>
      <c r="F117" s="25"/>
      <c r="G117" s="25"/>
      <c r="H117" s="25"/>
      <c r="I117" s="25"/>
      <c r="J117" s="26"/>
      <c r="K117" s="27"/>
    </row>
    <row r="118" spans="1:11" ht="15.75" customHeight="1" x14ac:dyDescent="0.3">
      <c r="A118" s="2"/>
      <c r="B118" s="3"/>
      <c r="C118" s="28" t="s">
        <v>1</v>
      </c>
      <c r="D118" s="26"/>
      <c r="E118" s="28" t="s">
        <v>2</v>
      </c>
      <c r="F118" s="26"/>
      <c r="G118" s="28" t="s">
        <v>3</v>
      </c>
      <c r="H118" s="26"/>
      <c r="I118" s="28" t="s">
        <v>4</v>
      </c>
      <c r="J118" s="26"/>
      <c r="K118" s="27"/>
    </row>
    <row r="119" spans="1:11" ht="15.75" customHeight="1" x14ac:dyDescent="0.3">
      <c r="A119" s="4" t="s">
        <v>5</v>
      </c>
      <c r="B119" s="5" t="s">
        <v>6</v>
      </c>
      <c r="C119" s="6" t="s">
        <v>7</v>
      </c>
      <c r="D119" s="6" t="s">
        <v>8</v>
      </c>
      <c r="E119" s="6" t="s">
        <v>7</v>
      </c>
      <c r="F119" s="6" t="s">
        <v>8</v>
      </c>
      <c r="G119" s="6" t="s">
        <v>7</v>
      </c>
      <c r="H119" s="6" t="s">
        <v>8</v>
      </c>
      <c r="I119" s="6" t="s">
        <v>7</v>
      </c>
      <c r="J119" s="6" t="s">
        <v>8</v>
      </c>
      <c r="K119" s="29"/>
    </row>
    <row r="120" spans="1:11" ht="15.75" customHeight="1" x14ac:dyDescent="0.3">
      <c r="A120" s="7" t="s">
        <v>782</v>
      </c>
      <c r="B120" s="8" t="s">
        <v>262</v>
      </c>
      <c r="C120" s="12"/>
      <c r="D120" s="13"/>
      <c r="E120" s="13"/>
      <c r="F120" s="13"/>
      <c r="G120" s="13"/>
      <c r="H120" s="13"/>
      <c r="I120" s="13">
        <v>8</v>
      </c>
      <c r="J120" s="13">
        <v>7</v>
      </c>
    </row>
    <row r="121" spans="1:11" ht="15.75" customHeight="1" x14ac:dyDescent="0.3">
      <c r="A121" s="7" t="s">
        <v>783</v>
      </c>
      <c r="B121" s="8" t="s">
        <v>262</v>
      </c>
      <c r="C121" s="12"/>
      <c r="D121" s="13"/>
      <c r="E121" s="13"/>
      <c r="F121" s="13"/>
      <c r="G121" s="13"/>
      <c r="H121" s="13"/>
      <c r="I121" s="13">
        <v>9</v>
      </c>
      <c r="J121" s="13">
        <v>13</v>
      </c>
      <c r="K121" s="27"/>
    </row>
    <row r="122" spans="1:11" ht="15.75" customHeight="1" x14ac:dyDescent="0.3">
      <c r="A122" s="10" t="s">
        <v>12</v>
      </c>
      <c r="B122" s="11"/>
      <c r="C122" s="9">
        <f t="shared" ref="C122:J122" si="7">SUM(C120:C121)</f>
        <v>0</v>
      </c>
      <c r="D122" s="9">
        <f t="shared" si="7"/>
        <v>0</v>
      </c>
      <c r="E122" s="9">
        <f t="shared" si="7"/>
        <v>0</v>
      </c>
      <c r="F122" s="9">
        <f t="shared" si="7"/>
        <v>0</v>
      </c>
      <c r="G122" s="9">
        <f t="shared" si="7"/>
        <v>0</v>
      </c>
      <c r="H122" s="9">
        <f t="shared" si="7"/>
        <v>0</v>
      </c>
      <c r="I122" s="9">
        <f t="shared" si="7"/>
        <v>17</v>
      </c>
      <c r="J122" s="9">
        <f t="shared" si="7"/>
        <v>20</v>
      </c>
      <c r="K122" s="29"/>
    </row>
    <row r="123" spans="1:11" ht="15.75" customHeight="1" x14ac:dyDescent="0.3"/>
    <row r="124" spans="1:11" ht="15.75" customHeight="1" x14ac:dyDescent="0.3"/>
    <row r="125" spans="1:11" ht="15.75" customHeight="1" x14ac:dyDescent="0.3">
      <c r="A125" s="24" t="s">
        <v>1272</v>
      </c>
      <c r="B125" s="25"/>
      <c r="C125" s="25"/>
      <c r="D125" s="25"/>
      <c r="E125" s="25"/>
      <c r="F125" s="25"/>
      <c r="G125" s="25"/>
      <c r="H125" s="25"/>
      <c r="I125" s="25"/>
      <c r="J125" s="26"/>
      <c r="K125" s="27"/>
    </row>
    <row r="126" spans="1:11" ht="15.75" customHeight="1" x14ac:dyDescent="0.3">
      <c r="A126" s="2"/>
      <c r="B126" s="3"/>
      <c r="C126" s="28" t="s">
        <v>1</v>
      </c>
      <c r="D126" s="26"/>
      <c r="E126" s="28" t="s">
        <v>2</v>
      </c>
      <c r="F126" s="26"/>
      <c r="G126" s="28" t="s">
        <v>3</v>
      </c>
      <c r="H126" s="26"/>
      <c r="I126" s="28" t="s">
        <v>4</v>
      </c>
      <c r="J126" s="26"/>
      <c r="K126" s="27"/>
    </row>
    <row r="127" spans="1:11" ht="15.75" customHeight="1" x14ac:dyDescent="0.3">
      <c r="A127" s="4" t="s">
        <v>5</v>
      </c>
      <c r="B127" s="5" t="s">
        <v>6</v>
      </c>
      <c r="C127" s="6" t="s">
        <v>7</v>
      </c>
      <c r="D127" s="6" t="s">
        <v>8</v>
      </c>
      <c r="E127" s="6" t="s">
        <v>7</v>
      </c>
      <c r="F127" s="6" t="s">
        <v>8</v>
      </c>
      <c r="G127" s="6" t="s">
        <v>7</v>
      </c>
      <c r="H127" s="6" t="s">
        <v>8</v>
      </c>
      <c r="I127" s="6" t="s">
        <v>7</v>
      </c>
      <c r="J127" s="6" t="s">
        <v>8</v>
      </c>
      <c r="K127" s="29"/>
    </row>
    <row r="128" spans="1:11" ht="15.75" customHeight="1" x14ac:dyDescent="0.3">
      <c r="A128" s="7" t="s">
        <v>27</v>
      </c>
      <c r="B128" s="8" t="s">
        <v>1273</v>
      </c>
      <c r="C128" s="12">
        <v>1</v>
      </c>
      <c r="D128" s="13">
        <v>11</v>
      </c>
      <c r="E128" s="13">
        <v>0</v>
      </c>
      <c r="F128" s="13">
        <v>0</v>
      </c>
      <c r="G128" s="13">
        <v>0</v>
      </c>
      <c r="H128" s="13">
        <v>1</v>
      </c>
      <c r="I128" s="13">
        <v>1</v>
      </c>
      <c r="J128" s="13">
        <v>12</v>
      </c>
    </row>
    <row r="129" spans="1:11" ht="15.75" customHeight="1" x14ac:dyDescent="0.3">
      <c r="A129" s="7" t="s">
        <v>28</v>
      </c>
      <c r="B129" s="8" t="s">
        <v>1273</v>
      </c>
      <c r="C129" s="12">
        <v>5</v>
      </c>
      <c r="D129" s="13">
        <v>15</v>
      </c>
      <c r="E129" s="13">
        <v>0</v>
      </c>
      <c r="F129" s="13">
        <v>0</v>
      </c>
      <c r="G129" s="13">
        <v>0</v>
      </c>
      <c r="H129" s="13">
        <v>1</v>
      </c>
      <c r="I129" s="13">
        <v>5</v>
      </c>
      <c r="J129" s="13">
        <v>16</v>
      </c>
    </row>
    <row r="130" spans="1:11" ht="15.75" customHeight="1" x14ac:dyDescent="0.3">
      <c r="A130" s="10" t="s">
        <v>12</v>
      </c>
      <c r="B130" s="11"/>
      <c r="C130" s="9">
        <f>SUM(C128:C129)</f>
        <v>6</v>
      </c>
      <c r="D130" s="9">
        <f t="shared" ref="D130:J130" si="8">SUM(D128:D129)</f>
        <v>26</v>
      </c>
      <c r="E130" s="9">
        <f t="shared" si="8"/>
        <v>0</v>
      </c>
      <c r="F130" s="9">
        <f t="shared" si="8"/>
        <v>0</v>
      </c>
      <c r="G130" s="9">
        <f t="shared" si="8"/>
        <v>0</v>
      </c>
      <c r="H130" s="9">
        <f t="shared" si="8"/>
        <v>2</v>
      </c>
      <c r="I130" s="9">
        <f t="shared" si="8"/>
        <v>6</v>
      </c>
      <c r="J130" s="9">
        <f t="shared" si="8"/>
        <v>28</v>
      </c>
      <c r="K130" s="29"/>
    </row>
    <row r="131" spans="1:11" ht="15.75" customHeight="1" x14ac:dyDescent="0.3"/>
    <row r="132" spans="1:11" ht="15.75" customHeight="1" x14ac:dyDescent="0.3"/>
    <row r="133" spans="1:11" ht="15.75" customHeight="1" x14ac:dyDescent="0.3">
      <c r="A133" s="24" t="s">
        <v>2092</v>
      </c>
      <c r="B133" s="25"/>
      <c r="C133" s="25"/>
      <c r="D133" s="25"/>
      <c r="E133" s="25"/>
      <c r="F133" s="25"/>
      <c r="G133" s="25"/>
      <c r="H133" s="25"/>
      <c r="I133" s="25"/>
      <c r="J133" s="26"/>
      <c r="K133" s="27"/>
    </row>
    <row r="134" spans="1:11" ht="15.75" customHeight="1" x14ac:dyDescent="0.3">
      <c r="A134" s="2"/>
      <c r="B134" s="3"/>
      <c r="C134" s="28" t="s">
        <v>1</v>
      </c>
      <c r="D134" s="26"/>
      <c r="E134" s="28" t="s">
        <v>2</v>
      </c>
      <c r="F134" s="26"/>
      <c r="G134" s="28" t="s">
        <v>3</v>
      </c>
      <c r="H134" s="26"/>
      <c r="I134" s="28" t="s">
        <v>4</v>
      </c>
      <c r="J134" s="26"/>
      <c r="K134" s="27"/>
    </row>
    <row r="135" spans="1:11" ht="15.75" customHeight="1" x14ac:dyDescent="0.3">
      <c r="A135" s="4" t="s">
        <v>5</v>
      </c>
      <c r="B135" s="5" t="s">
        <v>6</v>
      </c>
      <c r="C135" s="6" t="s">
        <v>7</v>
      </c>
      <c r="D135" s="6" t="s">
        <v>8</v>
      </c>
      <c r="E135" s="6" t="s">
        <v>7</v>
      </c>
      <c r="F135" s="6" t="s">
        <v>8</v>
      </c>
      <c r="G135" s="6" t="s">
        <v>7</v>
      </c>
      <c r="H135" s="6" t="s">
        <v>8</v>
      </c>
      <c r="I135" s="6" t="s">
        <v>7</v>
      </c>
      <c r="J135" s="6" t="s">
        <v>8</v>
      </c>
      <c r="K135" s="29"/>
    </row>
    <row r="136" spans="1:11" ht="15.75" customHeight="1" x14ac:dyDescent="0.3">
      <c r="A136" s="7" t="s">
        <v>2081</v>
      </c>
      <c r="B136" s="8" t="s">
        <v>195</v>
      </c>
      <c r="C136" s="12">
        <v>6</v>
      </c>
      <c r="D136" s="13">
        <v>16</v>
      </c>
      <c r="E136" s="13">
        <v>3</v>
      </c>
      <c r="F136" s="13">
        <v>9</v>
      </c>
      <c r="G136" s="13">
        <v>0</v>
      </c>
      <c r="H136" s="13">
        <v>1</v>
      </c>
      <c r="I136" s="13">
        <v>6</v>
      </c>
      <c r="J136" s="13">
        <v>17</v>
      </c>
    </row>
    <row r="137" spans="1:11" ht="15.75" customHeight="1" x14ac:dyDescent="0.3">
      <c r="A137" s="10" t="s">
        <v>12</v>
      </c>
      <c r="B137" s="11"/>
      <c r="C137" s="9">
        <f t="shared" ref="C137:J137" si="9">SUM(C136:C136)</f>
        <v>6</v>
      </c>
      <c r="D137" s="9">
        <f t="shared" si="9"/>
        <v>16</v>
      </c>
      <c r="E137" s="9">
        <f t="shared" si="9"/>
        <v>3</v>
      </c>
      <c r="F137" s="9">
        <f t="shared" si="9"/>
        <v>9</v>
      </c>
      <c r="G137" s="9">
        <f t="shared" si="9"/>
        <v>0</v>
      </c>
      <c r="H137" s="9">
        <f t="shared" si="9"/>
        <v>1</v>
      </c>
      <c r="I137" s="9">
        <f t="shared" si="9"/>
        <v>6</v>
      </c>
      <c r="J137" s="9">
        <f t="shared" si="9"/>
        <v>17</v>
      </c>
      <c r="K137" s="29"/>
    </row>
    <row r="138" spans="1:11" ht="15.75" customHeight="1" x14ac:dyDescent="0.3"/>
    <row r="139" spans="1:11" ht="15.75" customHeight="1" x14ac:dyDescent="0.3"/>
    <row r="140" spans="1:11" ht="15.75" customHeight="1" x14ac:dyDescent="0.3">
      <c r="A140" s="24" t="s">
        <v>2028</v>
      </c>
      <c r="B140" s="25"/>
      <c r="C140" s="25"/>
      <c r="D140" s="25"/>
      <c r="E140" s="25"/>
      <c r="F140" s="25"/>
      <c r="G140" s="25"/>
      <c r="H140" s="25"/>
      <c r="I140" s="25"/>
      <c r="J140" s="26"/>
      <c r="K140" s="27"/>
    </row>
    <row r="141" spans="1:11" ht="15.75" customHeight="1" x14ac:dyDescent="0.3">
      <c r="A141" s="2"/>
      <c r="B141" s="3"/>
      <c r="C141" s="28" t="s">
        <v>1</v>
      </c>
      <c r="D141" s="26"/>
      <c r="E141" s="28" t="s">
        <v>2</v>
      </c>
      <c r="F141" s="26"/>
      <c r="G141" s="28" t="s">
        <v>3</v>
      </c>
      <c r="H141" s="26"/>
      <c r="I141" s="28" t="s">
        <v>4</v>
      </c>
      <c r="J141" s="26"/>
      <c r="K141" s="27"/>
    </row>
    <row r="142" spans="1:11" ht="15.75" customHeight="1" x14ac:dyDescent="0.3">
      <c r="A142" s="4" t="s">
        <v>5</v>
      </c>
      <c r="B142" s="5" t="s">
        <v>6</v>
      </c>
      <c r="C142" s="6" t="s">
        <v>7</v>
      </c>
      <c r="D142" s="6" t="s">
        <v>8</v>
      </c>
      <c r="E142" s="6" t="s">
        <v>7</v>
      </c>
      <c r="F142" s="6" t="s">
        <v>8</v>
      </c>
      <c r="G142" s="6" t="s">
        <v>7</v>
      </c>
      <c r="H142" s="6" t="s">
        <v>8</v>
      </c>
      <c r="I142" s="6" t="s">
        <v>7</v>
      </c>
      <c r="J142" s="6" t="s">
        <v>8</v>
      </c>
      <c r="K142" s="29"/>
    </row>
    <row r="143" spans="1:11" ht="15.75" customHeight="1" x14ac:dyDescent="0.3">
      <c r="A143" s="7" t="s">
        <v>56</v>
      </c>
      <c r="B143" s="8" t="s">
        <v>1847</v>
      </c>
      <c r="C143" s="12">
        <v>8</v>
      </c>
      <c r="D143" s="13">
        <v>11</v>
      </c>
      <c r="E143" s="13">
        <v>5</v>
      </c>
      <c r="F143" s="13">
        <v>3</v>
      </c>
      <c r="G143" s="13">
        <v>1</v>
      </c>
      <c r="H143" s="13">
        <v>1</v>
      </c>
      <c r="I143" s="13">
        <v>9</v>
      </c>
      <c r="J143" s="13">
        <v>12</v>
      </c>
    </row>
    <row r="144" spans="1:11" ht="15.75" customHeight="1" x14ac:dyDescent="0.3">
      <c r="A144" s="10" t="s">
        <v>12</v>
      </c>
      <c r="B144" s="11"/>
      <c r="C144" s="9">
        <f t="shared" ref="C144:J144" si="10">SUM(C143:C143)</f>
        <v>8</v>
      </c>
      <c r="D144" s="9">
        <f t="shared" si="10"/>
        <v>11</v>
      </c>
      <c r="E144" s="9">
        <f t="shared" si="10"/>
        <v>5</v>
      </c>
      <c r="F144" s="9">
        <f t="shared" si="10"/>
        <v>3</v>
      </c>
      <c r="G144" s="9">
        <f t="shared" si="10"/>
        <v>1</v>
      </c>
      <c r="H144" s="9">
        <f t="shared" si="10"/>
        <v>1</v>
      </c>
      <c r="I144" s="9">
        <f t="shared" si="10"/>
        <v>9</v>
      </c>
      <c r="J144" s="9">
        <f t="shared" si="10"/>
        <v>12</v>
      </c>
      <c r="K144" s="29"/>
    </row>
    <row r="145" spans="1:11" ht="15.75" customHeight="1" x14ac:dyDescent="0.3"/>
    <row r="146" spans="1:11" ht="15.75" customHeight="1" x14ac:dyDescent="0.3"/>
    <row r="147" spans="1:11" ht="15.75" customHeight="1" x14ac:dyDescent="0.3">
      <c r="A147" s="24" t="s">
        <v>1875</v>
      </c>
      <c r="B147" s="25"/>
      <c r="C147" s="25"/>
      <c r="D147" s="25"/>
      <c r="E147" s="25"/>
      <c r="F147" s="25"/>
      <c r="G147" s="25"/>
      <c r="H147" s="25"/>
      <c r="I147" s="25"/>
      <c r="J147" s="26"/>
      <c r="K147" s="27"/>
    </row>
    <row r="148" spans="1:11" ht="15.75" customHeight="1" x14ac:dyDescent="0.3">
      <c r="A148" s="2"/>
      <c r="B148" s="3"/>
      <c r="C148" s="28" t="s">
        <v>1</v>
      </c>
      <c r="D148" s="26"/>
      <c r="E148" s="28" t="s">
        <v>2</v>
      </c>
      <c r="F148" s="26"/>
      <c r="G148" s="28" t="s">
        <v>3</v>
      </c>
      <c r="H148" s="26"/>
      <c r="I148" s="28" t="s">
        <v>4</v>
      </c>
      <c r="J148" s="26"/>
      <c r="K148" s="27"/>
    </row>
    <row r="149" spans="1:11" ht="15.75" customHeight="1" x14ac:dyDescent="0.3">
      <c r="A149" s="4" t="s">
        <v>5</v>
      </c>
      <c r="B149" s="5" t="s">
        <v>6</v>
      </c>
      <c r="C149" s="6" t="s">
        <v>7</v>
      </c>
      <c r="D149" s="6" t="s">
        <v>8</v>
      </c>
      <c r="E149" s="6" t="s">
        <v>7</v>
      </c>
      <c r="F149" s="6" t="s">
        <v>8</v>
      </c>
      <c r="G149" s="6" t="s">
        <v>7</v>
      </c>
      <c r="H149" s="6" t="s">
        <v>8</v>
      </c>
      <c r="I149" s="6" t="s">
        <v>7</v>
      </c>
      <c r="J149" s="6" t="s">
        <v>8</v>
      </c>
      <c r="K149" s="29"/>
    </row>
    <row r="150" spans="1:11" ht="15.75" customHeight="1" x14ac:dyDescent="0.3">
      <c r="A150" s="7" t="s">
        <v>28</v>
      </c>
      <c r="B150" s="8" t="s">
        <v>1874</v>
      </c>
      <c r="C150" s="12"/>
      <c r="D150" s="13"/>
      <c r="E150" s="13"/>
      <c r="F150" s="13"/>
      <c r="G150" s="13"/>
      <c r="H150" s="13"/>
      <c r="I150" s="13"/>
      <c r="J150" s="13"/>
      <c r="K150" s="27"/>
    </row>
    <row r="151" spans="1:11" ht="15.75" customHeight="1" x14ac:dyDescent="0.3">
      <c r="A151" s="7" t="s">
        <v>110</v>
      </c>
      <c r="B151" s="8" t="s">
        <v>562</v>
      </c>
      <c r="C151" s="12">
        <v>6</v>
      </c>
      <c r="D151" s="13">
        <v>11</v>
      </c>
      <c r="E151" s="13"/>
      <c r="F151" s="13"/>
      <c r="G151" s="13">
        <v>1</v>
      </c>
      <c r="H151" s="13">
        <v>1</v>
      </c>
      <c r="I151" s="13">
        <v>7</v>
      </c>
      <c r="J151" s="13">
        <v>12</v>
      </c>
      <c r="K151" s="27"/>
    </row>
    <row r="152" spans="1:11" ht="15.75" customHeight="1" x14ac:dyDescent="0.3">
      <c r="A152" s="7" t="s">
        <v>112</v>
      </c>
      <c r="B152" s="8" t="s">
        <v>562</v>
      </c>
      <c r="C152" s="22">
        <v>10</v>
      </c>
      <c r="D152" s="14">
        <v>8</v>
      </c>
      <c r="E152" s="14"/>
      <c r="F152" s="14"/>
      <c r="G152" s="14">
        <v>0</v>
      </c>
      <c r="H152" s="14">
        <v>1</v>
      </c>
      <c r="I152" s="14">
        <v>10</v>
      </c>
      <c r="J152" s="14">
        <v>9</v>
      </c>
      <c r="K152" s="27"/>
    </row>
    <row r="153" spans="1:11" ht="15.75" customHeight="1" x14ac:dyDescent="0.3">
      <c r="A153" s="7" t="s">
        <v>113</v>
      </c>
      <c r="B153" s="8" t="s">
        <v>562</v>
      </c>
      <c r="C153" s="22"/>
      <c r="D153" s="14"/>
      <c r="E153" s="14"/>
      <c r="F153" s="14"/>
      <c r="G153" s="14"/>
      <c r="H153" s="14"/>
      <c r="I153" s="14">
        <v>11</v>
      </c>
      <c r="J153" s="14">
        <v>10</v>
      </c>
      <c r="K153" s="27"/>
    </row>
    <row r="154" spans="1:11" ht="15.75" customHeight="1" x14ac:dyDescent="0.3">
      <c r="A154" s="7" t="s">
        <v>171</v>
      </c>
      <c r="B154" s="8" t="s">
        <v>1057</v>
      </c>
      <c r="C154" s="22"/>
      <c r="D154" s="14"/>
      <c r="E154" s="14"/>
      <c r="F154" s="14"/>
      <c r="G154" s="14"/>
      <c r="H154" s="14"/>
      <c r="I154" s="14"/>
      <c r="J154" s="14"/>
      <c r="K154" s="27"/>
    </row>
    <row r="155" spans="1:11" ht="15.75" customHeight="1" x14ac:dyDescent="0.3">
      <c r="A155" s="7" t="s">
        <v>32</v>
      </c>
      <c r="B155" s="8" t="s">
        <v>65</v>
      </c>
      <c r="C155" s="22">
        <v>5</v>
      </c>
      <c r="D155" s="14">
        <v>15</v>
      </c>
      <c r="E155" s="14">
        <v>2</v>
      </c>
      <c r="F155" s="14">
        <v>10</v>
      </c>
      <c r="G155" s="14">
        <v>0</v>
      </c>
      <c r="H155" s="14">
        <v>1</v>
      </c>
      <c r="I155" s="14">
        <v>5</v>
      </c>
      <c r="J155" s="14">
        <v>16</v>
      </c>
      <c r="K155" s="27"/>
    </row>
    <row r="156" spans="1:11" ht="15.75" customHeight="1" x14ac:dyDescent="0.3">
      <c r="A156" s="7" t="s">
        <v>33</v>
      </c>
      <c r="B156" s="8" t="s">
        <v>65</v>
      </c>
      <c r="C156" s="22">
        <v>8</v>
      </c>
      <c r="D156" s="14">
        <v>12</v>
      </c>
      <c r="E156" s="14">
        <v>4</v>
      </c>
      <c r="F156" s="14">
        <v>8</v>
      </c>
      <c r="G156" s="14">
        <v>1</v>
      </c>
      <c r="H156" s="14">
        <v>1</v>
      </c>
      <c r="I156" s="14">
        <v>9</v>
      </c>
      <c r="J156" s="14">
        <v>13</v>
      </c>
      <c r="K156" s="27"/>
    </row>
    <row r="157" spans="1:11" ht="15.75" customHeight="1" x14ac:dyDescent="0.3">
      <c r="A157" s="7" t="s">
        <v>34</v>
      </c>
      <c r="B157" s="8" t="s">
        <v>65</v>
      </c>
      <c r="C157" s="22">
        <v>5</v>
      </c>
      <c r="D157" s="14">
        <v>15</v>
      </c>
      <c r="E157" s="14"/>
      <c r="F157" s="14"/>
      <c r="G157" s="14">
        <v>0</v>
      </c>
      <c r="H157" s="14">
        <v>1</v>
      </c>
      <c r="I157" s="14">
        <v>5</v>
      </c>
      <c r="J157" s="14">
        <v>16</v>
      </c>
      <c r="K157" s="27"/>
    </row>
    <row r="158" spans="1:11" ht="15.75" customHeight="1" x14ac:dyDescent="0.3">
      <c r="A158" s="10" t="s">
        <v>12</v>
      </c>
      <c r="B158" s="11"/>
      <c r="C158" s="9">
        <f t="shared" ref="C158:J158" si="11">SUM(C151:C157)</f>
        <v>34</v>
      </c>
      <c r="D158" s="9">
        <f t="shared" si="11"/>
        <v>61</v>
      </c>
      <c r="E158" s="9">
        <f t="shared" si="11"/>
        <v>6</v>
      </c>
      <c r="F158" s="9">
        <f t="shared" si="11"/>
        <v>18</v>
      </c>
      <c r="G158" s="9">
        <f t="shared" si="11"/>
        <v>2</v>
      </c>
      <c r="H158" s="9">
        <f t="shared" si="11"/>
        <v>5</v>
      </c>
      <c r="I158" s="9">
        <f t="shared" si="11"/>
        <v>47</v>
      </c>
      <c r="J158" s="9">
        <f t="shared" si="11"/>
        <v>76</v>
      </c>
      <c r="K158" s="29"/>
    </row>
    <row r="159" spans="1:11" ht="15.75" customHeight="1" x14ac:dyDescent="0.3">
      <c r="A159" s="1" t="s">
        <v>1065</v>
      </c>
    </row>
    <row r="160" spans="1:11" ht="15.75" customHeight="1" x14ac:dyDescent="0.3"/>
    <row r="161" spans="1:11" ht="15.75" customHeight="1" x14ac:dyDescent="0.3">
      <c r="A161" s="24" t="s">
        <v>1239</v>
      </c>
      <c r="B161" s="25"/>
      <c r="C161" s="25"/>
      <c r="D161" s="25"/>
      <c r="E161" s="25"/>
      <c r="F161" s="25"/>
      <c r="G161" s="25"/>
      <c r="H161" s="25"/>
      <c r="I161" s="25"/>
      <c r="J161" s="26"/>
      <c r="K161" s="27"/>
    </row>
    <row r="162" spans="1:11" ht="15.75" customHeight="1" x14ac:dyDescent="0.3">
      <c r="A162" s="2"/>
      <c r="B162" s="3"/>
      <c r="C162" s="28" t="s">
        <v>1</v>
      </c>
      <c r="D162" s="26"/>
      <c r="E162" s="28" t="s">
        <v>2</v>
      </c>
      <c r="F162" s="26"/>
      <c r="G162" s="28" t="s">
        <v>3</v>
      </c>
      <c r="H162" s="26"/>
      <c r="I162" s="28" t="s">
        <v>4</v>
      </c>
      <c r="J162" s="26"/>
      <c r="K162" s="27"/>
    </row>
    <row r="163" spans="1:11" ht="15.75" customHeight="1" x14ac:dyDescent="0.3">
      <c r="A163" s="4" t="s">
        <v>5</v>
      </c>
      <c r="B163" s="5" t="s">
        <v>6</v>
      </c>
      <c r="C163" s="6" t="s">
        <v>7</v>
      </c>
      <c r="D163" s="6" t="s">
        <v>8</v>
      </c>
      <c r="E163" s="6" t="s">
        <v>7</v>
      </c>
      <c r="F163" s="6" t="s">
        <v>8</v>
      </c>
      <c r="G163" s="6" t="s">
        <v>7</v>
      </c>
      <c r="H163" s="6" t="s">
        <v>8</v>
      </c>
      <c r="I163" s="6" t="s">
        <v>7</v>
      </c>
      <c r="J163" s="6" t="s">
        <v>8</v>
      </c>
      <c r="K163" s="29"/>
    </row>
    <row r="164" spans="1:11" ht="15.75" customHeight="1" x14ac:dyDescent="0.3">
      <c r="A164" s="7" t="s">
        <v>83</v>
      </c>
      <c r="B164" s="8" t="s">
        <v>239</v>
      </c>
      <c r="C164" s="12">
        <v>7</v>
      </c>
      <c r="D164" s="13">
        <v>13</v>
      </c>
      <c r="E164" s="13">
        <v>7</v>
      </c>
      <c r="F164" s="13">
        <v>7</v>
      </c>
      <c r="G164" s="13">
        <v>0</v>
      </c>
      <c r="H164" s="13">
        <v>1</v>
      </c>
      <c r="I164" s="13">
        <v>7</v>
      </c>
      <c r="J164" s="13">
        <v>14</v>
      </c>
    </row>
    <row r="165" spans="1:11" ht="15.75" customHeight="1" x14ac:dyDescent="0.3">
      <c r="A165" s="7" t="s">
        <v>79</v>
      </c>
      <c r="B165" s="8" t="s">
        <v>1242</v>
      </c>
      <c r="C165" s="12"/>
      <c r="D165" s="13"/>
      <c r="E165" s="13"/>
      <c r="F165" s="13"/>
      <c r="G165" s="13"/>
      <c r="H165" s="13"/>
      <c r="I165" s="13"/>
      <c r="J165" s="13"/>
    </row>
    <row r="166" spans="1:11" ht="15.75" customHeight="1" x14ac:dyDescent="0.3">
      <c r="A166" s="7" t="s">
        <v>9</v>
      </c>
      <c r="B166" s="8" t="s">
        <v>1242</v>
      </c>
      <c r="C166" s="12"/>
      <c r="D166" s="13"/>
      <c r="E166" s="13"/>
      <c r="F166" s="13"/>
      <c r="G166" s="13"/>
      <c r="H166" s="13"/>
      <c r="I166" s="13"/>
      <c r="J166" s="13"/>
    </row>
    <row r="167" spans="1:11" ht="15.75" customHeight="1" x14ac:dyDescent="0.3">
      <c r="A167" s="7" t="s">
        <v>11</v>
      </c>
      <c r="B167" s="8" t="s">
        <v>1241</v>
      </c>
      <c r="C167" s="12"/>
      <c r="D167" s="13"/>
      <c r="E167" s="13"/>
      <c r="F167" s="13"/>
      <c r="G167" s="13"/>
      <c r="H167" s="13"/>
      <c r="I167" s="13"/>
      <c r="J167" s="13"/>
    </row>
    <row r="168" spans="1:11" ht="15.75" customHeight="1" x14ac:dyDescent="0.3">
      <c r="A168" s="7" t="s">
        <v>630</v>
      </c>
      <c r="B168" s="8" t="s">
        <v>1241</v>
      </c>
      <c r="C168" s="12"/>
      <c r="D168" s="13"/>
      <c r="E168" s="13"/>
      <c r="F168" s="13"/>
      <c r="G168" s="13"/>
      <c r="H168" s="13"/>
      <c r="I168" s="13"/>
      <c r="J168" s="13"/>
    </row>
    <row r="169" spans="1:11" ht="15.75" customHeight="1" x14ac:dyDescent="0.3">
      <c r="A169" s="7" t="s">
        <v>686</v>
      </c>
      <c r="B169" s="8" t="s">
        <v>1241</v>
      </c>
      <c r="C169" s="12"/>
      <c r="D169" s="13"/>
      <c r="E169" s="13"/>
      <c r="F169" s="13"/>
      <c r="G169" s="13"/>
      <c r="H169" s="13"/>
      <c r="I169" s="13"/>
      <c r="J169" s="13"/>
    </row>
    <row r="170" spans="1:11" ht="15.75" customHeight="1" x14ac:dyDescent="0.3">
      <c r="A170" s="7" t="s">
        <v>729</v>
      </c>
      <c r="B170" s="8" t="s">
        <v>1243</v>
      </c>
      <c r="C170" s="12"/>
      <c r="D170" s="13"/>
      <c r="E170" s="13"/>
      <c r="F170" s="13"/>
      <c r="G170" s="13"/>
      <c r="H170" s="13"/>
      <c r="I170" s="13">
        <v>24</v>
      </c>
      <c r="J170" s="13">
        <v>10</v>
      </c>
    </row>
    <row r="171" spans="1:11" ht="15.75" customHeight="1" x14ac:dyDescent="0.3">
      <c r="A171" s="7" t="s">
        <v>984</v>
      </c>
      <c r="B171" s="8" t="s">
        <v>1243</v>
      </c>
      <c r="C171" s="12"/>
      <c r="D171" s="13"/>
      <c r="E171" s="13"/>
      <c r="F171" s="13"/>
      <c r="G171" s="13"/>
      <c r="H171" s="13"/>
      <c r="I171" s="13">
        <v>24</v>
      </c>
      <c r="J171" s="13">
        <v>9</v>
      </c>
    </row>
    <row r="172" spans="1:11" ht="15.75" customHeight="1" x14ac:dyDescent="0.3">
      <c r="A172" s="7" t="s">
        <v>1189</v>
      </c>
      <c r="B172" s="8" t="s">
        <v>1240</v>
      </c>
      <c r="C172" s="12"/>
      <c r="D172" s="13"/>
      <c r="E172" s="13"/>
      <c r="F172" s="13"/>
      <c r="G172" s="13"/>
      <c r="H172" s="13"/>
      <c r="I172" s="13"/>
      <c r="J172" s="13"/>
      <c r="K172" s="27"/>
    </row>
    <row r="173" spans="1:11" ht="15.75" customHeight="1" x14ac:dyDescent="0.3">
      <c r="A173" s="10" t="s">
        <v>12</v>
      </c>
      <c r="B173" s="11"/>
      <c r="C173" s="9">
        <f t="shared" ref="C173:J173" si="12">SUM(C164:C172)</f>
        <v>7</v>
      </c>
      <c r="D173" s="9">
        <f t="shared" si="12"/>
        <v>13</v>
      </c>
      <c r="E173" s="9">
        <f t="shared" si="12"/>
        <v>7</v>
      </c>
      <c r="F173" s="9">
        <f t="shared" si="12"/>
        <v>7</v>
      </c>
      <c r="G173" s="9">
        <f t="shared" si="12"/>
        <v>0</v>
      </c>
      <c r="H173" s="9">
        <f t="shared" si="12"/>
        <v>1</v>
      </c>
      <c r="I173" s="9">
        <f t="shared" si="12"/>
        <v>55</v>
      </c>
      <c r="J173" s="9">
        <f t="shared" si="12"/>
        <v>33</v>
      </c>
      <c r="K173" s="29"/>
    </row>
    <row r="174" spans="1:11" ht="15.75" customHeight="1" x14ac:dyDescent="0.3">
      <c r="A174" s="1" t="s">
        <v>1438</v>
      </c>
    </row>
    <row r="175" spans="1:11" ht="15.75" customHeight="1" x14ac:dyDescent="0.3"/>
    <row r="176" spans="1:11" ht="15.75" customHeight="1" x14ac:dyDescent="0.3"/>
    <row r="177" spans="1:11" ht="15.75" customHeight="1" x14ac:dyDescent="0.3">
      <c r="A177" s="24" t="s">
        <v>2052</v>
      </c>
      <c r="B177" s="25"/>
      <c r="C177" s="25"/>
      <c r="D177" s="25"/>
      <c r="E177" s="25"/>
      <c r="F177" s="25"/>
      <c r="G177" s="25"/>
      <c r="H177" s="25"/>
      <c r="I177" s="25"/>
      <c r="J177" s="26"/>
      <c r="K177" s="27"/>
    </row>
    <row r="178" spans="1:11" ht="15.75" customHeight="1" x14ac:dyDescent="0.3">
      <c r="A178" s="2"/>
      <c r="B178" s="3"/>
      <c r="C178" s="28" t="s">
        <v>1</v>
      </c>
      <c r="D178" s="26"/>
      <c r="E178" s="28" t="s">
        <v>2</v>
      </c>
      <c r="F178" s="26"/>
      <c r="G178" s="28" t="s">
        <v>3</v>
      </c>
      <c r="H178" s="26"/>
      <c r="I178" s="28" t="s">
        <v>4</v>
      </c>
      <c r="J178" s="26"/>
      <c r="K178" s="27"/>
    </row>
    <row r="179" spans="1:11" ht="15.75" customHeight="1" x14ac:dyDescent="0.3">
      <c r="A179" s="4" t="s">
        <v>5</v>
      </c>
      <c r="B179" s="5" t="s">
        <v>6</v>
      </c>
      <c r="C179" s="6" t="s">
        <v>7</v>
      </c>
      <c r="D179" s="6" t="s">
        <v>8</v>
      </c>
      <c r="E179" s="6" t="s">
        <v>7</v>
      </c>
      <c r="F179" s="6" t="s">
        <v>8</v>
      </c>
      <c r="G179" s="6" t="s">
        <v>7</v>
      </c>
      <c r="H179" s="6" t="s">
        <v>8</v>
      </c>
      <c r="I179" s="6" t="s">
        <v>7</v>
      </c>
      <c r="J179" s="6" t="s">
        <v>8</v>
      </c>
      <c r="K179" s="29"/>
    </row>
    <row r="180" spans="1:11" ht="15.75" customHeight="1" x14ac:dyDescent="0.3">
      <c r="A180" s="7"/>
      <c r="B180" s="8" t="s">
        <v>245</v>
      </c>
      <c r="C180" s="12">
        <f>40-12-11</f>
        <v>17</v>
      </c>
      <c r="D180" s="13">
        <f>22-3-6</f>
        <v>13</v>
      </c>
      <c r="E180" s="13"/>
      <c r="F180" s="13"/>
      <c r="G180" s="13">
        <f>1-0-0</f>
        <v>1</v>
      </c>
      <c r="H180" s="13">
        <f>5-1-1</f>
        <v>3</v>
      </c>
      <c r="I180" s="13">
        <f>41-12-11</f>
        <v>18</v>
      </c>
      <c r="J180" s="13">
        <f>27-4-7</f>
        <v>16</v>
      </c>
      <c r="K180" s="27"/>
    </row>
    <row r="181" spans="1:11" ht="15.75" customHeight="1" x14ac:dyDescent="0.3">
      <c r="A181" s="7" t="s">
        <v>155</v>
      </c>
      <c r="B181" s="8" t="s">
        <v>245</v>
      </c>
      <c r="C181" s="12">
        <v>11</v>
      </c>
      <c r="D181" s="13">
        <v>6</v>
      </c>
      <c r="E181" s="13">
        <v>7</v>
      </c>
      <c r="F181" s="13">
        <v>1</v>
      </c>
      <c r="G181" s="13">
        <v>0</v>
      </c>
      <c r="H181" s="13">
        <v>1</v>
      </c>
      <c r="I181" s="13">
        <v>11</v>
      </c>
      <c r="J181" s="13">
        <v>7</v>
      </c>
      <c r="K181" s="27"/>
    </row>
    <row r="182" spans="1:11" ht="15.75" customHeight="1" x14ac:dyDescent="0.3">
      <c r="A182" s="7" t="s">
        <v>15</v>
      </c>
      <c r="B182" s="8" t="s">
        <v>245</v>
      </c>
      <c r="C182" s="12">
        <v>12</v>
      </c>
      <c r="D182" s="13">
        <v>3</v>
      </c>
      <c r="E182" s="13">
        <v>0</v>
      </c>
      <c r="F182" s="13">
        <v>0</v>
      </c>
      <c r="G182" s="13">
        <v>0</v>
      </c>
      <c r="H182" s="13">
        <v>1</v>
      </c>
      <c r="I182" s="13">
        <v>12</v>
      </c>
      <c r="J182" s="13">
        <v>4</v>
      </c>
      <c r="K182" s="27"/>
    </row>
    <row r="183" spans="1:11" ht="15.75" customHeight="1" x14ac:dyDescent="0.3">
      <c r="A183" s="7" t="s">
        <v>17</v>
      </c>
      <c r="B183" s="8" t="s">
        <v>245</v>
      </c>
      <c r="C183" s="12">
        <v>16</v>
      </c>
      <c r="D183" s="13">
        <v>2</v>
      </c>
      <c r="E183" s="13">
        <v>0</v>
      </c>
      <c r="F183" s="13">
        <v>0</v>
      </c>
      <c r="G183" s="13">
        <v>4</v>
      </c>
      <c r="H183" s="13">
        <v>1</v>
      </c>
      <c r="I183" s="13">
        <v>20</v>
      </c>
      <c r="J183" s="13">
        <v>3</v>
      </c>
      <c r="K183" s="27"/>
    </row>
    <row r="184" spans="1:11" ht="15.75" customHeight="1" x14ac:dyDescent="0.3">
      <c r="A184" s="10" t="s">
        <v>12</v>
      </c>
      <c r="B184" s="11"/>
      <c r="C184" s="9">
        <f t="shared" ref="C184:J184" si="13">SUM(C180:C183)</f>
        <v>56</v>
      </c>
      <c r="D184" s="9">
        <f t="shared" si="13"/>
        <v>24</v>
      </c>
      <c r="E184" s="9">
        <f t="shared" si="13"/>
        <v>7</v>
      </c>
      <c r="F184" s="9">
        <f t="shared" si="13"/>
        <v>1</v>
      </c>
      <c r="G184" s="9">
        <f t="shared" si="13"/>
        <v>5</v>
      </c>
      <c r="H184" s="9">
        <f t="shared" si="13"/>
        <v>6</v>
      </c>
      <c r="I184" s="9">
        <f t="shared" si="13"/>
        <v>61</v>
      </c>
      <c r="J184" s="9">
        <f t="shared" si="13"/>
        <v>30</v>
      </c>
      <c r="K184" s="29"/>
    </row>
    <row r="185" spans="1:11" ht="15.75" customHeight="1" x14ac:dyDescent="0.3"/>
    <row r="186" spans="1:11" ht="15.75" customHeight="1" x14ac:dyDescent="0.3"/>
    <row r="187" spans="1:11" ht="15.75" customHeight="1" x14ac:dyDescent="0.3">
      <c r="A187" s="24" t="s">
        <v>637</v>
      </c>
      <c r="B187" s="25"/>
      <c r="C187" s="25"/>
      <c r="D187" s="25"/>
      <c r="E187" s="25"/>
      <c r="F187" s="25"/>
      <c r="G187" s="25"/>
      <c r="H187" s="25"/>
      <c r="I187" s="25"/>
      <c r="J187" s="26"/>
      <c r="K187" s="27"/>
    </row>
    <row r="188" spans="1:11" ht="15.75" customHeight="1" x14ac:dyDescent="0.3">
      <c r="A188" s="2"/>
      <c r="B188" s="3"/>
      <c r="C188" s="28" t="s">
        <v>1</v>
      </c>
      <c r="D188" s="26"/>
      <c r="E188" s="28" t="s">
        <v>2</v>
      </c>
      <c r="F188" s="26"/>
      <c r="G188" s="28" t="s">
        <v>3</v>
      </c>
      <c r="H188" s="26"/>
      <c r="I188" s="28" t="s">
        <v>4</v>
      </c>
      <c r="J188" s="26"/>
      <c r="K188" s="27"/>
    </row>
    <row r="189" spans="1:11" ht="15.75" customHeight="1" x14ac:dyDescent="0.3">
      <c r="A189" s="4" t="s">
        <v>5</v>
      </c>
      <c r="B189" s="5" t="s">
        <v>6</v>
      </c>
      <c r="C189" s="6" t="s">
        <v>7</v>
      </c>
      <c r="D189" s="6" t="s">
        <v>8</v>
      </c>
      <c r="E189" s="6" t="s">
        <v>7</v>
      </c>
      <c r="F189" s="6" t="s">
        <v>8</v>
      </c>
      <c r="G189" s="6" t="s">
        <v>7</v>
      </c>
      <c r="H189" s="6" t="s">
        <v>8</v>
      </c>
      <c r="I189" s="6" t="s">
        <v>7</v>
      </c>
      <c r="J189" s="6" t="s">
        <v>8</v>
      </c>
      <c r="K189" s="29"/>
    </row>
    <row r="190" spans="1:11" ht="15.75" customHeight="1" x14ac:dyDescent="0.3">
      <c r="A190" s="7" t="s">
        <v>73</v>
      </c>
      <c r="B190" s="8" t="s">
        <v>234</v>
      </c>
      <c r="C190" s="12">
        <v>3</v>
      </c>
      <c r="D190" s="13">
        <v>17</v>
      </c>
      <c r="E190" s="13">
        <v>1</v>
      </c>
      <c r="F190" s="13">
        <v>9</v>
      </c>
      <c r="G190" s="13">
        <v>0</v>
      </c>
      <c r="H190" s="13">
        <v>1</v>
      </c>
      <c r="I190" s="13">
        <v>3</v>
      </c>
      <c r="J190" s="13">
        <v>18</v>
      </c>
    </row>
    <row r="191" spans="1:11" ht="15.75" customHeight="1" x14ac:dyDescent="0.3">
      <c r="A191" s="7" t="s">
        <v>630</v>
      </c>
      <c r="B191" s="8" t="s">
        <v>488</v>
      </c>
      <c r="C191" s="12">
        <v>6</v>
      </c>
      <c r="D191" s="13">
        <v>14</v>
      </c>
      <c r="E191" s="13">
        <v>3</v>
      </c>
      <c r="F191" s="13">
        <v>11</v>
      </c>
      <c r="G191" s="13">
        <v>0</v>
      </c>
      <c r="H191" s="13">
        <v>1</v>
      </c>
      <c r="I191" s="13">
        <v>6</v>
      </c>
      <c r="J191" s="13">
        <v>15</v>
      </c>
      <c r="K191" s="27"/>
    </row>
    <row r="192" spans="1:11" ht="15.75" customHeight="1" x14ac:dyDescent="0.3">
      <c r="A192" s="7" t="s">
        <v>686</v>
      </c>
      <c r="B192" s="8" t="s">
        <v>488</v>
      </c>
      <c r="C192" s="12">
        <v>4</v>
      </c>
      <c r="D192" s="13">
        <v>16</v>
      </c>
      <c r="E192" s="13">
        <v>2</v>
      </c>
      <c r="F192" s="13">
        <v>12</v>
      </c>
      <c r="G192" s="13">
        <v>0</v>
      </c>
      <c r="H192" s="13">
        <v>1</v>
      </c>
      <c r="I192" s="13">
        <v>4</v>
      </c>
      <c r="J192" s="13">
        <v>17</v>
      </c>
      <c r="K192" s="27"/>
    </row>
    <row r="193" spans="1:11" ht="15.75" customHeight="1" x14ac:dyDescent="0.3">
      <c r="A193" s="10" t="s">
        <v>12</v>
      </c>
      <c r="B193" s="11"/>
      <c r="C193" s="9">
        <f>SUM(C190:C192)</f>
        <v>13</v>
      </c>
      <c r="D193" s="9">
        <f t="shared" ref="D193:J193" si="14">SUM(D190:D192)</f>
        <v>47</v>
      </c>
      <c r="E193" s="9">
        <f t="shared" si="14"/>
        <v>6</v>
      </c>
      <c r="F193" s="9">
        <f t="shared" si="14"/>
        <v>32</v>
      </c>
      <c r="G193" s="9">
        <f t="shared" si="14"/>
        <v>0</v>
      </c>
      <c r="H193" s="9">
        <f t="shared" si="14"/>
        <v>3</v>
      </c>
      <c r="I193" s="9">
        <f t="shared" si="14"/>
        <v>13</v>
      </c>
      <c r="J193" s="9">
        <f t="shared" si="14"/>
        <v>50</v>
      </c>
      <c r="K193" s="29"/>
    </row>
    <row r="194" spans="1:11" ht="15.75" customHeight="1" x14ac:dyDescent="0.3"/>
    <row r="195" spans="1:11" ht="15.75" customHeight="1" x14ac:dyDescent="0.3"/>
    <row r="196" spans="1:11" ht="15.75" customHeight="1" x14ac:dyDescent="0.3">
      <c r="A196" s="24" t="s">
        <v>1482</v>
      </c>
      <c r="B196" s="25"/>
      <c r="C196" s="25"/>
      <c r="D196" s="25"/>
      <c r="E196" s="25"/>
      <c r="F196" s="25"/>
      <c r="G196" s="25"/>
      <c r="H196" s="25"/>
      <c r="I196" s="25"/>
      <c r="J196" s="26"/>
      <c r="K196" s="27"/>
    </row>
    <row r="197" spans="1:11" ht="15.75" customHeight="1" x14ac:dyDescent="0.3">
      <c r="A197" s="2"/>
      <c r="B197" s="3"/>
      <c r="C197" s="28" t="s">
        <v>1</v>
      </c>
      <c r="D197" s="26"/>
      <c r="E197" s="28" t="s">
        <v>2</v>
      </c>
      <c r="F197" s="26"/>
      <c r="G197" s="28" t="s">
        <v>3</v>
      </c>
      <c r="H197" s="26"/>
      <c r="I197" s="28" t="s">
        <v>4</v>
      </c>
      <c r="J197" s="26"/>
      <c r="K197" s="27"/>
    </row>
    <row r="198" spans="1:11" ht="15.75" customHeight="1" x14ac:dyDescent="0.3">
      <c r="A198" s="4" t="s">
        <v>5</v>
      </c>
      <c r="B198" s="5" t="s">
        <v>6</v>
      </c>
      <c r="C198" s="6" t="s">
        <v>7</v>
      </c>
      <c r="D198" s="6" t="s">
        <v>8</v>
      </c>
      <c r="E198" s="6" t="s">
        <v>7</v>
      </c>
      <c r="F198" s="6" t="s">
        <v>8</v>
      </c>
      <c r="G198" s="6" t="s">
        <v>7</v>
      </c>
      <c r="H198" s="6" t="s">
        <v>8</v>
      </c>
      <c r="I198" s="6" t="s">
        <v>7</v>
      </c>
      <c r="J198" s="6" t="s">
        <v>8</v>
      </c>
      <c r="K198" s="29"/>
    </row>
    <row r="199" spans="1:11" ht="15.75" customHeight="1" x14ac:dyDescent="0.3">
      <c r="A199" s="7" t="s">
        <v>984</v>
      </c>
      <c r="B199" s="8" t="s">
        <v>1481</v>
      </c>
      <c r="C199" s="12">
        <v>12</v>
      </c>
      <c r="D199" s="13">
        <v>8</v>
      </c>
      <c r="E199" s="13">
        <v>5</v>
      </c>
      <c r="F199" s="13">
        <v>4</v>
      </c>
      <c r="G199" s="13">
        <v>1</v>
      </c>
      <c r="H199" s="13">
        <v>1</v>
      </c>
      <c r="I199" s="13">
        <v>13</v>
      </c>
      <c r="J199" s="13">
        <v>9</v>
      </c>
    </row>
    <row r="200" spans="1:11" ht="15.75" customHeight="1" x14ac:dyDescent="0.3">
      <c r="A200" s="7" t="s">
        <v>1189</v>
      </c>
      <c r="B200" s="8" t="s">
        <v>138</v>
      </c>
      <c r="C200" s="12">
        <v>15</v>
      </c>
      <c r="D200" s="13">
        <v>5</v>
      </c>
      <c r="E200" s="13">
        <v>10</v>
      </c>
      <c r="F200" s="13">
        <v>4</v>
      </c>
      <c r="G200" s="13">
        <v>2</v>
      </c>
      <c r="H200" s="13">
        <v>1</v>
      </c>
      <c r="I200" s="13">
        <v>17</v>
      </c>
      <c r="J200" s="13">
        <v>6</v>
      </c>
      <c r="K200" s="27"/>
    </row>
    <row r="201" spans="1:11" ht="15.75" customHeight="1" x14ac:dyDescent="0.3">
      <c r="A201" s="7" t="s">
        <v>1267</v>
      </c>
      <c r="B201" s="8" t="s">
        <v>138</v>
      </c>
      <c r="C201" s="12">
        <v>19</v>
      </c>
      <c r="D201" s="13">
        <v>3</v>
      </c>
      <c r="E201" s="13">
        <v>13</v>
      </c>
      <c r="F201" s="13">
        <v>1</v>
      </c>
      <c r="G201" s="13">
        <v>2</v>
      </c>
      <c r="H201" s="13">
        <v>1</v>
      </c>
      <c r="I201" s="13">
        <v>21</v>
      </c>
      <c r="J201" s="13">
        <v>4</v>
      </c>
      <c r="K201" s="27"/>
    </row>
    <row r="202" spans="1:11" ht="15.75" customHeight="1" x14ac:dyDescent="0.3">
      <c r="A202" s="7" t="s">
        <v>1374</v>
      </c>
      <c r="B202" s="8" t="s">
        <v>211</v>
      </c>
      <c r="C202" s="12"/>
      <c r="D202" s="13"/>
      <c r="E202" s="13"/>
      <c r="F202" s="13"/>
      <c r="G202" s="13"/>
      <c r="H202" s="13"/>
      <c r="I202" s="13"/>
      <c r="J202" s="13"/>
      <c r="K202" s="27"/>
    </row>
    <row r="203" spans="1:11" ht="15.75" customHeight="1" x14ac:dyDescent="0.3">
      <c r="A203" s="7" t="s">
        <v>1475</v>
      </c>
      <c r="B203" s="8" t="s">
        <v>101</v>
      </c>
      <c r="C203" s="12">
        <v>12</v>
      </c>
      <c r="D203" s="13">
        <v>10</v>
      </c>
      <c r="E203" s="13">
        <v>11</v>
      </c>
      <c r="F203" s="13">
        <v>7</v>
      </c>
      <c r="G203" s="13">
        <v>0</v>
      </c>
      <c r="H203" s="13">
        <v>1</v>
      </c>
      <c r="I203" s="13">
        <v>12</v>
      </c>
      <c r="J203" s="13">
        <v>11</v>
      </c>
      <c r="K203" s="27"/>
    </row>
    <row r="204" spans="1:11" ht="15.75" customHeight="1" x14ac:dyDescent="0.3">
      <c r="A204" s="7"/>
      <c r="B204" s="8" t="s">
        <v>211</v>
      </c>
      <c r="C204" s="12"/>
      <c r="D204" s="13"/>
      <c r="E204" s="13"/>
      <c r="F204" s="13"/>
      <c r="G204" s="13"/>
      <c r="H204" s="13"/>
      <c r="I204" s="13"/>
      <c r="J204" s="13"/>
      <c r="K204" s="27"/>
    </row>
    <row r="205" spans="1:11" ht="15.75" customHeight="1" x14ac:dyDescent="0.3">
      <c r="A205" s="7" t="s">
        <v>2031</v>
      </c>
      <c r="B205" s="8" t="s">
        <v>115</v>
      </c>
      <c r="C205" s="12">
        <v>15</v>
      </c>
      <c r="D205" s="13">
        <v>6</v>
      </c>
      <c r="E205" s="13">
        <v>9</v>
      </c>
      <c r="F205" s="13">
        <v>4</v>
      </c>
      <c r="G205" s="13">
        <v>1</v>
      </c>
      <c r="H205" s="13">
        <v>1</v>
      </c>
      <c r="I205" s="13">
        <v>16</v>
      </c>
      <c r="J205" s="13">
        <v>7</v>
      </c>
      <c r="K205" s="27"/>
    </row>
    <row r="206" spans="1:11" ht="15.75" customHeight="1" x14ac:dyDescent="0.3">
      <c r="A206" s="10" t="s">
        <v>12</v>
      </c>
      <c r="B206" s="11"/>
      <c r="C206" s="9">
        <f>SUM(C199:C205)</f>
        <v>73</v>
      </c>
      <c r="D206" s="9">
        <f t="shared" ref="D206:J206" si="15">SUM(D199:D205)</f>
        <v>32</v>
      </c>
      <c r="E206" s="9">
        <f t="shared" si="15"/>
        <v>48</v>
      </c>
      <c r="F206" s="9">
        <f t="shared" si="15"/>
        <v>20</v>
      </c>
      <c r="G206" s="9">
        <f t="shared" si="15"/>
        <v>6</v>
      </c>
      <c r="H206" s="9">
        <f t="shared" si="15"/>
        <v>5</v>
      </c>
      <c r="I206" s="9">
        <f t="shared" si="15"/>
        <v>79</v>
      </c>
      <c r="J206" s="9">
        <f t="shared" si="15"/>
        <v>37</v>
      </c>
      <c r="K206" s="29"/>
    </row>
    <row r="207" spans="1:11" ht="15.75" customHeight="1" x14ac:dyDescent="0.3"/>
    <row r="208" spans="1:11" ht="15.75" customHeight="1" x14ac:dyDescent="0.3"/>
    <row r="209" spans="1:11" ht="15.75" customHeight="1" x14ac:dyDescent="0.3">
      <c r="A209" s="24" t="s">
        <v>2065</v>
      </c>
      <c r="B209" s="25"/>
      <c r="C209" s="25"/>
      <c r="D209" s="25"/>
      <c r="E209" s="25"/>
      <c r="F209" s="25"/>
      <c r="G209" s="25"/>
      <c r="H209" s="25"/>
      <c r="I209" s="25"/>
      <c r="J209" s="26"/>
      <c r="K209" s="27"/>
    </row>
    <row r="210" spans="1:11" ht="15.75" customHeight="1" x14ac:dyDescent="0.3">
      <c r="A210" s="2"/>
      <c r="B210" s="3"/>
      <c r="C210" s="28" t="s">
        <v>1</v>
      </c>
      <c r="D210" s="26"/>
      <c r="E210" s="28" t="s">
        <v>2</v>
      </c>
      <c r="F210" s="26"/>
      <c r="G210" s="28" t="s">
        <v>3</v>
      </c>
      <c r="H210" s="26"/>
      <c r="I210" s="28" t="s">
        <v>4</v>
      </c>
      <c r="J210" s="26"/>
      <c r="K210" s="27"/>
    </row>
    <row r="211" spans="1:11" ht="15.75" customHeight="1" x14ac:dyDescent="0.3">
      <c r="A211" s="4" t="s">
        <v>5</v>
      </c>
      <c r="B211" s="5" t="s">
        <v>6</v>
      </c>
      <c r="C211" s="6" t="s">
        <v>7</v>
      </c>
      <c r="D211" s="6" t="s">
        <v>8</v>
      </c>
      <c r="E211" s="6" t="s">
        <v>7</v>
      </c>
      <c r="F211" s="6" t="s">
        <v>8</v>
      </c>
      <c r="G211" s="6" t="s">
        <v>7</v>
      </c>
      <c r="H211" s="6" t="s">
        <v>8</v>
      </c>
      <c r="I211" s="6" t="s">
        <v>7</v>
      </c>
      <c r="J211" s="6" t="s">
        <v>8</v>
      </c>
      <c r="K211" s="29"/>
    </row>
    <row r="212" spans="1:11" ht="15.75" customHeight="1" x14ac:dyDescent="0.3">
      <c r="A212" s="7" t="s">
        <v>79</v>
      </c>
      <c r="B212" s="8" t="s">
        <v>378</v>
      </c>
      <c r="C212" s="12"/>
      <c r="D212" s="13"/>
      <c r="E212" s="13"/>
      <c r="F212" s="13"/>
      <c r="G212" s="13"/>
      <c r="H212" s="13"/>
      <c r="I212" s="47"/>
      <c r="J212" s="47"/>
    </row>
    <row r="213" spans="1:11" ht="15.75" customHeight="1" x14ac:dyDescent="0.3">
      <c r="A213" s="7" t="s">
        <v>9</v>
      </c>
      <c r="B213" s="8" t="s">
        <v>378</v>
      </c>
      <c r="C213" s="12"/>
      <c r="D213" s="13"/>
      <c r="E213" s="13"/>
      <c r="F213" s="13"/>
      <c r="G213" s="13"/>
      <c r="H213" s="13"/>
      <c r="I213" s="47"/>
      <c r="J213" s="47"/>
      <c r="K213" s="27"/>
    </row>
    <row r="214" spans="1:11" ht="15.75" customHeight="1" x14ac:dyDescent="0.3">
      <c r="A214" s="7" t="s">
        <v>11</v>
      </c>
      <c r="B214" s="8" t="s">
        <v>378</v>
      </c>
      <c r="C214" s="12"/>
      <c r="D214" s="13"/>
      <c r="E214" s="13"/>
      <c r="F214" s="13"/>
      <c r="G214" s="13"/>
      <c r="H214" s="13"/>
      <c r="I214" s="47"/>
      <c r="J214" s="47"/>
      <c r="K214" s="27"/>
    </row>
    <row r="215" spans="1:11" ht="15.75" customHeight="1" x14ac:dyDescent="0.3">
      <c r="A215" s="7" t="s">
        <v>630</v>
      </c>
      <c r="B215" s="8" t="s">
        <v>378</v>
      </c>
      <c r="C215" s="12"/>
      <c r="D215" s="13"/>
      <c r="E215" s="13"/>
      <c r="F215" s="13"/>
      <c r="G215" s="13"/>
      <c r="H215" s="13"/>
      <c r="I215" s="47"/>
      <c r="J215" s="47"/>
      <c r="K215" s="27"/>
    </row>
    <row r="216" spans="1:11" ht="15.75" customHeight="1" x14ac:dyDescent="0.3">
      <c r="A216" s="7" t="s">
        <v>686</v>
      </c>
      <c r="B216" s="8" t="s">
        <v>678</v>
      </c>
      <c r="C216" s="12"/>
      <c r="D216" s="13"/>
      <c r="E216" s="13"/>
      <c r="F216" s="13"/>
      <c r="G216" s="13"/>
      <c r="H216" s="13"/>
      <c r="I216" s="47"/>
      <c r="J216" s="47"/>
      <c r="K216" s="27"/>
    </row>
    <row r="217" spans="1:11" ht="15.75" customHeight="1" x14ac:dyDescent="0.3">
      <c r="A217" s="7" t="s">
        <v>729</v>
      </c>
      <c r="B217" s="8" t="s">
        <v>678</v>
      </c>
      <c r="C217" s="12"/>
      <c r="D217" s="13"/>
      <c r="E217" s="13"/>
      <c r="F217" s="13"/>
      <c r="G217" s="13"/>
      <c r="H217" s="13"/>
      <c r="I217" s="47"/>
      <c r="J217" s="47"/>
      <c r="K217" s="27"/>
    </row>
    <row r="218" spans="1:11" ht="15.75" customHeight="1" x14ac:dyDescent="0.3">
      <c r="A218" s="7" t="s">
        <v>984</v>
      </c>
      <c r="B218" s="8" t="s">
        <v>678</v>
      </c>
      <c r="C218" s="12"/>
      <c r="D218" s="13"/>
      <c r="E218" s="13"/>
      <c r="F218" s="13"/>
      <c r="G218" s="13"/>
      <c r="H218" s="13"/>
      <c r="I218" s="47">
        <v>87</v>
      </c>
      <c r="J218" s="47">
        <v>59</v>
      </c>
      <c r="K218" s="27"/>
    </row>
    <row r="219" spans="1:11" ht="15.75" customHeight="1" x14ac:dyDescent="0.3">
      <c r="A219" s="7" t="s">
        <v>2066</v>
      </c>
      <c r="B219" s="8" t="s">
        <v>230</v>
      </c>
      <c r="C219" s="12">
        <v>7</v>
      </c>
      <c r="D219" s="13">
        <v>15</v>
      </c>
      <c r="E219" s="13">
        <v>1</v>
      </c>
      <c r="F219" s="13">
        <v>13</v>
      </c>
      <c r="G219" s="13">
        <v>0</v>
      </c>
      <c r="H219" s="13">
        <v>1</v>
      </c>
      <c r="I219" s="13">
        <v>7</v>
      </c>
      <c r="J219" s="13">
        <v>16</v>
      </c>
      <c r="K219" s="27"/>
    </row>
    <row r="220" spans="1:11" ht="15.75" customHeight="1" x14ac:dyDescent="0.3">
      <c r="A220" s="10" t="s">
        <v>12</v>
      </c>
      <c r="B220" s="11"/>
      <c r="C220" s="9">
        <f t="shared" ref="C220:J220" si="16">SUM(C212:C219)</f>
        <v>7</v>
      </c>
      <c r="D220" s="9">
        <f t="shared" si="16"/>
        <v>15</v>
      </c>
      <c r="E220" s="9">
        <f t="shared" si="16"/>
        <v>1</v>
      </c>
      <c r="F220" s="9">
        <f t="shared" si="16"/>
        <v>13</v>
      </c>
      <c r="G220" s="9">
        <f t="shared" si="16"/>
        <v>0</v>
      </c>
      <c r="H220" s="9">
        <f t="shared" si="16"/>
        <v>1</v>
      </c>
      <c r="I220" s="9">
        <f t="shared" si="16"/>
        <v>94</v>
      </c>
      <c r="J220" s="9">
        <f t="shared" si="16"/>
        <v>75</v>
      </c>
      <c r="K220" s="29"/>
    </row>
    <row r="221" spans="1:11" ht="15.75" customHeight="1" x14ac:dyDescent="0.3">
      <c r="A221" s="24" t="s">
        <v>636</v>
      </c>
      <c r="B221" s="25"/>
      <c r="C221" s="25"/>
      <c r="D221" s="25"/>
      <c r="E221" s="25"/>
      <c r="F221" s="25"/>
      <c r="G221" s="25"/>
      <c r="H221" s="25"/>
      <c r="I221" s="25"/>
      <c r="J221" s="26"/>
      <c r="K221" s="27"/>
    </row>
    <row r="222" spans="1:11" ht="15.75" customHeight="1" x14ac:dyDescent="0.3">
      <c r="A222" s="2"/>
      <c r="B222" s="3"/>
      <c r="C222" s="28" t="s">
        <v>1</v>
      </c>
      <c r="D222" s="26"/>
      <c r="E222" s="28" t="s">
        <v>2</v>
      </c>
      <c r="F222" s="26"/>
      <c r="G222" s="28" t="s">
        <v>3</v>
      </c>
      <c r="H222" s="26"/>
      <c r="I222" s="28" t="s">
        <v>4</v>
      </c>
      <c r="J222" s="26"/>
      <c r="K222" s="27"/>
    </row>
    <row r="223" spans="1:11" ht="15.75" customHeight="1" x14ac:dyDescent="0.3">
      <c r="A223" s="4" t="s">
        <v>5</v>
      </c>
      <c r="B223" s="5" t="s">
        <v>6</v>
      </c>
      <c r="C223" s="6" t="s">
        <v>7</v>
      </c>
      <c r="D223" s="6" t="s">
        <v>8</v>
      </c>
      <c r="E223" s="6" t="s">
        <v>7</v>
      </c>
      <c r="F223" s="6" t="s">
        <v>8</v>
      </c>
      <c r="G223" s="6" t="s">
        <v>7</v>
      </c>
      <c r="H223" s="6" t="s">
        <v>8</v>
      </c>
      <c r="I223" s="6" t="s">
        <v>7</v>
      </c>
      <c r="J223" s="6" t="s">
        <v>8</v>
      </c>
      <c r="K223" s="29"/>
    </row>
    <row r="224" spans="1:11" ht="15.75" customHeight="1" x14ac:dyDescent="0.3">
      <c r="A224" s="7" t="s">
        <v>17</v>
      </c>
      <c r="B224" s="8" t="s">
        <v>54</v>
      </c>
      <c r="C224" s="12">
        <v>5</v>
      </c>
      <c r="D224" s="13">
        <v>12</v>
      </c>
      <c r="E224" s="13">
        <v>4</v>
      </c>
      <c r="F224" s="13">
        <v>7</v>
      </c>
      <c r="G224" s="13">
        <v>1</v>
      </c>
      <c r="H224" s="13">
        <v>2</v>
      </c>
      <c r="I224" s="13">
        <v>6</v>
      </c>
      <c r="J224" s="13">
        <v>14</v>
      </c>
      <c r="K224" s="27"/>
    </row>
    <row r="225" spans="1:11" ht="15.75" customHeight="1" x14ac:dyDescent="0.3">
      <c r="A225" s="10" t="s">
        <v>12</v>
      </c>
      <c r="B225" s="11"/>
      <c r="C225" s="9">
        <f>SUM(C224)</f>
        <v>5</v>
      </c>
      <c r="D225" s="9">
        <f t="shared" ref="D225:J225" si="17">SUM(D224)</f>
        <v>12</v>
      </c>
      <c r="E225" s="9">
        <f t="shared" si="17"/>
        <v>4</v>
      </c>
      <c r="F225" s="9">
        <f t="shared" si="17"/>
        <v>7</v>
      </c>
      <c r="G225" s="9">
        <f t="shared" si="17"/>
        <v>1</v>
      </c>
      <c r="H225" s="9">
        <f t="shared" si="17"/>
        <v>2</v>
      </c>
      <c r="I225" s="9">
        <f t="shared" si="17"/>
        <v>6</v>
      </c>
      <c r="J225" s="9">
        <f t="shared" si="17"/>
        <v>14</v>
      </c>
      <c r="K225" s="29"/>
    </row>
    <row r="226" spans="1:11" ht="15.75" customHeight="1" x14ac:dyDescent="0.3"/>
    <row r="227" spans="1:11" ht="15.75" customHeight="1" x14ac:dyDescent="0.3"/>
    <row r="228" spans="1:11" ht="15.75" customHeight="1" x14ac:dyDescent="0.3">
      <c r="A228" s="24" t="s">
        <v>1345</v>
      </c>
      <c r="B228" s="25"/>
      <c r="C228" s="25"/>
      <c r="D228" s="25"/>
      <c r="E228" s="25"/>
      <c r="F228" s="25"/>
      <c r="G228" s="25"/>
      <c r="H228" s="25"/>
      <c r="I228" s="25"/>
      <c r="J228" s="26"/>
      <c r="K228" s="27"/>
    </row>
    <row r="229" spans="1:11" ht="15.75" customHeight="1" x14ac:dyDescent="0.3">
      <c r="A229" s="2"/>
      <c r="B229" s="3"/>
      <c r="C229" s="28" t="s">
        <v>1</v>
      </c>
      <c r="D229" s="26"/>
      <c r="E229" s="28" t="s">
        <v>2</v>
      </c>
      <c r="F229" s="26"/>
      <c r="G229" s="28" t="s">
        <v>3</v>
      </c>
      <c r="H229" s="26"/>
      <c r="I229" s="28" t="s">
        <v>4</v>
      </c>
      <c r="J229" s="26"/>
      <c r="K229" s="27"/>
    </row>
    <row r="230" spans="1:11" ht="15.75" customHeight="1" x14ac:dyDescent="0.3">
      <c r="A230" s="4" t="s">
        <v>5</v>
      </c>
      <c r="B230" s="5" t="s">
        <v>6</v>
      </c>
      <c r="C230" s="6" t="s">
        <v>7</v>
      </c>
      <c r="D230" s="6" t="s">
        <v>8</v>
      </c>
      <c r="E230" s="6" t="s">
        <v>7</v>
      </c>
      <c r="F230" s="6" t="s">
        <v>8</v>
      </c>
      <c r="G230" s="6" t="s">
        <v>7</v>
      </c>
      <c r="H230" s="6" t="s">
        <v>8</v>
      </c>
      <c r="I230" s="6" t="s">
        <v>7</v>
      </c>
      <c r="J230" s="6" t="s">
        <v>8</v>
      </c>
      <c r="K230" s="29"/>
    </row>
    <row r="231" spans="1:11" ht="15.75" customHeight="1" x14ac:dyDescent="0.3">
      <c r="A231" s="7" t="s">
        <v>110</v>
      </c>
      <c r="B231" s="8" t="s">
        <v>13</v>
      </c>
      <c r="C231" s="12">
        <v>5</v>
      </c>
      <c r="D231" s="13">
        <v>14</v>
      </c>
      <c r="E231" s="13">
        <v>1</v>
      </c>
      <c r="F231" s="13">
        <v>7</v>
      </c>
      <c r="G231" s="13">
        <v>0</v>
      </c>
      <c r="H231" s="13">
        <v>1</v>
      </c>
      <c r="I231" s="13">
        <v>5</v>
      </c>
      <c r="J231" s="13">
        <v>15</v>
      </c>
      <c r="K231" s="27"/>
    </row>
    <row r="232" spans="1:11" ht="15.75" customHeight="1" x14ac:dyDescent="0.3">
      <c r="A232" s="7" t="s">
        <v>112</v>
      </c>
      <c r="B232" s="8" t="s">
        <v>13</v>
      </c>
      <c r="C232" s="22">
        <v>9</v>
      </c>
      <c r="D232" s="14">
        <v>11</v>
      </c>
      <c r="E232" s="14">
        <v>4</v>
      </c>
      <c r="F232" s="14">
        <v>4</v>
      </c>
      <c r="G232" s="14">
        <v>2</v>
      </c>
      <c r="H232" s="14">
        <v>1</v>
      </c>
      <c r="I232" s="14">
        <v>11</v>
      </c>
      <c r="J232" s="14">
        <v>12</v>
      </c>
      <c r="K232" s="27"/>
    </row>
    <row r="233" spans="1:11" ht="15.75" customHeight="1" x14ac:dyDescent="0.3">
      <c r="A233" s="7" t="s">
        <v>113</v>
      </c>
      <c r="B233" s="8" t="s">
        <v>13</v>
      </c>
      <c r="C233" s="22">
        <v>16</v>
      </c>
      <c r="D233" s="14">
        <v>4</v>
      </c>
      <c r="E233" s="14">
        <v>8</v>
      </c>
      <c r="F233" s="14">
        <v>0</v>
      </c>
      <c r="G233" s="14">
        <v>3</v>
      </c>
      <c r="H233" s="14">
        <v>1</v>
      </c>
      <c r="I233" s="14">
        <v>19</v>
      </c>
      <c r="J233" s="14">
        <v>5</v>
      </c>
      <c r="K233" s="27"/>
    </row>
    <row r="234" spans="1:11" ht="15.75" customHeight="1" x14ac:dyDescent="0.3">
      <c r="A234" s="7" t="s">
        <v>171</v>
      </c>
      <c r="B234" s="8" t="s">
        <v>13</v>
      </c>
      <c r="C234" s="22">
        <v>11</v>
      </c>
      <c r="D234" s="14">
        <v>9</v>
      </c>
      <c r="E234" s="14">
        <v>5</v>
      </c>
      <c r="F234" s="14">
        <v>3</v>
      </c>
      <c r="G234" s="14">
        <v>1</v>
      </c>
      <c r="H234" s="14">
        <v>1</v>
      </c>
      <c r="I234" s="14">
        <v>12</v>
      </c>
      <c r="J234" s="14">
        <v>10</v>
      </c>
      <c r="K234" s="27"/>
    </row>
    <row r="235" spans="1:11" ht="15.75" customHeight="1" x14ac:dyDescent="0.3">
      <c r="A235" s="7" t="s">
        <v>32</v>
      </c>
      <c r="B235" s="8" t="s">
        <v>13</v>
      </c>
      <c r="C235" s="22">
        <v>9</v>
      </c>
      <c r="D235" s="14">
        <v>11</v>
      </c>
      <c r="E235" s="14">
        <v>3</v>
      </c>
      <c r="F235" s="14">
        <v>5</v>
      </c>
      <c r="G235" s="14">
        <v>0</v>
      </c>
      <c r="H235" s="14">
        <v>1</v>
      </c>
      <c r="I235" s="14">
        <v>9</v>
      </c>
      <c r="J235" s="14">
        <v>12</v>
      </c>
      <c r="K235" s="27"/>
    </row>
    <row r="236" spans="1:11" ht="15.75" customHeight="1" x14ac:dyDescent="0.3">
      <c r="A236" s="7" t="s">
        <v>33</v>
      </c>
      <c r="B236" s="8" t="s">
        <v>13</v>
      </c>
      <c r="C236" s="22">
        <v>11</v>
      </c>
      <c r="D236" s="14">
        <v>9</v>
      </c>
      <c r="E236" s="14">
        <v>7</v>
      </c>
      <c r="F236" s="14">
        <v>1</v>
      </c>
      <c r="G236" s="14">
        <v>1</v>
      </c>
      <c r="H236" s="14">
        <v>1</v>
      </c>
      <c r="I236" s="14">
        <v>12</v>
      </c>
      <c r="J236" s="14">
        <v>10</v>
      </c>
      <c r="K236" s="27"/>
    </row>
    <row r="237" spans="1:11" ht="15.75" customHeight="1" x14ac:dyDescent="0.3">
      <c r="A237" s="7" t="s">
        <v>34</v>
      </c>
      <c r="B237" s="8" t="s">
        <v>13</v>
      </c>
      <c r="C237" s="22">
        <v>14</v>
      </c>
      <c r="D237" s="14">
        <v>5</v>
      </c>
      <c r="E237" s="14">
        <v>7</v>
      </c>
      <c r="F237" s="14">
        <v>1</v>
      </c>
      <c r="G237" s="14">
        <v>0</v>
      </c>
      <c r="H237" s="14">
        <v>1</v>
      </c>
      <c r="I237" s="14">
        <v>14</v>
      </c>
      <c r="J237" s="14">
        <v>6</v>
      </c>
      <c r="K237" s="27"/>
    </row>
    <row r="238" spans="1:11" ht="15.75" customHeight="1" x14ac:dyDescent="0.3">
      <c r="A238" s="7" t="s">
        <v>35</v>
      </c>
      <c r="B238" s="8" t="s">
        <v>13</v>
      </c>
      <c r="C238" s="22">
        <v>10</v>
      </c>
      <c r="D238" s="14">
        <v>10</v>
      </c>
      <c r="E238" s="14">
        <v>3</v>
      </c>
      <c r="F238" s="14">
        <v>5</v>
      </c>
      <c r="G238" s="14">
        <v>3</v>
      </c>
      <c r="H238" s="14">
        <v>1</v>
      </c>
      <c r="I238" s="14">
        <v>13</v>
      </c>
      <c r="J238" s="14">
        <v>11</v>
      </c>
      <c r="K238" s="27"/>
    </row>
    <row r="239" spans="1:11" ht="15.75" customHeight="1" x14ac:dyDescent="0.3">
      <c r="A239" s="7" t="s">
        <v>36</v>
      </c>
      <c r="B239" s="8" t="s">
        <v>13</v>
      </c>
      <c r="C239" s="22">
        <v>12</v>
      </c>
      <c r="D239" s="14">
        <v>8</v>
      </c>
      <c r="E239" s="14">
        <v>5</v>
      </c>
      <c r="F239" s="14">
        <v>1</v>
      </c>
      <c r="G239" s="14">
        <v>2</v>
      </c>
      <c r="H239" s="14">
        <v>1</v>
      </c>
      <c r="I239" s="14">
        <v>14</v>
      </c>
      <c r="J239" s="14">
        <v>9</v>
      </c>
      <c r="K239" s="27"/>
    </row>
    <row r="240" spans="1:11" ht="15.75" customHeight="1" x14ac:dyDescent="0.3">
      <c r="A240" s="7" t="s">
        <v>37</v>
      </c>
      <c r="B240" s="8" t="s">
        <v>13</v>
      </c>
      <c r="C240" s="22">
        <v>15</v>
      </c>
      <c r="D240" s="14">
        <v>5</v>
      </c>
      <c r="E240" s="14">
        <v>8</v>
      </c>
      <c r="F240" s="14">
        <v>0</v>
      </c>
      <c r="G240" s="14">
        <v>1</v>
      </c>
      <c r="H240" s="14">
        <v>1</v>
      </c>
      <c r="I240" s="14">
        <v>16</v>
      </c>
      <c r="J240" s="14">
        <v>6</v>
      </c>
      <c r="K240" s="27"/>
    </row>
    <row r="241" spans="1:11" ht="15.75" customHeight="1" x14ac:dyDescent="0.3">
      <c r="A241" s="7" t="s">
        <v>38</v>
      </c>
      <c r="B241" s="8" t="s">
        <v>13</v>
      </c>
      <c r="C241" s="22">
        <v>16</v>
      </c>
      <c r="D241" s="14">
        <v>4</v>
      </c>
      <c r="E241" s="14">
        <v>8</v>
      </c>
      <c r="F241" s="14">
        <v>0</v>
      </c>
      <c r="G241" s="14">
        <v>1</v>
      </c>
      <c r="H241" s="14">
        <v>1</v>
      </c>
      <c r="I241" s="14">
        <v>17</v>
      </c>
      <c r="J241" s="14">
        <v>5</v>
      </c>
      <c r="K241" s="27"/>
    </row>
    <row r="242" spans="1:11" ht="15.75" customHeight="1" x14ac:dyDescent="0.3">
      <c r="A242" s="7" t="s">
        <v>81</v>
      </c>
      <c r="B242" s="8" t="s">
        <v>13</v>
      </c>
      <c r="C242" s="22">
        <v>5</v>
      </c>
      <c r="D242" s="14">
        <v>15</v>
      </c>
      <c r="E242" s="14">
        <v>4</v>
      </c>
      <c r="F242" s="14">
        <v>12</v>
      </c>
      <c r="G242" s="14">
        <v>2</v>
      </c>
      <c r="H242" s="14">
        <v>1</v>
      </c>
      <c r="I242" s="14">
        <v>7</v>
      </c>
      <c r="J242" s="14">
        <v>16</v>
      </c>
      <c r="K242" s="27"/>
    </row>
    <row r="243" spans="1:11" ht="15.75" customHeight="1" x14ac:dyDescent="0.3">
      <c r="A243" s="7" t="s">
        <v>82</v>
      </c>
      <c r="B243" s="8" t="s">
        <v>13</v>
      </c>
      <c r="C243" s="22">
        <v>9</v>
      </c>
      <c r="D243" s="14">
        <v>11</v>
      </c>
      <c r="E243" s="14">
        <v>7</v>
      </c>
      <c r="F243" s="14">
        <v>9</v>
      </c>
      <c r="G243" s="14">
        <v>0</v>
      </c>
      <c r="H243" s="14">
        <v>1</v>
      </c>
      <c r="I243" s="14">
        <v>9</v>
      </c>
      <c r="J243" s="14">
        <v>12</v>
      </c>
      <c r="K243" s="27"/>
    </row>
    <row r="244" spans="1:11" ht="15.75" customHeight="1" x14ac:dyDescent="0.3">
      <c r="A244" s="7" t="s">
        <v>83</v>
      </c>
      <c r="B244" s="8" t="s">
        <v>13</v>
      </c>
      <c r="C244" s="22">
        <v>11</v>
      </c>
      <c r="D244" s="14">
        <v>9</v>
      </c>
      <c r="E244" s="14">
        <v>6</v>
      </c>
      <c r="F244" s="14">
        <v>4</v>
      </c>
      <c r="G244" s="14">
        <v>0</v>
      </c>
      <c r="H244" s="14">
        <v>1</v>
      </c>
      <c r="I244" s="14">
        <v>11</v>
      </c>
      <c r="J244" s="14">
        <v>10</v>
      </c>
      <c r="K244" s="27"/>
    </row>
    <row r="245" spans="1:11" ht="15.75" customHeight="1" x14ac:dyDescent="0.3">
      <c r="A245" s="7" t="s">
        <v>84</v>
      </c>
      <c r="B245" s="8" t="s">
        <v>13</v>
      </c>
      <c r="C245" s="22">
        <v>12</v>
      </c>
      <c r="D245" s="14">
        <v>8</v>
      </c>
      <c r="E245" s="14">
        <v>7</v>
      </c>
      <c r="F245" s="14">
        <v>3</v>
      </c>
      <c r="G245" s="14">
        <v>1</v>
      </c>
      <c r="H245" s="14">
        <v>1</v>
      </c>
      <c r="I245" s="14">
        <v>13</v>
      </c>
      <c r="J245" s="14">
        <v>9</v>
      </c>
      <c r="K245" s="27"/>
    </row>
    <row r="246" spans="1:11" ht="15.75" customHeight="1" x14ac:dyDescent="0.3">
      <c r="A246" s="7" t="s">
        <v>85</v>
      </c>
      <c r="B246" s="8" t="s">
        <v>13</v>
      </c>
      <c r="C246" s="22">
        <v>17</v>
      </c>
      <c r="D246" s="14">
        <v>3</v>
      </c>
      <c r="E246" s="14">
        <v>9</v>
      </c>
      <c r="F246" s="14">
        <v>1</v>
      </c>
      <c r="G246" s="14">
        <v>6</v>
      </c>
      <c r="H246" s="14">
        <v>1</v>
      </c>
      <c r="I246" s="14">
        <v>23</v>
      </c>
      <c r="J246" s="14">
        <v>4</v>
      </c>
      <c r="K246" s="27"/>
    </row>
    <row r="247" spans="1:11" ht="15.75" customHeight="1" x14ac:dyDescent="0.3">
      <c r="A247" s="7" t="s">
        <v>86</v>
      </c>
      <c r="B247" s="8" t="s">
        <v>13</v>
      </c>
      <c r="C247" s="22">
        <v>12</v>
      </c>
      <c r="D247" s="14">
        <v>8</v>
      </c>
      <c r="E247" s="14">
        <v>6</v>
      </c>
      <c r="F247" s="14">
        <v>4</v>
      </c>
      <c r="G247" s="14">
        <v>1</v>
      </c>
      <c r="H247" s="14">
        <v>1</v>
      </c>
      <c r="I247" s="14">
        <v>13</v>
      </c>
      <c r="J247" s="14">
        <v>9</v>
      </c>
      <c r="K247" s="27"/>
    </row>
    <row r="248" spans="1:11" ht="15.75" customHeight="1" x14ac:dyDescent="0.3">
      <c r="A248" s="7" t="s">
        <v>71</v>
      </c>
      <c r="B248" s="8" t="s">
        <v>13</v>
      </c>
      <c r="C248" s="22">
        <v>12</v>
      </c>
      <c r="D248" s="14">
        <v>8</v>
      </c>
      <c r="E248" s="14">
        <v>6</v>
      </c>
      <c r="F248" s="14">
        <v>4</v>
      </c>
      <c r="G248" s="14">
        <v>0</v>
      </c>
      <c r="H248" s="14">
        <v>1</v>
      </c>
      <c r="I248" s="14">
        <v>12</v>
      </c>
      <c r="J248" s="14">
        <v>9</v>
      </c>
      <c r="K248" s="27"/>
    </row>
    <row r="249" spans="1:11" ht="15.75" customHeight="1" x14ac:dyDescent="0.3">
      <c r="A249" s="7" t="s">
        <v>87</v>
      </c>
      <c r="B249" s="8" t="s">
        <v>13</v>
      </c>
      <c r="C249" s="22">
        <v>15</v>
      </c>
      <c r="D249" s="14">
        <v>5</v>
      </c>
      <c r="E249" s="14">
        <v>9</v>
      </c>
      <c r="F249" s="14">
        <v>1</v>
      </c>
      <c r="G249" s="14">
        <v>0</v>
      </c>
      <c r="H249" s="14">
        <v>1</v>
      </c>
      <c r="I249" s="14">
        <v>15</v>
      </c>
      <c r="J249" s="14">
        <v>6</v>
      </c>
      <c r="K249" s="27"/>
    </row>
    <row r="250" spans="1:11" ht="15.75" customHeight="1" x14ac:dyDescent="0.3">
      <c r="A250" s="7" t="s">
        <v>88</v>
      </c>
      <c r="B250" s="8" t="s">
        <v>13</v>
      </c>
      <c r="C250" s="22">
        <v>12</v>
      </c>
      <c r="D250" s="14">
        <v>8</v>
      </c>
      <c r="E250" s="14">
        <v>7</v>
      </c>
      <c r="F250" s="14">
        <v>3</v>
      </c>
      <c r="G250" s="14">
        <v>1</v>
      </c>
      <c r="H250" s="14">
        <v>1</v>
      </c>
      <c r="I250" s="14">
        <v>13</v>
      </c>
      <c r="J250" s="14">
        <v>9</v>
      </c>
      <c r="K250" s="27"/>
    </row>
    <row r="251" spans="1:11" ht="15.75" customHeight="1" x14ac:dyDescent="0.3">
      <c r="A251" s="7" t="s">
        <v>89</v>
      </c>
      <c r="B251" s="8" t="s">
        <v>13</v>
      </c>
      <c r="C251" s="22">
        <v>15</v>
      </c>
      <c r="D251" s="14">
        <v>5</v>
      </c>
      <c r="E251" s="14">
        <v>8</v>
      </c>
      <c r="F251" s="14">
        <v>2</v>
      </c>
      <c r="G251" s="14">
        <v>0</v>
      </c>
      <c r="H251" s="14">
        <v>1</v>
      </c>
      <c r="I251" s="14">
        <v>15</v>
      </c>
      <c r="J251" s="14">
        <v>6</v>
      </c>
      <c r="K251" s="27"/>
    </row>
    <row r="252" spans="1:11" ht="15.75" customHeight="1" x14ac:dyDescent="0.3">
      <c r="A252" s="7" t="s">
        <v>90</v>
      </c>
      <c r="B252" s="8" t="s">
        <v>13</v>
      </c>
      <c r="C252" s="22">
        <v>7</v>
      </c>
      <c r="D252" s="14">
        <v>13</v>
      </c>
      <c r="E252" s="14">
        <v>4</v>
      </c>
      <c r="F252" s="14">
        <v>6</v>
      </c>
      <c r="G252" s="14">
        <v>1</v>
      </c>
      <c r="H252" s="14">
        <v>1</v>
      </c>
      <c r="I252" s="14">
        <v>8</v>
      </c>
      <c r="J252" s="14">
        <v>14</v>
      </c>
      <c r="K252" s="27"/>
    </row>
    <row r="253" spans="1:11" ht="15.75" customHeight="1" x14ac:dyDescent="0.3">
      <c r="A253" s="7" t="s">
        <v>73</v>
      </c>
      <c r="B253" s="8" t="s">
        <v>13</v>
      </c>
      <c r="C253" s="22">
        <v>16</v>
      </c>
      <c r="D253" s="14">
        <v>4</v>
      </c>
      <c r="E253" s="14">
        <v>8</v>
      </c>
      <c r="F253" s="14">
        <v>2</v>
      </c>
      <c r="G253" s="14">
        <v>2</v>
      </c>
      <c r="H253" s="14">
        <v>1</v>
      </c>
      <c r="I253" s="14">
        <v>18</v>
      </c>
      <c r="J253" s="14">
        <v>5</v>
      </c>
      <c r="K253" s="27"/>
    </row>
    <row r="254" spans="1:11" ht="15.75" customHeight="1" x14ac:dyDescent="0.3">
      <c r="A254" s="7" t="s">
        <v>75</v>
      </c>
      <c r="B254" s="8" t="s">
        <v>13</v>
      </c>
      <c r="C254" s="22">
        <v>10</v>
      </c>
      <c r="D254" s="14">
        <v>10</v>
      </c>
      <c r="E254" s="14">
        <v>5</v>
      </c>
      <c r="F254" s="14">
        <v>5</v>
      </c>
      <c r="G254" s="14">
        <v>0</v>
      </c>
      <c r="H254" s="14">
        <v>1</v>
      </c>
      <c r="I254" s="14">
        <v>10</v>
      </c>
      <c r="J254" s="14">
        <v>11</v>
      </c>
      <c r="K254" s="27"/>
    </row>
    <row r="255" spans="1:11" ht="15.75" customHeight="1" x14ac:dyDescent="0.3">
      <c r="A255" s="7" t="s">
        <v>76</v>
      </c>
      <c r="B255" s="8" t="s">
        <v>13</v>
      </c>
      <c r="C255" s="22">
        <v>9</v>
      </c>
      <c r="D255" s="14">
        <v>11</v>
      </c>
      <c r="E255" s="14">
        <v>6</v>
      </c>
      <c r="F255" s="14">
        <v>4</v>
      </c>
      <c r="G255" s="14">
        <v>2</v>
      </c>
      <c r="H255" s="14">
        <v>1</v>
      </c>
      <c r="I255" s="14">
        <v>10</v>
      </c>
      <c r="J255" s="14">
        <v>12</v>
      </c>
      <c r="K255" s="27"/>
    </row>
    <row r="256" spans="1:11" ht="15.75" customHeight="1" x14ac:dyDescent="0.3">
      <c r="A256" s="7" t="s">
        <v>77</v>
      </c>
      <c r="B256" s="8" t="s">
        <v>13</v>
      </c>
      <c r="C256" s="22">
        <v>10</v>
      </c>
      <c r="D256" s="14">
        <v>10</v>
      </c>
      <c r="E256" s="14">
        <v>4</v>
      </c>
      <c r="F256" s="14">
        <v>6</v>
      </c>
      <c r="G256" s="14">
        <v>1</v>
      </c>
      <c r="H256" s="14">
        <v>1</v>
      </c>
      <c r="I256" s="14">
        <v>11</v>
      </c>
      <c r="J256" s="14">
        <v>11</v>
      </c>
      <c r="K256" s="27"/>
    </row>
    <row r="257" spans="1:11" ht="15.75" customHeight="1" x14ac:dyDescent="0.3">
      <c r="A257" s="7" t="s">
        <v>630</v>
      </c>
      <c r="B257" s="8" t="s">
        <v>179</v>
      </c>
      <c r="C257" s="22">
        <v>10</v>
      </c>
      <c r="D257" s="14">
        <v>9</v>
      </c>
      <c r="E257" s="14">
        <v>7</v>
      </c>
      <c r="F257" s="14">
        <v>3</v>
      </c>
      <c r="G257" s="14">
        <v>0</v>
      </c>
      <c r="H257" s="14">
        <v>1</v>
      </c>
      <c r="I257" s="14">
        <v>10</v>
      </c>
      <c r="J257" s="14">
        <v>10</v>
      </c>
      <c r="K257" s="27"/>
    </row>
    <row r="258" spans="1:11" ht="15.75" customHeight="1" x14ac:dyDescent="0.3">
      <c r="A258" s="7" t="s">
        <v>686</v>
      </c>
      <c r="B258" s="8" t="s">
        <v>179</v>
      </c>
      <c r="C258" s="22">
        <v>11</v>
      </c>
      <c r="D258" s="14">
        <v>9</v>
      </c>
      <c r="E258" s="14">
        <v>5</v>
      </c>
      <c r="F258" s="14">
        <v>5</v>
      </c>
      <c r="G258" s="14">
        <v>1</v>
      </c>
      <c r="H258" s="14">
        <v>1</v>
      </c>
      <c r="I258" s="14">
        <v>12</v>
      </c>
      <c r="J258" s="14">
        <v>10</v>
      </c>
      <c r="K258" s="27"/>
    </row>
    <row r="259" spans="1:11" ht="15.75" customHeight="1" x14ac:dyDescent="0.3">
      <c r="A259" s="7" t="s">
        <v>729</v>
      </c>
      <c r="B259" s="8" t="s">
        <v>179</v>
      </c>
      <c r="C259" s="22">
        <v>1</v>
      </c>
      <c r="D259" s="14">
        <v>19</v>
      </c>
      <c r="E259" s="14">
        <v>1</v>
      </c>
      <c r="F259" s="14">
        <v>10</v>
      </c>
      <c r="G259" s="14">
        <v>0</v>
      </c>
      <c r="H259" s="14">
        <v>1</v>
      </c>
      <c r="I259" s="14">
        <v>1</v>
      </c>
      <c r="J259" s="14">
        <v>20</v>
      </c>
      <c r="K259" s="27"/>
    </row>
    <row r="260" spans="1:11" ht="15.75" customHeight="1" x14ac:dyDescent="0.3">
      <c r="A260" s="10" t="s">
        <v>12</v>
      </c>
      <c r="B260" s="11"/>
      <c r="C260" s="9">
        <f>SUM(C231:C259)</f>
        <v>322</v>
      </c>
      <c r="D260" s="9">
        <f t="shared" ref="D260:J260" si="18">SUM(D231:D259)</f>
        <v>255</v>
      </c>
      <c r="E260" s="9">
        <f t="shared" si="18"/>
        <v>168</v>
      </c>
      <c r="F260" s="9">
        <f t="shared" si="18"/>
        <v>111</v>
      </c>
      <c r="G260" s="9">
        <f t="shared" si="18"/>
        <v>32</v>
      </c>
      <c r="H260" s="9">
        <f t="shared" si="18"/>
        <v>29</v>
      </c>
      <c r="I260" s="9">
        <f t="shared" si="18"/>
        <v>353</v>
      </c>
      <c r="J260" s="9">
        <f t="shared" si="18"/>
        <v>284</v>
      </c>
      <c r="K260" s="29"/>
    </row>
    <row r="261" spans="1:11" ht="15.75" customHeight="1" x14ac:dyDescent="0.3">
      <c r="A261" s="30"/>
      <c r="B261" s="30"/>
      <c r="C261" s="30"/>
      <c r="D261" s="30"/>
    </row>
    <row r="262" spans="1:11" ht="15.75" customHeight="1" x14ac:dyDescent="0.3"/>
    <row r="263" spans="1:11" ht="15.75" customHeight="1" x14ac:dyDescent="0.3">
      <c r="A263" s="24" t="s">
        <v>1493</v>
      </c>
      <c r="B263" s="25"/>
      <c r="C263" s="25"/>
      <c r="D263" s="25"/>
      <c r="E263" s="25"/>
      <c r="F263" s="25"/>
      <c r="G263" s="25"/>
      <c r="H263" s="25"/>
      <c r="I263" s="25"/>
      <c r="J263" s="26"/>
      <c r="K263" s="27"/>
    </row>
    <row r="264" spans="1:11" ht="15.75" customHeight="1" x14ac:dyDescent="0.3">
      <c r="A264" s="2"/>
      <c r="B264" s="3"/>
      <c r="C264" s="28" t="s">
        <v>1</v>
      </c>
      <c r="D264" s="26"/>
      <c r="E264" s="28" t="s">
        <v>2</v>
      </c>
      <c r="F264" s="26"/>
      <c r="G264" s="28" t="s">
        <v>3</v>
      </c>
      <c r="H264" s="26"/>
      <c r="I264" s="28" t="s">
        <v>4</v>
      </c>
      <c r="J264" s="26"/>
      <c r="K264" s="27"/>
    </row>
    <row r="265" spans="1:11" ht="15.75" customHeight="1" x14ac:dyDescent="0.3">
      <c r="A265" s="4" t="s">
        <v>5</v>
      </c>
      <c r="B265" s="5" t="s">
        <v>6</v>
      </c>
      <c r="C265" s="6" t="s">
        <v>7</v>
      </c>
      <c r="D265" s="6" t="s">
        <v>8</v>
      </c>
      <c r="E265" s="6" t="s">
        <v>7</v>
      </c>
      <c r="F265" s="6" t="s">
        <v>8</v>
      </c>
      <c r="G265" s="6" t="s">
        <v>7</v>
      </c>
      <c r="H265" s="6" t="s">
        <v>8</v>
      </c>
      <c r="I265" s="6" t="s">
        <v>7</v>
      </c>
      <c r="J265" s="6" t="s">
        <v>8</v>
      </c>
      <c r="K265" s="29"/>
    </row>
    <row r="266" spans="1:11" ht="15.75" customHeight="1" x14ac:dyDescent="0.3">
      <c r="A266" s="7" t="s">
        <v>152</v>
      </c>
      <c r="B266" s="8" t="s">
        <v>235</v>
      </c>
      <c r="C266" s="12">
        <v>13</v>
      </c>
      <c r="D266" s="13">
        <v>4</v>
      </c>
      <c r="E266" s="13">
        <v>5</v>
      </c>
      <c r="F266" s="13">
        <v>3</v>
      </c>
      <c r="G266" s="13">
        <v>2</v>
      </c>
      <c r="H266" s="13">
        <v>2</v>
      </c>
      <c r="I266" s="13">
        <v>15</v>
      </c>
      <c r="J266" s="13">
        <v>6</v>
      </c>
      <c r="K266" s="27"/>
    </row>
    <row r="267" spans="1:11" ht="15.75" customHeight="1" x14ac:dyDescent="0.3">
      <c r="A267" s="7" t="s">
        <v>236</v>
      </c>
      <c r="B267" s="8" t="s">
        <v>199</v>
      </c>
      <c r="C267" s="22">
        <v>4</v>
      </c>
      <c r="D267" s="14">
        <v>3</v>
      </c>
      <c r="E267" s="14">
        <v>4</v>
      </c>
      <c r="F267" s="14">
        <v>3</v>
      </c>
      <c r="G267" s="14">
        <v>1</v>
      </c>
      <c r="H267" s="14">
        <v>2</v>
      </c>
      <c r="I267" s="14">
        <v>5</v>
      </c>
      <c r="J267" s="14">
        <v>5</v>
      </c>
      <c r="K267" s="27"/>
    </row>
    <row r="268" spans="1:11" ht="15.75" customHeight="1" x14ac:dyDescent="0.3">
      <c r="A268" s="10" t="s">
        <v>12</v>
      </c>
      <c r="B268" s="11"/>
      <c r="C268" s="9">
        <f>SUM(C266:C267)</f>
        <v>17</v>
      </c>
      <c r="D268" s="9">
        <f t="shared" ref="D268:J268" si="19">SUM(D266:D267)</f>
        <v>7</v>
      </c>
      <c r="E268" s="9">
        <f t="shared" si="19"/>
        <v>9</v>
      </c>
      <c r="F268" s="9">
        <f t="shared" si="19"/>
        <v>6</v>
      </c>
      <c r="G268" s="9">
        <f t="shared" si="19"/>
        <v>3</v>
      </c>
      <c r="H268" s="9">
        <f t="shared" si="19"/>
        <v>4</v>
      </c>
      <c r="I268" s="9">
        <f t="shared" si="19"/>
        <v>20</v>
      </c>
      <c r="J268" s="9">
        <f t="shared" si="19"/>
        <v>11</v>
      </c>
      <c r="K268" s="29"/>
    </row>
    <row r="269" spans="1:11" ht="15.75" customHeight="1" x14ac:dyDescent="0.3">
      <c r="A269" s="30"/>
      <c r="B269" s="30"/>
      <c r="C269" s="30"/>
      <c r="D269" s="30"/>
      <c r="E269" s="30"/>
      <c r="F269" s="30"/>
      <c r="G269" s="30"/>
      <c r="H269" s="30"/>
    </row>
    <row r="270" spans="1:11" ht="15.75" customHeight="1" x14ac:dyDescent="0.3"/>
    <row r="271" spans="1:11" ht="15.75" customHeight="1" x14ac:dyDescent="0.3">
      <c r="A271" s="24" t="s">
        <v>237</v>
      </c>
      <c r="B271" s="25"/>
      <c r="C271" s="25"/>
      <c r="D271" s="25"/>
      <c r="E271" s="25"/>
      <c r="F271" s="25"/>
      <c r="G271" s="25"/>
      <c r="H271" s="25"/>
      <c r="I271" s="25"/>
      <c r="J271" s="26"/>
      <c r="K271" s="27"/>
    </row>
    <row r="272" spans="1:11" ht="15.75" customHeight="1" x14ac:dyDescent="0.3">
      <c r="A272" s="2"/>
      <c r="B272" s="3"/>
      <c r="C272" s="28" t="s">
        <v>1</v>
      </c>
      <c r="D272" s="26"/>
      <c r="E272" s="28" t="s">
        <v>2</v>
      </c>
      <c r="F272" s="26"/>
      <c r="G272" s="28" t="s">
        <v>3</v>
      </c>
      <c r="H272" s="26"/>
      <c r="I272" s="28" t="s">
        <v>4</v>
      </c>
      <c r="J272" s="26"/>
      <c r="K272" s="27"/>
    </row>
    <row r="273" spans="1:11" ht="15.75" customHeight="1" x14ac:dyDescent="0.3">
      <c r="A273" s="4" t="s">
        <v>5</v>
      </c>
      <c r="B273" s="5" t="s">
        <v>6</v>
      </c>
      <c r="C273" s="6" t="s">
        <v>7</v>
      </c>
      <c r="D273" s="6" t="s">
        <v>8</v>
      </c>
      <c r="E273" s="6" t="s">
        <v>7</v>
      </c>
      <c r="F273" s="6" t="s">
        <v>8</v>
      </c>
      <c r="G273" s="6" t="s">
        <v>7</v>
      </c>
      <c r="H273" s="6" t="s">
        <v>8</v>
      </c>
      <c r="I273" s="6" t="s">
        <v>7</v>
      </c>
      <c r="J273" s="6" t="s">
        <v>8</v>
      </c>
      <c r="K273" s="29"/>
    </row>
    <row r="274" spans="1:11" ht="15.75" customHeight="1" x14ac:dyDescent="0.3">
      <c r="A274" s="7" t="s">
        <v>22</v>
      </c>
      <c r="B274" s="8" t="s">
        <v>193</v>
      </c>
      <c r="C274" s="12">
        <v>2</v>
      </c>
      <c r="D274" s="13">
        <v>11</v>
      </c>
      <c r="E274" s="13">
        <v>2</v>
      </c>
      <c r="F274" s="13">
        <v>8</v>
      </c>
      <c r="G274" s="13">
        <v>1</v>
      </c>
      <c r="H274" s="13">
        <v>2</v>
      </c>
      <c r="I274" s="13">
        <v>3</v>
      </c>
      <c r="J274" s="13">
        <v>13</v>
      </c>
      <c r="K274" s="27"/>
    </row>
    <row r="275" spans="1:11" ht="15.75" customHeight="1" x14ac:dyDescent="0.3">
      <c r="A275" s="7" t="s">
        <v>23</v>
      </c>
      <c r="B275" s="8" t="s">
        <v>193</v>
      </c>
      <c r="C275" s="22">
        <v>8</v>
      </c>
      <c r="D275" s="14">
        <v>6</v>
      </c>
      <c r="E275" s="14">
        <v>7</v>
      </c>
      <c r="F275" s="14">
        <v>3</v>
      </c>
      <c r="G275" s="14">
        <v>1</v>
      </c>
      <c r="H275" s="14">
        <v>2</v>
      </c>
      <c r="I275" s="14">
        <v>9</v>
      </c>
      <c r="J275" s="14">
        <v>8</v>
      </c>
      <c r="K275" s="27"/>
    </row>
    <row r="276" spans="1:11" ht="15.75" customHeight="1" x14ac:dyDescent="0.3">
      <c r="A276" s="7" t="s">
        <v>42</v>
      </c>
      <c r="B276" s="8" t="s">
        <v>193</v>
      </c>
      <c r="C276" s="22">
        <v>14</v>
      </c>
      <c r="D276" s="14">
        <v>2</v>
      </c>
      <c r="E276" s="14">
        <v>9</v>
      </c>
      <c r="F276" s="14">
        <v>1</v>
      </c>
      <c r="G276" s="14">
        <v>4</v>
      </c>
      <c r="H276" s="14">
        <v>2</v>
      </c>
      <c r="I276" s="14">
        <v>18</v>
      </c>
      <c r="J276" s="14">
        <v>4</v>
      </c>
      <c r="K276" s="27"/>
    </row>
    <row r="277" spans="1:11" ht="15.75" customHeight="1" x14ac:dyDescent="0.3">
      <c r="A277" s="10" t="s">
        <v>12</v>
      </c>
      <c r="B277" s="11"/>
      <c r="C277" s="9">
        <f>SUM(C274:C276)</f>
        <v>24</v>
      </c>
      <c r="D277" s="9">
        <f t="shared" ref="D277:J277" si="20">SUM(D274:D276)</f>
        <v>19</v>
      </c>
      <c r="E277" s="9">
        <f t="shared" si="20"/>
        <v>18</v>
      </c>
      <c r="F277" s="9">
        <f t="shared" si="20"/>
        <v>12</v>
      </c>
      <c r="G277" s="9">
        <f t="shared" si="20"/>
        <v>6</v>
      </c>
      <c r="H277" s="9">
        <f t="shared" si="20"/>
        <v>6</v>
      </c>
      <c r="I277" s="9">
        <f t="shared" si="20"/>
        <v>30</v>
      </c>
      <c r="J277" s="9">
        <f t="shared" si="20"/>
        <v>25</v>
      </c>
      <c r="K277" s="29"/>
    </row>
    <row r="278" spans="1:11" ht="15.75" customHeight="1" x14ac:dyDescent="0.3"/>
    <row r="279" spans="1:11" ht="15.75" customHeight="1" x14ac:dyDescent="0.3"/>
    <row r="280" spans="1:11" ht="15.75" customHeight="1" x14ac:dyDescent="0.3">
      <c r="A280" s="24" t="s">
        <v>1328</v>
      </c>
      <c r="B280" s="25"/>
      <c r="C280" s="25"/>
      <c r="D280" s="25"/>
      <c r="E280" s="25"/>
      <c r="F280" s="25"/>
      <c r="G280" s="25"/>
      <c r="H280" s="25"/>
      <c r="I280" s="25"/>
      <c r="J280" s="26"/>
      <c r="K280" s="27"/>
    </row>
    <row r="281" spans="1:11" ht="15.75" customHeight="1" x14ac:dyDescent="0.3">
      <c r="A281" s="2"/>
      <c r="B281" s="3"/>
      <c r="C281" s="28" t="s">
        <v>1</v>
      </c>
      <c r="D281" s="26"/>
      <c r="E281" s="28" t="s">
        <v>2</v>
      </c>
      <c r="F281" s="26"/>
      <c r="G281" s="28" t="s">
        <v>3</v>
      </c>
      <c r="H281" s="26"/>
      <c r="I281" s="28" t="s">
        <v>4</v>
      </c>
      <c r="J281" s="26"/>
      <c r="K281" s="27"/>
    </row>
    <row r="282" spans="1:11" ht="15.75" customHeight="1" x14ac:dyDescent="0.3">
      <c r="A282" s="4" t="s">
        <v>5</v>
      </c>
      <c r="B282" s="5" t="s">
        <v>6</v>
      </c>
      <c r="C282" s="6" t="s">
        <v>7</v>
      </c>
      <c r="D282" s="6" t="s">
        <v>8</v>
      </c>
      <c r="E282" s="6" t="s">
        <v>7</v>
      </c>
      <c r="F282" s="6" t="s">
        <v>8</v>
      </c>
      <c r="G282" s="6" t="s">
        <v>7</v>
      </c>
      <c r="H282" s="6" t="s">
        <v>8</v>
      </c>
      <c r="I282" s="6" t="s">
        <v>7</v>
      </c>
      <c r="J282" s="6" t="s">
        <v>8</v>
      </c>
      <c r="K282" s="29"/>
    </row>
    <row r="283" spans="1:11" ht="15.75" customHeight="1" x14ac:dyDescent="0.3">
      <c r="A283" s="7" t="s">
        <v>152</v>
      </c>
      <c r="B283" s="8" t="s">
        <v>98</v>
      </c>
      <c r="C283" s="12">
        <v>6</v>
      </c>
      <c r="D283" s="13">
        <v>8</v>
      </c>
      <c r="E283" s="13">
        <v>4</v>
      </c>
      <c r="F283" s="13">
        <v>4</v>
      </c>
      <c r="G283" s="13">
        <v>3</v>
      </c>
      <c r="H283" s="13">
        <v>2</v>
      </c>
      <c r="I283" s="13">
        <v>9</v>
      </c>
      <c r="J283" s="13">
        <v>10</v>
      </c>
    </row>
    <row r="284" spans="1:11" ht="15.75" customHeight="1" x14ac:dyDescent="0.3">
      <c r="A284" s="10" t="s">
        <v>12</v>
      </c>
      <c r="B284" s="11"/>
      <c r="C284" s="9">
        <f t="shared" ref="C284:J284" si="21">SUM(C283:C283)</f>
        <v>6</v>
      </c>
      <c r="D284" s="9">
        <f t="shared" si="21"/>
        <v>8</v>
      </c>
      <c r="E284" s="9">
        <f t="shared" si="21"/>
        <v>4</v>
      </c>
      <c r="F284" s="9">
        <f t="shared" si="21"/>
        <v>4</v>
      </c>
      <c r="G284" s="9">
        <f t="shared" si="21"/>
        <v>3</v>
      </c>
      <c r="H284" s="9">
        <f t="shared" si="21"/>
        <v>2</v>
      </c>
      <c r="I284" s="9">
        <f t="shared" si="21"/>
        <v>9</v>
      </c>
      <c r="J284" s="9">
        <f t="shared" si="21"/>
        <v>10</v>
      </c>
      <c r="K284" s="29"/>
    </row>
    <row r="285" spans="1:11" ht="15.75" customHeight="1" x14ac:dyDescent="0.3"/>
    <row r="286" spans="1:11" ht="15.75" customHeight="1" x14ac:dyDescent="0.3"/>
    <row r="287" spans="1:11" ht="15.75" customHeight="1" x14ac:dyDescent="0.3">
      <c r="A287" s="24" t="s">
        <v>1781</v>
      </c>
      <c r="B287" s="25"/>
      <c r="C287" s="25"/>
      <c r="D287" s="25"/>
      <c r="E287" s="25"/>
      <c r="F287" s="25"/>
      <c r="G287" s="25"/>
      <c r="H287" s="25"/>
      <c r="I287" s="25"/>
      <c r="J287" s="26"/>
      <c r="K287" s="27"/>
    </row>
    <row r="288" spans="1:11" ht="15.75" customHeight="1" x14ac:dyDescent="0.3">
      <c r="A288" s="2"/>
      <c r="B288" s="3"/>
      <c r="C288" s="28" t="s">
        <v>1</v>
      </c>
      <c r="D288" s="26"/>
      <c r="E288" s="28" t="s">
        <v>2</v>
      </c>
      <c r="F288" s="26"/>
      <c r="G288" s="28" t="s">
        <v>3</v>
      </c>
      <c r="H288" s="26"/>
      <c r="I288" s="28" t="s">
        <v>4</v>
      </c>
      <c r="J288" s="26"/>
      <c r="K288" s="27"/>
    </row>
    <row r="289" spans="1:18" ht="15.75" customHeight="1" x14ac:dyDescent="0.3">
      <c r="A289" s="4" t="s">
        <v>5</v>
      </c>
      <c r="B289" s="5" t="s">
        <v>6</v>
      </c>
      <c r="C289" s="6" t="s">
        <v>7</v>
      </c>
      <c r="D289" s="6" t="s">
        <v>8</v>
      </c>
      <c r="E289" s="6" t="s">
        <v>7</v>
      </c>
      <c r="F289" s="6" t="s">
        <v>8</v>
      </c>
      <c r="G289" s="6" t="s">
        <v>7</v>
      </c>
      <c r="H289" s="6" t="s">
        <v>8</v>
      </c>
      <c r="I289" s="6" t="s">
        <v>7</v>
      </c>
      <c r="J289" s="6" t="s">
        <v>8</v>
      </c>
      <c r="K289" s="29"/>
    </row>
    <row r="290" spans="1:18" ht="15.75" customHeight="1" x14ac:dyDescent="0.3">
      <c r="A290" s="7" t="s">
        <v>784</v>
      </c>
      <c r="B290" s="8" t="s">
        <v>262</v>
      </c>
      <c r="C290" s="12"/>
      <c r="D290" s="13"/>
      <c r="E290" s="13"/>
      <c r="F290" s="13"/>
      <c r="G290" s="13"/>
      <c r="H290" s="13"/>
      <c r="I290" s="13">
        <v>15</v>
      </c>
      <c r="J290" s="13">
        <v>5</v>
      </c>
    </row>
    <row r="291" spans="1:18" ht="15.75" customHeight="1" x14ac:dyDescent="0.3">
      <c r="A291" s="10" t="s">
        <v>12</v>
      </c>
      <c r="B291" s="11"/>
      <c r="C291" s="9">
        <f t="shared" ref="C291:J291" si="22">SUM(C290:C290)</f>
        <v>0</v>
      </c>
      <c r="D291" s="9">
        <f t="shared" si="22"/>
        <v>0</v>
      </c>
      <c r="E291" s="9">
        <f t="shared" si="22"/>
        <v>0</v>
      </c>
      <c r="F291" s="9">
        <f t="shared" si="22"/>
        <v>0</v>
      </c>
      <c r="G291" s="9">
        <f t="shared" si="22"/>
        <v>0</v>
      </c>
      <c r="H291" s="9">
        <f t="shared" si="22"/>
        <v>0</v>
      </c>
      <c r="I291" s="9">
        <f t="shared" si="22"/>
        <v>15</v>
      </c>
      <c r="J291" s="9">
        <f t="shared" si="22"/>
        <v>5</v>
      </c>
      <c r="K291" s="29"/>
    </row>
    <row r="292" spans="1:18" ht="15.75" customHeight="1" x14ac:dyDescent="0.3"/>
    <row r="293" spans="1:18" ht="15.75" customHeight="1" x14ac:dyDescent="0.3"/>
    <row r="294" spans="1:18" ht="15.75" customHeight="1" x14ac:dyDescent="0.3">
      <c r="A294" s="24" t="s">
        <v>1476</v>
      </c>
      <c r="B294" s="25"/>
      <c r="C294" s="25"/>
      <c r="D294" s="25"/>
      <c r="E294" s="25"/>
      <c r="F294" s="25"/>
      <c r="G294" s="25"/>
      <c r="H294" s="25"/>
      <c r="I294" s="25"/>
      <c r="J294" s="26"/>
      <c r="K294" s="27"/>
    </row>
    <row r="295" spans="1:18" ht="15.75" customHeight="1" x14ac:dyDescent="0.3">
      <c r="A295" s="2"/>
      <c r="B295" s="3"/>
      <c r="C295" s="28" t="s">
        <v>1</v>
      </c>
      <c r="D295" s="26"/>
      <c r="E295" s="28" t="s">
        <v>2</v>
      </c>
      <c r="F295" s="26"/>
      <c r="G295" s="28" t="s">
        <v>3</v>
      </c>
      <c r="H295" s="26"/>
      <c r="I295" s="28" t="s">
        <v>4</v>
      </c>
      <c r="J295" s="26"/>
      <c r="K295" s="27"/>
    </row>
    <row r="296" spans="1:18" ht="15.75" customHeight="1" x14ac:dyDescent="0.3">
      <c r="A296" s="4" t="s">
        <v>5</v>
      </c>
      <c r="B296" s="5" t="s">
        <v>6</v>
      </c>
      <c r="C296" s="6" t="s">
        <v>7</v>
      </c>
      <c r="D296" s="6" t="s">
        <v>8</v>
      </c>
      <c r="E296" s="6" t="s">
        <v>7</v>
      </c>
      <c r="F296" s="6" t="s">
        <v>8</v>
      </c>
      <c r="G296" s="6" t="s">
        <v>7</v>
      </c>
      <c r="H296" s="6" t="s">
        <v>8</v>
      </c>
      <c r="I296" s="6" t="s">
        <v>7</v>
      </c>
      <c r="J296" s="6" t="s">
        <v>8</v>
      </c>
      <c r="K296" s="29"/>
    </row>
    <row r="297" spans="1:18" ht="15.75" customHeight="1" x14ac:dyDescent="0.3">
      <c r="A297" s="7" t="s">
        <v>1475</v>
      </c>
      <c r="B297" s="8" t="s">
        <v>268</v>
      </c>
      <c r="C297" s="12">
        <v>4</v>
      </c>
      <c r="D297" s="13">
        <v>17</v>
      </c>
      <c r="E297" s="13">
        <v>4</v>
      </c>
      <c r="F297" s="13">
        <v>10</v>
      </c>
      <c r="G297" s="13">
        <v>0</v>
      </c>
      <c r="H297" s="13">
        <v>1</v>
      </c>
      <c r="I297" s="13">
        <v>4</v>
      </c>
      <c r="J297" s="13">
        <v>18</v>
      </c>
    </row>
    <row r="298" spans="1:18" ht="15.75" customHeight="1" x14ac:dyDescent="0.3">
      <c r="A298" s="7" t="s">
        <v>1614</v>
      </c>
      <c r="B298" s="8" t="s">
        <v>268</v>
      </c>
      <c r="C298" s="12">
        <v>3</v>
      </c>
      <c r="D298" s="13">
        <v>16</v>
      </c>
      <c r="E298" s="13">
        <v>2</v>
      </c>
      <c r="F298" s="13">
        <v>10</v>
      </c>
      <c r="G298" s="13">
        <v>0</v>
      </c>
      <c r="H298" s="13">
        <v>0</v>
      </c>
      <c r="I298" s="13">
        <v>3</v>
      </c>
      <c r="J298" s="13">
        <v>16</v>
      </c>
    </row>
    <row r="299" spans="1:18" ht="15.75" customHeight="1" x14ac:dyDescent="0.3">
      <c r="A299" s="10" t="s">
        <v>12</v>
      </c>
      <c r="B299" s="11"/>
      <c r="C299" s="9">
        <f>SUM(C297:C298)</f>
        <v>7</v>
      </c>
      <c r="D299" s="9">
        <f t="shared" ref="D299:J299" si="23">SUM(D297:D298)</f>
        <v>33</v>
      </c>
      <c r="E299" s="9">
        <f t="shared" si="23"/>
        <v>6</v>
      </c>
      <c r="F299" s="9">
        <f t="shared" si="23"/>
        <v>20</v>
      </c>
      <c r="G299" s="9">
        <f t="shared" si="23"/>
        <v>0</v>
      </c>
      <c r="H299" s="9">
        <f t="shared" si="23"/>
        <v>1</v>
      </c>
      <c r="I299" s="9">
        <f t="shared" si="23"/>
        <v>7</v>
      </c>
      <c r="J299" s="9">
        <f t="shared" si="23"/>
        <v>34</v>
      </c>
      <c r="K299" s="29"/>
    </row>
    <row r="300" spans="1:18" ht="15.75" customHeight="1" x14ac:dyDescent="0.3"/>
    <row r="301" spans="1:18" ht="15.75" customHeight="1" x14ac:dyDescent="0.3">
      <c r="Q301" s="64"/>
    </row>
    <row r="302" spans="1:18" ht="15.75" customHeight="1" x14ac:dyDescent="0.3">
      <c r="A302" s="24" t="s">
        <v>829</v>
      </c>
      <c r="B302" s="25"/>
      <c r="C302" s="25"/>
      <c r="D302" s="25"/>
      <c r="E302" s="25"/>
      <c r="F302" s="25"/>
      <c r="G302" s="25"/>
      <c r="H302" s="25"/>
      <c r="I302" s="25"/>
      <c r="J302" s="26"/>
      <c r="K302" s="27"/>
      <c r="L302" s="63"/>
      <c r="M302" s="63"/>
      <c r="N302" s="61"/>
      <c r="O302" s="61"/>
      <c r="P302" s="63"/>
      <c r="Q302" s="63"/>
      <c r="R302" s="63"/>
    </row>
    <row r="303" spans="1:18" ht="15.75" customHeight="1" x14ac:dyDescent="0.3">
      <c r="A303" s="2"/>
      <c r="B303" s="3"/>
      <c r="C303" s="28" t="s">
        <v>1</v>
      </c>
      <c r="D303" s="26"/>
      <c r="E303" s="28" t="s">
        <v>2</v>
      </c>
      <c r="F303" s="26"/>
      <c r="G303" s="28" t="s">
        <v>3</v>
      </c>
      <c r="H303" s="26"/>
      <c r="I303" s="28" t="s">
        <v>4</v>
      </c>
      <c r="J303" s="26"/>
      <c r="K303" s="27"/>
      <c r="L303" s="66" t="s">
        <v>1979</v>
      </c>
      <c r="M303" s="66" t="s">
        <v>1980</v>
      </c>
      <c r="N303" s="66" t="s">
        <v>1981</v>
      </c>
      <c r="O303" s="66" t="s">
        <v>1982</v>
      </c>
      <c r="P303" s="66" t="s">
        <v>1983</v>
      </c>
      <c r="Q303" s="66" t="s">
        <v>7</v>
      </c>
      <c r="R303" s="66" t="s">
        <v>8</v>
      </c>
    </row>
    <row r="304" spans="1:18" ht="15.75" customHeight="1" x14ac:dyDescent="0.3">
      <c r="A304" s="4" t="s">
        <v>5</v>
      </c>
      <c r="B304" s="5" t="s">
        <v>6</v>
      </c>
      <c r="C304" s="6" t="s">
        <v>7</v>
      </c>
      <c r="D304" s="6" t="s">
        <v>8</v>
      </c>
      <c r="E304" s="6" t="s">
        <v>7</v>
      </c>
      <c r="F304" s="6" t="s">
        <v>8</v>
      </c>
      <c r="G304" s="6" t="s">
        <v>7</v>
      </c>
      <c r="H304" s="6" t="s">
        <v>8</v>
      </c>
      <c r="I304" s="6" t="s">
        <v>7</v>
      </c>
      <c r="J304" s="6" t="s">
        <v>8</v>
      </c>
      <c r="K304" s="29"/>
    </row>
    <row r="305" spans="1:18" ht="15.75" customHeight="1" x14ac:dyDescent="0.3">
      <c r="A305" s="7" t="s">
        <v>110</v>
      </c>
      <c r="B305" s="8" t="s">
        <v>239</v>
      </c>
      <c r="C305" s="22">
        <v>4</v>
      </c>
      <c r="D305" s="14">
        <v>14</v>
      </c>
      <c r="E305" s="14">
        <v>0</v>
      </c>
      <c r="F305" s="14">
        <v>10</v>
      </c>
      <c r="G305" s="14">
        <v>0</v>
      </c>
      <c r="H305" s="14">
        <v>1</v>
      </c>
      <c r="I305" s="14">
        <v>4</v>
      </c>
      <c r="J305" s="14">
        <v>15</v>
      </c>
      <c r="K305" s="27"/>
      <c r="L305" s="62">
        <v>1190</v>
      </c>
      <c r="M305" s="62">
        <v>1333</v>
      </c>
      <c r="N305" s="61">
        <f>L305/P305</f>
        <v>62.631578947368418</v>
      </c>
      <c r="O305" s="61">
        <f>M305/P305</f>
        <v>70.15789473684211</v>
      </c>
      <c r="P305" s="62">
        <f>SUM(I305:J305)</f>
        <v>19</v>
      </c>
      <c r="Q305" s="1">
        <f t="shared" ref="Q305:R307" si="24">I305</f>
        <v>4</v>
      </c>
      <c r="R305" s="1">
        <f t="shared" si="24"/>
        <v>15</v>
      </c>
    </row>
    <row r="306" spans="1:18" ht="15.75" customHeight="1" x14ac:dyDescent="0.3">
      <c r="A306" s="7" t="s">
        <v>112</v>
      </c>
      <c r="B306" s="8" t="s">
        <v>239</v>
      </c>
      <c r="C306" s="22">
        <v>4</v>
      </c>
      <c r="D306" s="14">
        <v>14</v>
      </c>
      <c r="E306" s="14">
        <v>1</v>
      </c>
      <c r="F306" s="14">
        <v>9</v>
      </c>
      <c r="G306" s="14">
        <v>0</v>
      </c>
      <c r="H306" s="14">
        <v>1</v>
      </c>
      <c r="I306" s="14">
        <v>4</v>
      </c>
      <c r="J306" s="14">
        <v>15</v>
      </c>
      <c r="K306" s="27"/>
      <c r="L306" s="62">
        <v>1053</v>
      </c>
      <c r="M306" s="62">
        <v>1273</v>
      </c>
      <c r="N306" s="61">
        <f>L306/P306</f>
        <v>55.421052631578945</v>
      </c>
      <c r="O306" s="61">
        <f>M306/P306</f>
        <v>67</v>
      </c>
      <c r="P306" s="62">
        <f>SUM(I306:J306)</f>
        <v>19</v>
      </c>
      <c r="Q306" s="1">
        <f t="shared" si="24"/>
        <v>4</v>
      </c>
      <c r="R306" s="1">
        <f t="shared" si="24"/>
        <v>15</v>
      </c>
    </row>
    <row r="307" spans="1:18" ht="15.75" customHeight="1" x14ac:dyDescent="0.3">
      <c r="A307" s="7" t="s">
        <v>113</v>
      </c>
      <c r="B307" s="8" t="s">
        <v>239</v>
      </c>
      <c r="C307" s="22">
        <v>5</v>
      </c>
      <c r="D307" s="14">
        <v>15</v>
      </c>
      <c r="E307" s="14">
        <v>1</v>
      </c>
      <c r="F307" s="14">
        <v>3</v>
      </c>
      <c r="G307" s="14">
        <v>0</v>
      </c>
      <c r="H307" s="14">
        <v>1</v>
      </c>
      <c r="I307" s="14">
        <v>5</v>
      </c>
      <c r="J307" s="14">
        <v>16</v>
      </c>
      <c r="K307" s="27"/>
      <c r="L307" s="62">
        <v>1312</v>
      </c>
      <c r="M307" s="62">
        <v>1585</v>
      </c>
      <c r="N307" s="61">
        <f>L307/P307</f>
        <v>62.476190476190474</v>
      </c>
      <c r="O307" s="61">
        <f>M307/P307</f>
        <v>75.476190476190482</v>
      </c>
      <c r="P307" s="62">
        <f>SUM(I307:J307)</f>
        <v>21</v>
      </c>
      <c r="Q307" s="1">
        <f t="shared" si="24"/>
        <v>5</v>
      </c>
      <c r="R307" s="1">
        <f t="shared" si="24"/>
        <v>16</v>
      </c>
    </row>
    <row r="308" spans="1:18" ht="15.75" customHeight="1" x14ac:dyDescent="0.3">
      <c r="A308" s="7" t="s">
        <v>171</v>
      </c>
      <c r="B308" s="8" t="s">
        <v>1338</v>
      </c>
      <c r="C308" s="22">
        <v>9</v>
      </c>
      <c r="D308" s="14">
        <v>9</v>
      </c>
      <c r="E308" s="14">
        <v>5</v>
      </c>
      <c r="F308" s="14">
        <v>1</v>
      </c>
      <c r="G308" s="14">
        <v>1</v>
      </c>
      <c r="H308" s="14">
        <v>1</v>
      </c>
      <c r="I308" s="14">
        <v>10</v>
      </c>
      <c r="J308" s="14">
        <v>10</v>
      </c>
      <c r="K308" s="27"/>
      <c r="P308" s="62"/>
    </row>
    <row r="309" spans="1:18" ht="15.75" customHeight="1" x14ac:dyDescent="0.3">
      <c r="A309" s="7" t="s">
        <v>32</v>
      </c>
      <c r="B309" s="8" t="s">
        <v>1338</v>
      </c>
      <c r="C309" s="22">
        <v>14</v>
      </c>
      <c r="D309" s="14">
        <v>6</v>
      </c>
      <c r="E309" s="14">
        <v>5</v>
      </c>
      <c r="F309" s="14">
        <v>1</v>
      </c>
      <c r="G309" s="14">
        <v>0</v>
      </c>
      <c r="H309" s="14">
        <v>1</v>
      </c>
      <c r="I309" s="14">
        <v>14</v>
      </c>
      <c r="J309" s="14">
        <v>7</v>
      </c>
      <c r="K309" s="27"/>
      <c r="P309" s="62"/>
    </row>
    <row r="310" spans="1:18" ht="15.75" customHeight="1" x14ac:dyDescent="0.3">
      <c r="A310" s="7" t="s">
        <v>33</v>
      </c>
      <c r="B310" s="8" t="s">
        <v>139</v>
      </c>
      <c r="C310" s="22"/>
      <c r="D310" s="14"/>
      <c r="E310" s="14"/>
      <c r="F310" s="14"/>
      <c r="G310" s="14"/>
      <c r="H310" s="14"/>
      <c r="I310" s="14"/>
      <c r="J310" s="14"/>
      <c r="K310" s="27"/>
      <c r="P310" s="62"/>
    </row>
    <row r="311" spans="1:18" ht="15.75" customHeight="1" x14ac:dyDescent="0.3">
      <c r="A311" s="7" t="s">
        <v>34</v>
      </c>
      <c r="B311" s="8" t="s">
        <v>1978</v>
      </c>
      <c r="C311" s="22"/>
      <c r="D311" s="14"/>
      <c r="E311" s="14"/>
      <c r="F311" s="14"/>
      <c r="G311" s="14"/>
      <c r="H311" s="14"/>
      <c r="I311" s="14"/>
      <c r="J311" s="14"/>
      <c r="K311" s="27"/>
      <c r="P311" s="62"/>
    </row>
    <row r="312" spans="1:18" ht="15.75" customHeight="1" x14ac:dyDescent="0.3">
      <c r="A312" s="7" t="s">
        <v>35</v>
      </c>
      <c r="B312" s="8" t="s">
        <v>240</v>
      </c>
      <c r="C312" s="22">
        <v>15</v>
      </c>
      <c r="D312" s="14">
        <v>5</v>
      </c>
      <c r="E312" s="14">
        <v>10</v>
      </c>
      <c r="F312" s="14">
        <v>4</v>
      </c>
      <c r="G312" s="14">
        <v>1</v>
      </c>
      <c r="H312" s="14">
        <v>1</v>
      </c>
      <c r="I312" s="14">
        <v>16</v>
      </c>
      <c r="J312" s="14">
        <v>6</v>
      </c>
      <c r="K312" s="27"/>
      <c r="L312" s="62">
        <v>1547</v>
      </c>
      <c r="M312" s="62">
        <v>1361</v>
      </c>
      <c r="N312" s="61">
        <f t="shared" ref="N312:N323" si="25">L312/P312</f>
        <v>70.318181818181813</v>
      </c>
      <c r="O312" s="61">
        <f t="shared" ref="O312:O323" si="26">M312/P312</f>
        <v>61.863636363636367</v>
      </c>
      <c r="P312" s="65">
        <f t="shared" ref="P312:P323" si="27">SUM(I312:J312)</f>
        <v>22</v>
      </c>
      <c r="Q312" s="65">
        <f t="shared" ref="Q312:Q320" si="28">I312</f>
        <v>16</v>
      </c>
      <c r="R312" s="65">
        <f t="shared" ref="R312:R320" si="29">J312</f>
        <v>6</v>
      </c>
    </row>
    <row r="313" spans="1:18" ht="15.75" customHeight="1" x14ac:dyDescent="0.3">
      <c r="A313" s="7" t="s">
        <v>36</v>
      </c>
      <c r="B313" s="8" t="s">
        <v>241</v>
      </c>
      <c r="C313" s="22">
        <v>4</v>
      </c>
      <c r="D313" s="14">
        <v>16</v>
      </c>
      <c r="E313" s="14">
        <v>2</v>
      </c>
      <c r="F313" s="14">
        <v>12</v>
      </c>
      <c r="G313" s="14">
        <v>0</v>
      </c>
      <c r="H313" s="14">
        <v>1</v>
      </c>
      <c r="I313" s="14">
        <v>4</v>
      </c>
      <c r="J313" s="14">
        <v>17</v>
      </c>
      <c r="K313" s="27"/>
      <c r="L313" s="62">
        <v>1199</v>
      </c>
      <c r="M313" s="62">
        <v>1476</v>
      </c>
      <c r="N313" s="61">
        <f t="shared" si="25"/>
        <v>57.095238095238095</v>
      </c>
      <c r="O313" s="61">
        <f t="shared" si="26"/>
        <v>70.285714285714292</v>
      </c>
      <c r="P313" s="65">
        <f t="shared" si="27"/>
        <v>21</v>
      </c>
      <c r="Q313" s="65">
        <f t="shared" si="28"/>
        <v>4</v>
      </c>
      <c r="R313" s="65">
        <f t="shared" si="29"/>
        <v>17</v>
      </c>
    </row>
    <row r="314" spans="1:18" ht="15.75" customHeight="1" x14ac:dyDescent="0.3">
      <c r="A314" s="7" t="s">
        <v>37</v>
      </c>
      <c r="B314" s="8" t="s">
        <v>240</v>
      </c>
      <c r="C314" s="22">
        <v>4</v>
      </c>
      <c r="D314" s="14">
        <v>16</v>
      </c>
      <c r="E314" s="14">
        <v>3</v>
      </c>
      <c r="F314" s="14">
        <v>11</v>
      </c>
      <c r="G314" s="14">
        <v>1</v>
      </c>
      <c r="H314" s="14">
        <v>1</v>
      </c>
      <c r="I314" s="14">
        <v>5</v>
      </c>
      <c r="J314" s="14">
        <v>17</v>
      </c>
      <c r="K314" s="27"/>
      <c r="L314" s="62">
        <v>1295</v>
      </c>
      <c r="M314" s="62">
        <v>1460</v>
      </c>
      <c r="N314" s="61">
        <f t="shared" si="25"/>
        <v>58.863636363636367</v>
      </c>
      <c r="O314" s="61">
        <f t="shared" si="26"/>
        <v>66.36363636363636</v>
      </c>
      <c r="P314" s="65">
        <f t="shared" si="27"/>
        <v>22</v>
      </c>
      <c r="Q314" s="65">
        <f t="shared" si="28"/>
        <v>5</v>
      </c>
      <c r="R314" s="65">
        <f t="shared" si="29"/>
        <v>17</v>
      </c>
    </row>
    <row r="315" spans="1:18" ht="15.75" customHeight="1" x14ac:dyDescent="0.3">
      <c r="A315" s="7" t="s">
        <v>38</v>
      </c>
      <c r="B315" s="8" t="s">
        <v>240</v>
      </c>
      <c r="C315" s="22">
        <v>15</v>
      </c>
      <c r="D315" s="14">
        <v>5</v>
      </c>
      <c r="E315" s="14">
        <v>12</v>
      </c>
      <c r="F315" s="14">
        <v>2</v>
      </c>
      <c r="G315" s="14">
        <v>3</v>
      </c>
      <c r="H315" s="14">
        <v>1</v>
      </c>
      <c r="I315" s="14">
        <v>18</v>
      </c>
      <c r="J315" s="14">
        <v>6</v>
      </c>
      <c r="K315" s="27"/>
      <c r="L315" s="62">
        <v>1798</v>
      </c>
      <c r="M315" s="62">
        <v>1604</v>
      </c>
      <c r="N315" s="61">
        <f t="shared" si="25"/>
        <v>74.916666666666671</v>
      </c>
      <c r="O315" s="61">
        <f t="shared" si="26"/>
        <v>66.833333333333329</v>
      </c>
      <c r="P315" s="65">
        <f t="shared" si="27"/>
        <v>24</v>
      </c>
      <c r="Q315" s="65">
        <f t="shared" si="28"/>
        <v>18</v>
      </c>
      <c r="R315" s="65">
        <f t="shared" si="29"/>
        <v>6</v>
      </c>
    </row>
    <row r="316" spans="1:18" ht="15.75" customHeight="1" x14ac:dyDescent="0.3">
      <c r="A316" s="7" t="s">
        <v>81</v>
      </c>
      <c r="B316" s="8" t="s">
        <v>240</v>
      </c>
      <c r="C316" s="22">
        <v>17</v>
      </c>
      <c r="D316" s="14">
        <v>3</v>
      </c>
      <c r="E316" s="14">
        <v>13</v>
      </c>
      <c r="F316" s="14">
        <v>1</v>
      </c>
      <c r="G316" s="14">
        <v>0</v>
      </c>
      <c r="H316" s="14">
        <v>1</v>
      </c>
      <c r="I316" s="14">
        <v>17</v>
      </c>
      <c r="J316" s="14">
        <v>4</v>
      </c>
      <c r="K316" s="27"/>
      <c r="L316" s="62">
        <v>1665</v>
      </c>
      <c r="M316" s="62">
        <v>1433</v>
      </c>
      <c r="N316" s="61">
        <f t="shared" si="25"/>
        <v>79.285714285714292</v>
      </c>
      <c r="O316" s="61">
        <f t="shared" si="26"/>
        <v>68.238095238095241</v>
      </c>
      <c r="P316" s="65">
        <f t="shared" si="27"/>
        <v>21</v>
      </c>
      <c r="Q316" s="65">
        <f t="shared" si="28"/>
        <v>17</v>
      </c>
      <c r="R316" s="65">
        <f t="shared" si="29"/>
        <v>4</v>
      </c>
    </row>
    <row r="317" spans="1:18" ht="15.75" customHeight="1" x14ac:dyDescent="0.3">
      <c r="A317" s="7" t="s">
        <v>82</v>
      </c>
      <c r="B317" s="8" t="s">
        <v>240</v>
      </c>
      <c r="C317" s="22">
        <v>11</v>
      </c>
      <c r="D317" s="14">
        <v>9</v>
      </c>
      <c r="E317" s="14">
        <v>7</v>
      </c>
      <c r="F317" s="14">
        <v>7</v>
      </c>
      <c r="G317" s="14">
        <v>0</v>
      </c>
      <c r="H317" s="14">
        <v>1</v>
      </c>
      <c r="I317" s="14">
        <v>11</v>
      </c>
      <c r="J317" s="14">
        <v>10</v>
      </c>
      <c r="K317" s="27"/>
      <c r="L317" s="62">
        <v>1447</v>
      </c>
      <c r="M317" s="62">
        <v>1428</v>
      </c>
      <c r="N317" s="61">
        <f t="shared" si="25"/>
        <v>68.904761904761898</v>
      </c>
      <c r="O317" s="61">
        <f t="shared" si="26"/>
        <v>68</v>
      </c>
      <c r="P317" s="65">
        <f t="shared" si="27"/>
        <v>21</v>
      </c>
      <c r="Q317" s="65">
        <f t="shared" si="28"/>
        <v>11</v>
      </c>
      <c r="R317" s="65">
        <f t="shared" si="29"/>
        <v>10</v>
      </c>
    </row>
    <row r="318" spans="1:18" ht="15.75" customHeight="1" x14ac:dyDescent="0.3">
      <c r="A318" s="7" t="s">
        <v>83</v>
      </c>
      <c r="B318" s="8" t="s">
        <v>240</v>
      </c>
      <c r="C318" s="22">
        <v>12</v>
      </c>
      <c r="D318" s="14">
        <v>8</v>
      </c>
      <c r="E318" s="14">
        <v>8</v>
      </c>
      <c r="F318" s="14">
        <v>6</v>
      </c>
      <c r="G318" s="14">
        <v>0</v>
      </c>
      <c r="H318" s="14">
        <v>1</v>
      </c>
      <c r="I318" s="14">
        <v>12</v>
      </c>
      <c r="J318" s="14">
        <v>9</v>
      </c>
      <c r="K318" s="27"/>
      <c r="L318" s="62">
        <v>1619</v>
      </c>
      <c r="M318" s="62">
        <v>1520</v>
      </c>
      <c r="N318" s="61">
        <f t="shared" si="25"/>
        <v>77.095238095238102</v>
      </c>
      <c r="O318" s="61">
        <f t="shared" si="26"/>
        <v>72.38095238095238</v>
      </c>
      <c r="P318" s="65">
        <f t="shared" si="27"/>
        <v>21</v>
      </c>
      <c r="Q318" s="65">
        <f t="shared" si="28"/>
        <v>12</v>
      </c>
      <c r="R318" s="65">
        <f t="shared" si="29"/>
        <v>9</v>
      </c>
    </row>
    <row r="319" spans="1:18" ht="15.75" customHeight="1" x14ac:dyDescent="0.3">
      <c r="A319" s="7" t="s">
        <v>84</v>
      </c>
      <c r="B319" s="8" t="s">
        <v>240</v>
      </c>
      <c r="C319" s="22">
        <v>4</v>
      </c>
      <c r="D319" s="14">
        <v>16</v>
      </c>
      <c r="E319" s="14">
        <v>2</v>
      </c>
      <c r="F319" s="14">
        <v>12</v>
      </c>
      <c r="G319" s="14">
        <v>0</v>
      </c>
      <c r="H319" s="14">
        <v>1</v>
      </c>
      <c r="I319" s="14">
        <v>4</v>
      </c>
      <c r="J319" s="14">
        <v>17</v>
      </c>
      <c r="K319" s="27"/>
      <c r="L319" s="62">
        <v>1372</v>
      </c>
      <c r="M319" s="62">
        <v>1527</v>
      </c>
      <c r="N319" s="61">
        <f t="shared" si="25"/>
        <v>65.333333333333329</v>
      </c>
      <c r="O319" s="61">
        <f t="shared" si="26"/>
        <v>72.714285714285708</v>
      </c>
      <c r="P319" s="65">
        <f t="shared" si="27"/>
        <v>21</v>
      </c>
      <c r="Q319" s="65">
        <f t="shared" si="28"/>
        <v>4</v>
      </c>
      <c r="R319" s="65">
        <f t="shared" si="29"/>
        <v>17</v>
      </c>
    </row>
    <row r="320" spans="1:18" ht="15.75" customHeight="1" x14ac:dyDescent="0.3">
      <c r="A320" s="7" t="s">
        <v>85</v>
      </c>
      <c r="B320" s="8" t="s">
        <v>240</v>
      </c>
      <c r="C320" s="22">
        <v>5</v>
      </c>
      <c r="D320" s="14">
        <v>15</v>
      </c>
      <c r="E320" s="14">
        <v>5</v>
      </c>
      <c r="F320" s="14">
        <v>9</v>
      </c>
      <c r="G320" s="14">
        <v>0</v>
      </c>
      <c r="H320" s="14">
        <v>1</v>
      </c>
      <c r="I320" s="14">
        <v>5</v>
      </c>
      <c r="J320" s="14">
        <v>16</v>
      </c>
      <c r="K320" s="27"/>
      <c r="L320" s="62">
        <v>1301</v>
      </c>
      <c r="M320" s="62">
        <v>1518</v>
      </c>
      <c r="N320" s="61">
        <f t="shared" si="25"/>
        <v>61.952380952380949</v>
      </c>
      <c r="O320" s="61">
        <f t="shared" si="26"/>
        <v>72.285714285714292</v>
      </c>
      <c r="P320" s="65">
        <f t="shared" si="27"/>
        <v>21</v>
      </c>
      <c r="Q320" s="65">
        <f t="shared" si="28"/>
        <v>5</v>
      </c>
      <c r="R320" s="65">
        <f t="shared" si="29"/>
        <v>16</v>
      </c>
    </row>
    <row r="321" spans="1:18" ht="15.75" customHeight="1" x14ac:dyDescent="0.3">
      <c r="A321" s="7" t="s">
        <v>86</v>
      </c>
      <c r="B321" s="8" t="s">
        <v>240</v>
      </c>
      <c r="C321" s="22">
        <v>3</v>
      </c>
      <c r="D321" s="14">
        <v>17</v>
      </c>
      <c r="E321" s="14">
        <v>3</v>
      </c>
      <c r="F321" s="14">
        <v>11</v>
      </c>
      <c r="G321" s="14">
        <v>0</v>
      </c>
      <c r="H321" s="14">
        <v>1</v>
      </c>
      <c r="I321" s="14">
        <v>3</v>
      </c>
      <c r="J321" s="14">
        <v>18</v>
      </c>
      <c r="K321" s="27"/>
      <c r="L321" s="62">
        <v>1339</v>
      </c>
      <c r="M321" s="62">
        <v>1530</v>
      </c>
      <c r="N321" s="61">
        <f t="shared" si="25"/>
        <v>63.761904761904759</v>
      </c>
      <c r="O321" s="61">
        <f t="shared" si="26"/>
        <v>72.857142857142861</v>
      </c>
      <c r="P321" s="65">
        <f t="shared" si="27"/>
        <v>21</v>
      </c>
      <c r="Q321" s="65">
        <f t="shared" ref="Q321" si="30">I321</f>
        <v>3</v>
      </c>
      <c r="R321" s="65">
        <f t="shared" ref="R321" si="31">J321</f>
        <v>18</v>
      </c>
    </row>
    <row r="322" spans="1:18" ht="15.75" customHeight="1" x14ac:dyDescent="0.3">
      <c r="A322" s="7" t="s">
        <v>71</v>
      </c>
      <c r="B322" s="8" t="s">
        <v>240</v>
      </c>
      <c r="C322" s="22">
        <v>14</v>
      </c>
      <c r="D322" s="14">
        <v>6</v>
      </c>
      <c r="E322" s="14">
        <v>10</v>
      </c>
      <c r="F322" s="14">
        <v>4</v>
      </c>
      <c r="G322" s="14">
        <v>2</v>
      </c>
      <c r="H322" s="14">
        <v>1</v>
      </c>
      <c r="I322" s="14">
        <v>16</v>
      </c>
      <c r="J322" s="14">
        <v>7</v>
      </c>
      <c r="K322" s="27"/>
      <c r="L322" s="62">
        <v>1851</v>
      </c>
      <c r="M322" s="62">
        <v>1765</v>
      </c>
      <c r="N322" s="61">
        <f t="shared" si="25"/>
        <v>80.478260869565219</v>
      </c>
      <c r="O322" s="61">
        <f t="shared" si="26"/>
        <v>76.739130434782609</v>
      </c>
      <c r="P322" s="65">
        <f t="shared" si="27"/>
        <v>23</v>
      </c>
      <c r="Q322" s="65">
        <f t="shared" ref="Q322" si="32">I322</f>
        <v>16</v>
      </c>
      <c r="R322" s="65">
        <f t="shared" ref="R322" si="33">J322</f>
        <v>7</v>
      </c>
    </row>
    <row r="323" spans="1:18" ht="15.75" customHeight="1" x14ac:dyDescent="0.3">
      <c r="A323" s="7" t="s">
        <v>87</v>
      </c>
      <c r="B323" s="8" t="s">
        <v>240</v>
      </c>
      <c r="C323" s="22">
        <v>13</v>
      </c>
      <c r="D323" s="14">
        <v>7</v>
      </c>
      <c r="E323" s="14">
        <v>9</v>
      </c>
      <c r="F323" s="14">
        <v>5</v>
      </c>
      <c r="G323" s="14">
        <v>1</v>
      </c>
      <c r="H323" s="14">
        <v>1</v>
      </c>
      <c r="I323" s="14">
        <v>14</v>
      </c>
      <c r="J323" s="14">
        <v>8</v>
      </c>
      <c r="K323" s="27"/>
      <c r="L323" s="62">
        <v>1946</v>
      </c>
      <c r="M323" s="62">
        <v>1773</v>
      </c>
      <c r="N323" s="61">
        <f t="shared" si="25"/>
        <v>88.454545454545453</v>
      </c>
      <c r="O323" s="61">
        <f t="shared" si="26"/>
        <v>80.590909090909093</v>
      </c>
      <c r="P323" s="65">
        <f t="shared" si="27"/>
        <v>22</v>
      </c>
      <c r="Q323" s="65">
        <f t="shared" ref="Q323" si="34">I323</f>
        <v>14</v>
      </c>
      <c r="R323" s="65">
        <f t="shared" ref="R323" si="35">J323</f>
        <v>8</v>
      </c>
    </row>
    <row r="324" spans="1:18" ht="15.75" customHeight="1" x14ac:dyDescent="0.3">
      <c r="A324" s="7" t="s">
        <v>88</v>
      </c>
      <c r="B324" s="8" t="s">
        <v>240</v>
      </c>
      <c r="C324" s="22">
        <v>9</v>
      </c>
      <c r="D324" s="14">
        <v>11</v>
      </c>
      <c r="E324" s="14">
        <v>8</v>
      </c>
      <c r="F324" s="14">
        <v>8</v>
      </c>
      <c r="G324" s="14">
        <v>2</v>
      </c>
      <c r="H324" s="14">
        <v>1</v>
      </c>
      <c r="I324" s="14">
        <v>11</v>
      </c>
      <c r="J324" s="14">
        <v>12</v>
      </c>
      <c r="K324" s="27"/>
      <c r="L324" s="62">
        <v>1730</v>
      </c>
      <c r="M324" s="62">
        <v>1741</v>
      </c>
      <c r="N324" s="61">
        <f t="shared" ref="N324" si="36">L324/P324</f>
        <v>75.217391304347828</v>
      </c>
      <c r="O324" s="61">
        <f t="shared" ref="O324" si="37">M324/P324</f>
        <v>75.695652173913047</v>
      </c>
      <c r="P324" s="65">
        <f t="shared" ref="P324" si="38">SUM(I324:J324)</f>
        <v>23</v>
      </c>
      <c r="Q324" s="65">
        <f t="shared" ref="Q324" si="39">I324</f>
        <v>11</v>
      </c>
      <c r="R324" s="65">
        <f t="shared" ref="R324" si="40">J324</f>
        <v>12</v>
      </c>
    </row>
    <row r="325" spans="1:18" ht="15.75" customHeight="1" x14ac:dyDescent="0.3">
      <c r="A325" s="7" t="s">
        <v>89</v>
      </c>
      <c r="B325" s="8" t="s">
        <v>240</v>
      </c>
      <c r="C325" s="22">
        <v>14</v>
      </c>
      <c r="D325" s="14">
        <v>6</v>
      </c>
      <c r="E325" s="14">
        <v>13</v>
      </c>
      <c r="F325" s="14">
        <v>3</v>
      </c>
      <c r="G325" s="14">
        <v>3</v>
      </c>
      <c r="H325" s="14">
        <v>1</v>
      </c>
      <c r="I325" s="14">
        <v>17</v>
      </c>
      <c r="J325" s="14">
        <v>7</v>
      </c>
      <c r="K325" s="27"/>
      <c r="L325" s="62">
        <v>1668</v>
      </c>
      <c r="M325" s="62">
        <v>1523</v>
      </c>
      <c r="N325" s="61">
        <f t="shared" ref="N325" si="41">L325/P325</f>
        <v>69.5</v>
      </c>
      <c r="O325" s="61">
        <f t="shared" ref="O325" si="42">M325/P325</f>
        <v>63.458333333333336</v>
      </c>
      <c r="P325" s="65">
        <f t="shared" ref="P325" si="43">SUM(I325:J325)</f>
        <v>24</v>
      </c>
      <c r="Q325" s="65">
        <f t="shared" ref="Q325" si="44">I325</f>
        <v>17</v>
      </c>
      <c r="R325" s="65">
        <f t="shared" ref="R325" si="45">J325</f>
        <v>7</v>
      </c>
    </row>
    <row r="326" spans="1:18" ht="15.75" customHeight="1" x14ac:dyDescent="0.3">
      <c r="A326" s="7" t="s">
        <v>90</v>
      </c>
      <c r="B326" s="8" t="s">
        <v>240</v>
      </c>
      <c r="C326" s="22">
        <v>7</v>
      </c>
      <c r="D326" s="14">
        <v>13</v>
      </c>
      <c r="E326" s="14">
        <v>7</v>
      </c>
      <c r="F326" s="14">
        <v>9</v>
      </c>
      <c r="G326" s="14">
        <v>2</v>
      </c>
      <c r="H326" s="14">
        <v>1</v>
      </c>
      <c r="I326" s="14">
        <v>9</v>
      </c>
      <c r="J326" s="14">
        <v>14</v>
      </c>
      <c r="K326" s="27"/>
      <c r="L326" s="62">
        <v>1647</v>
      </c>
      <c r="M326" s="62">
        <v>1662</v>
      </c>
      <c r="N326" s="61">
        <f t="shared" ref="N326" si="46">L326/P326</f>
        <v>71.608695652173907</v>
      </c>
      <c r="O326" s="61">
        <f t="shared" ref="O326" si="47">M326/P326</f>
        <v>72.260869565217391</v>
      </c>
      <c r="P326" s="65">
        <f t="shared" ref="P326" si="48">SUM(I326:J326)</f>
        <v>23</v>
      </c>
      <c r="Q326" s="65">
        <f t="shared" ref="Q326" si="49">I326</f>
        <v>9</v>
      </c>
      <c r="R326" s="65">
        <f t="shared" ref="R326" si="50">J326</f>
        <v>14</v>
      </c>
    </row>
    <row r="327" spans="1:18" ht="15.75" customHeight="1" x14ac:dyDescent="0.3">
      <c r="A327" s="7" t="s">
        <v>73</v>
      </c>
      <c r="B327" s="8" t="s">
        <v>240</v>
      </c>
      <c r="C327" s="22">
        <v>9</v>
      </c>
      <c r="D327" s="14">
        <v>11</v>
      </c>
      <c r="E327" s="14">
        <v>8</v>
      </c>
      <c r="F327" s="14">
        <v>8</v>
      </c>
      <c r="G327" s="14">
        <v>1</v>
      </c>
      <c r="H327" s="14">
        <v>1</v>
      </c>
      <c r="I327" s="14">
        <v>10</v>
      </c>
      <c r="J327" s="14">
        <v>12</v>
      </c>
      <c r="K327" s="27"/>
      <c r="L327" s="62">
        <v>1482</v>
      </c>
      <c r="M327" s="62">
        <v>1500</v>
      </c>
      <c r="N327" s="61">
        <f t="shared" ref="N327:N328" si="51">L327/P327</f>
        <v>70.571428571428569</v>
      </c>
      <c r="O327" s="61">
        <f t="shared" ref="O327:O328" si="52">M327/P327</f>
        <v>71.428571428571431</v>
      </c>
      <c r="P327" s="67">
        <f>SUM(I327:J327)-1</f>
        <v>21</v>
      </c>
      <c r="Q327" s="65">
        <f t="shared" ref="Q327:Q328" si="53">I327</f>
        <v>10</v>
      </c>
      <c r="R327" s="65">
        <f t="shared" ref="R327:R328" si="54">J327</f>
        <v>12</v>
      </c>
    </row>
    <row r="328" spans="1:18" ht="15.75" customHeight="1" x14ac:dyDescent="0.3">
      <c r="A328" s="7" t="s">
        <v>75</v>
      </c>
      <c r="B328" s="8" t="s">
        <v>242</v>
      </c>
      <c r="C328" s="22">
        <v>12</v>
      </c>
      <c r="D328" s="14">
        <v>8</v>
      </c>
      <c r="E328" s="14">
        <v>7</v>
      </c>
      <c r="F328" s="14">
        <v>7</v>
      </c>
      <c r="G328" s="14">
        <v>0</v>
      </c>
      <c r="H328" s="14">
        <v>1</v>
      </c>
      <c r="I328" s="14">
        <v>12</v>
      </c>
      <c r="J328" s="14">
        <v>9</v>
      </c>
      <c r="K328" s="27"/>
      <c r="L328" s="62">
        <v>1575</v>
      </c>
      <c r="M328" s="62">
        <v>1534</v>
      </c>
      <c r="N328" s="61">
        <f t="shared" si="51"/>
        <v>75</v>
      </c>
      <c r="O328" s="61">
        <f t="shared" si="52"/>
        <v>73.047619047619051</v>
      </c>
      <c r="P328" s="65">
        <f t="shared" ref="P328" si="55">SUM(I328:J328)</f>
        <v>21</v>
      </c>
      <c r="Q328" s="65">
        <f t="shared" si="53"/>
        <v>12</v>
      </c>
      <c r="R328" s="65">
        <f t="shared" si="54"/>
        <v>9</v>
      </c>
    </row>
    <row r="329" spans="1:18" ht="15.75" customHeight="1" x14ac:dyDescent="0.3">
      <c r="A329" s="7" t="s">
        <v>76</v>
      </c>
      <c r="B329" s="8" t="s">
        <v>242</v>
      </c>
      <c r="C329" s="22">
        <v>14</v>
      </c>
      <c r="D329" s="14">
        <v>6</v>
      </c>
      <c r="E329" s="14">
        <v>5</v>
      </c>
      <c r="F329" s="14">
        <v>5</v>
      </c>
      <c r="G329" s="14">
        <v>1</v>
      </c>
      <c r="H329" s="14">
        <v>1</v>
      </c>
      <c r="I329" s="14">
        <v>15</v>
      </c>
      <c r="J329" s="14">
        <v>7</v>
      </c>
      <c r="K329" s="27"/>
      <c r="L329" s="62">
        <v>1599</v>
      </c>
      <c r="M329" s="62">
        <v>1446</v>
      </c>
      <c r="N329" s="61">
        <f t="shared" ref="N329" si="56">L329/P329</f>
        <v>72.681818181818187</v>
      </c>
      <c r="O329" s="61">
        <f t="shared" ref="O329" si="57">M329/P329</f>
        <v>65.727272727272734</v>
      </c>
      <c r="P329" s="65">
        <f t="shared" ref="P329" si="58">SUM(I329:J329)</f>
        <v>22</v>
      </c>
      <c r="Q329" s="65">
        <f t="shared" ref="Q329" si="59">I329</f>
        <v>15</v>
      </c>
      <c r="R329" s="65">
        <f t="shared" ref="R329" si="60">J329</f>
        <v>7</v>
      </c>
    </row>
    <row r="330" spans="1:18" ht="15.75" customHeight="1" x14ac:dyDescent="0.3">
      <c r="A330" s="7" t="s">
        <v>77</v>
      </c>
      <c r="B330" s="8" t="s">
        <v>242</v>
      </c>
      <c r="C330" s="22">
        <v>16</v>
      </c>
      <c r="D330" s="14">
        <v>4</v>
      </c>
      <c r="E330" s="14">
        <v>10</v>
      </c>
      <c r="F330" s="14">
        <v>4</v>
      </c>
      <c r="G330" s="14">
        <v>1</v>
      </c>
      <c r="H330" s="14">
        <v>1</v>
      </c>
      <c r="I330" s="14">
        <v>17</v>
      </c>
      <c r="J330" s="14">
        <v>5</v>
      </c>
      <c r="K330" s="27"/>
      <c r="L330" s="62">
        <v>1705</v>
      </c>
      <c r="M330" s="62">
        <v>1439</v>
      </c>
      <c r="N330" s="61">
        <f t="shared" ref="N330" si="61">L330/P330</f>
        <v>77.5</v>
      </c>
      <c r="O330" s="61">
        <f t="shared" ref="O330" si="62">M330/P330</f>
        <v>65.409090909090907</v>
      </c>
      <c r="P330" s="65">
        <f t="shared" ref="P330" si="63">SUM(I330:J330)</f>
        <v>22</v>
      </c>
      <c r="Q330" s="65">
        <f t="shared" ref="Q330" si="64">I330</f>
        <v>17</v>
      </c>
      <c r="R330" s="65">
        <f t="shared" ref="R330" si="65">J330</f>
        <v>5</v>
      </c>
    </row>
    <row r="331" spans="1:18" ht="15.75" customHeight="1" x14ac:dyDescent="0.3">
      <c r="A331" s="7" t="s">
        <v>78</v>
      </c>
      <c r="B331" s="8" t="s">
        <v>242</v>
      </c>
      <c r="C331" s="22">
        <v>17</v>
      </c>
      <c r="D331" s="14">
        <v>3</v>
      </c>
      <c r="E331" s="14">
        <v>12</v>
      </c>
      <c r="F331" s="14">
        <v>2</v>
      </c>
      <c r="G331" s="14">
        <v>2</v>
      </c>
      <c r="H331" s="14">
        <v>1</v>
      </c>
      <c r="I331" s="14">
        <v>19</v>
      </c>
      <c r="J331" s="14">
        <v>4</v>
      </c>
      <c r="K331" s="27"/>
      <c r="L331" s="62">
        <v>1692</v>
      </c>
      <c r="M331" s="62">
        <v>1506</v>
      </c>
      <c r="N331" s="61">
        <f t="shared" ref="N331" si="66">L331/P331</f>
        <v>73.565217391304344</v>
      </c>
      <c r="O331" s="61">
        <f t="shared" ref="O331" si="67">M331/P331</f>
        <v>65.478260869565219</v>
      </c>
      <c r="P331" s="65">
        <f t="shared" ref="P331" si="68">SUM(I331:J331)</f>
        <v>23</v>
      </c>
      <c r="Q331" s="65">
        <f t="shared" ref="Q331" si="69">I331</f>
        <v>19</v>
      </c>
      <c r="R331" s="65">
        <f t="shared" ref="R331" si="70">J331</f>
        <v>4</v>
      </c>
    </row>
    <row r="332" spans="1:18" ht="15.75" customHeight="1" x14ac:dyDescent="0.3">
      <c r="A332" s="7" t="s">
        <v>79</v>
      </c>
      <c r="B332" s="8" t="s">
        <v>93</v>
      </c>
      <c r="C332" s="22">
        <v>20</v>
      </c>
      <c r="D332" s="14">
        <v>0</v>
      </c>
      <c r="E332" s="14">
        <v>14</v>
      </c>
      <c r="F332" s="14">
        <v>0</v>
      </c>
      <c r="G332" s="14">
        <v>7</v>
      </c>
      <c r="H332" s="14">
        <v>0</v>
      </c>
      <c r="I332" s="14">
        <v>27</v>
      </c>
      <c r="J332" s="14">
        <v>0</v>
      </c>
      <c r="K332" s="27"/>
      <c r="L332" s="62">
        <v>2429</v>
      </c>
      <c r="M332" s="62">
        <v>1782</v>
      </c>
      <c r="N332" s="61">
        <f t="shared" ref="N332" si="71">L332/P332</f>
        <v>89.962962962962962</v>
      </c>
      <c r="O332" s="61">
        <f t="shared" ref="O332" si="72">M332/P332</f>
        <v>66</v>
      </c>
      <c r="P332" s="65">
        <f t="shared" ref="P332" si="73">SUM(I332:J332)</f>
        <v>27</v>
      </c>
      <c r="Q332" s="65">
        <f t="shared" ref="Q332" si="74">I332</f>
        <v>27</v>
      </c>
      <c r="R332" s="65">
        <f t="shared" ref="R332" si="75">J332</f>
        <v>0</v>
      </c>
    </row>
    <row r="333" spans="1:18" ht="15.75" customHeight="1" x14ac:dyDescent="0.3">
      <c r="A333" s="7" t="s">
        <v>9</v>
      </c>
      <c r="B333" s="8" t="s">
        <v>93</v>
      </c>
      <c r="C333" s="22">
        <v>15</v>
      </c>
      <c r="D333" s="14">
        <v>5</v>
      </c>
      <c r="E333" s="14">
        <v>11</v>
      </c>
      <c r="F333" s="14">
        <v>3</v>
      </c>
      <c r="G333" s="14">
        <v>3</v>
      </c>
      <c r="H333" s="14">
        <v>1</v>
      </c>
      <c r="I333" s="14">
        <v>18</v>
      </c>
      <c r="J333" s="14">
        <v>6</v>
      </c>
      <c r="K333" s="27"/>
      <c r="L333" s="62">
        <v>1971</v>
      </c>
      <c r="M333" s="62">
        <v>1726</v>
      </c>
      <c r="N333" s="61">
        <f t="shared" ref="N333" si="76">L333/P333</f>
        <v>82.125</v>
      </c>
      <c r="O333" s="61">
        <f t="shared" ref="O333" si="77">M333/P333</f>
        <v>71.916666666666671</v>
      </c>
      <c r="P333" s="65">
        <f t="shared" ref="P333" si="78">SUM(I333:J333)</f>
        <v>24</v>
      </c>
      <c r="Q333" s="65">
        <f t="shared" ref="Q333" si="79">I333</f>
        <v>18</v>
      </c>
      <c r="R333" s="65">
        <f t="shared" ref="R333" si="80">J333</f>
        <v>6</v>
      </c>
    </row>
    <row r="334" spans="1:18" ht="15.75" customHeight="1" x14ac:dyDescent="0.3">
      <c r="A334" s="7" t="s">
        <v>11</v>
      </c>
      <c r="B334" s="8" t="s">
        <v>93</v>
      </c>
      <c r="C334" s="22">
        <v>17</v>
      </c>
      <c r="D334" s="14">
        <v>3</v>
      </c>
      <c r="E334" s="14">
        <v>13</v>
      </c>
      <c r="F334" s="14">
        <v>1</v>
      </c>
      <c r="G334" s="14">
        <v>6</v>
      </c>
      <c r="H334" s="14">
        <v>1</v>
      </c>
      <c r="I334" s="14">
        <v>23</v>
      </c>
      <c r="J334" s="14">
        <v>4</v>
      </c>
      <c r="K334" s="27"/>
      <c r="L334" s="62">
        <v>2544</v>
      </c>
      <c r="M334" s="62">
        <v>2086</v>
      </c>
      <c r="N334" s="61">
        <f t="shared" ref="N334" si="81">L334/P334</f>
        <v>94.222222222222229</v>
      </c>
      <c r="O334" s="61">
        <f t="shared" ref="O334" si="82">M334/P334</f>
        <v>77.259259259259252</v>
      </c>
      <c r="P334" s="65">
        <f t="shared" ref="P334" si="83">SUM(I334:J334)</f>
        <v>27</v>
      </c>
      <c r="Q334" s="65">
        <f t="shared" ref="Q334" si="84">I334</f>
        <v>23</v>
      </c>
      <c r="R334" s="65">
        <f t="shared" ref="R334" si="85">J334</f>
        <v>4</v>
      </c>
    </row>
    <row r="335" spans="1:18" ht="15.75" customHeight="1" x14ac:dyDescent="0.3">
      <c r="A335" s="7" t="s">
        <v>630</v>
      </c>
      <c r="B335" s="8" t="s">
        <v>93</v>
      </c>
      <c r="C335" s="22">
        <v>9</v>
      </c>
      <c r="D335" s="14">
        <v>11</v>
      </c>
      <c r="E335" s="14">
        <v>5</v>
      </c>
      <c r="F335" s="14">
        <v>9</v>
      </c>
      <c r="G335" s="14">
        <v>1</v>
      </c>
      <c r="H335" s="14">
        <v>1</v>
      </c>
      <c r="I335" s="14">
        <v>10</v>
      </c>
      <c r="J335" s="14">
        <v>12</v>
      </c>
      <c r="K335" s="27"/>
      <c r="L335" s="62">
        <v>1743</v>
      </c>
      <c r="M335" s="62">
        <v>1834</v>
      </c>
      <c r="N335" s="61">
        <f t="shared" ref="N335" si="86">L335/P335</f>
        <v>79.227272727272734</v>
      </c>
      <c r="O335" s="61">
        <f t="shared" ref="O335" si="87">M335/P335</f>
        <v>83.36363636363636</v>
      </c>
      <c r="P335" s="65">
        <f t="shared" ref="P335" si="88">SUM(I335:J335)</f>
        <v>22</v>
      </c>
      <c r="Q335" s="65">
        <f t="shared" ref="Q335" si="89">I335</f>
        <v>10</v>
      </c>
      <c r="R335" s="65">
        <f t="shared" ref="R335" si="90">J335</f>
        <v>12</v>
      </c>
    </row>
    <row r="336" spans="1:18" ht="15.75" customHeight="1" x14ac:dyDescent="0.3">
      <c r="A336" s="7" t="s">
        <v>686</v>
      </c>
      <c r="B336" s="8" t="s">
        <v>93</v>
      </c>
      <c r="C336" s="22">
        <v>16</v>
      </c>
      <c r="D336" s="14">
        <v>4</v>
      </c>
      <c r="E336" s="14">
        <v>10</v>
      </c>
      <c r="F336" s="14">
        <v>4</v>
      </c>
      <c r="G336" s="14">
        <v>0</v>
      </c>
      <c r="H336" s="14">
        <v>1</v>
      </c>
      <c r="I336" s="14">
        <v>16</v>
      </c>
      <c r="J336" s="14">
        <v>5</v>
      </c>
      <c r="K336" s="27"/>
      <c r="L336" s="62">
        <v>1578</v>
      </c>
      <c r="M336" s="62">
        <v>1432</v>
      </c>
      <c r="N336" s="61">
        <f t="shared" ref="N336" si="91">L336/P336</f>
        <v>75.142857142857139</v>
      </c>
      <c r="O336" s="61">
        <f t="shared" ref="O336" si="92">M336/P336</f>
        <v>68.19047619047619</v>
      </c>
      <c r="P336" s="65">
        <f t="shared" ref="P336" si="93">SUM(I336:J336)</f>
        <v>21</v>
      </c>
      <c r="Q336" s="65">
        <f t="shared" ref="Q336" si="94">I336</f>
        <v>16</v>
      </c>
      <c r="R336" s="65">
        <f t="shared" ref="R336" si="95">J336</f>
        <v>5</v>
      </c>
    </row>
    <row r="337" spans="1:18" ht="15.75" customHeight="1" x14ac:dyDescent="0.3">
      <c r="A337" s="7" t="s">
        <v>729</v>
      </c>
      <c r="B337" s="8" t="s">
        <v>93</v>
      </c>
      <c r="C337" s="22">
        <v>2</v>
      </c>
      <c r="D337" s="14">
        <v>18</v>
      </c>
      <c r="E337" s="14">
        <v>0</v>
      </c>
      <c r="F337" s="14">
        <v>14</v>
      </c>
      <c r="G337" s="14">
        <v>1</v>
      </c>
      <c r="H337" s="14">
        <v>1</v>
      </c>
      <c r="I337" s="14">
        <v>3</v>
      </c>
      <c r="J337" s="14">
        <v>19</v>
      </c>
      <c r="K337" s="27"/>
      <c r="L337" s="62">
        <v>1353</v>
      </c>
      <c r="M337" s="62">
        <v>1720</v>
      </c>
      <c r="N337" s="61">
        <f t="shared" ref="N337" si="96">L337/P337</f>
        <v>61.5</v>
      </c>
      <c r="O337" s="61">
        <f t="shared" ref="O337" si="97">M337/P337</f>
        <v>78.181818181818187</v>
      </c>
      <c r="P337" s="65">
        <f t="shared" ref="P337" si="98">SUM(I337:J337)</f>
        <v>22</v>
      </c>
      <c r="Q337" s="65">
        <f t="shared" ref="Q337" si="99">I337</f>
        <v>3</v>
      </c>
      <c r="R337" s="65">
        <f t="shared" ref="R337" si="100">J337</f>
        <v>19</v>
      </c>
    </row>
    <row r="338" spans="1:18" ht="15.75" customHeight="1" x14ac:dyDescent="0.3">
      <c r="A338" s="7" t="s">
        <v>984</v>
      </c>
      <c r="B338" s="8" t="s">
        <v>702</v>
      </c>
      <c r="C338" s="22"/>
      <c r="D338" s="14"/>
      <c r="E338" s="14"/>
      <c r="F338" s="14"/>
      <c r="G338" s="14"/>
      <c r="H338" s="14"/>
      <c r="I338" s="14"/>
      <c r="J338" s="14"/>
      <c r="K338" s="27"/>
      <c r="L338" s="62"/>
      <c r="M338" s="62"/>
      <c r="N338" s="61"/>
      <c r="O338" s="61"/>
      <c r="P338" s="65"/>
      <c r="Q338" s="65"/>
      <c r="R338" s="65"/>
    </row>
    <row r="339" spans="1:18" ht="15.75" customHeight="1" x14ac:dyDescent="0.3">
      <c r="A339" s="7" t="s">
        <v>1189</v>
      </c>
      <c r="B339" s="8" t="s">
        <v>702</v>
      </c>
      <c r="C339" s="22"/>
      <c r="D339" s="14"/>
      <c r="E339" s="14"/>
      <c r="F339" s="14"/>
      <c r="G339" s="14"/>
      <c r="H339" s="14"/>
      <c r="I339" s="14"/>
      <c r="J339" s="14"/>
      <c r="K339" s="27"/>
      <c r="L339" s="62"/>
      <c r="M339" s="62"/>
      <c r="N339" s="61"/>
      <c r="O339" s="61"/>
      <c r="P339" s="65"/>
      <c r="Q339" s="65"/>
      <c r="R339" s="65"/>
    </row>
    <row r="340" spans="1:18" ht="15.75" customHeight="1" x14ac:dyDescent="0.3">
      <c r="A340" s="7" t="s">
        <v>1267</v>
      </c>
      <c r="B340" s="8" t="s">
        <v>1326</v>
      </c>
      <c r="C340" s="22">
        <v>3</v>
      </c>
      <c r="D340" s="14">
        <v>18</v>
      </c>
      <c r="E340" s="14">
        <v>0</v>
      </c>
      <c r="F340" s="14">
        <v>14</v>
      </c>
      <c r="G340" s="14">
        <v>0</v>
      </c>
      <c r="H340" s="14">
        <v>1</v>
      </c>
      <c r="I340" s="14">
        <v>3</v>
      </c>
      <c r="J340" s="14">
        <v>19</v>
      </c>
      <c r="K340" s="27"/>
      <c r="L340" s="62">
        <v>1502</v>
      </c>
      <c r="M340" s="62">
        <v>1954</v>
      </c>
      <c r="N340" s="61">
        <f t="shared" ref="N340" si="101">L340/P340</f>
        <v>68.272727272727266</v>
      </c>
      <c r="O340" s="61">
        <f t="shared" ref="O340" si="102">M340/P340</f>
        <v>88.818181818181813</v>
      </c>
      <c r="P340" s="65">
        <f t="shared" ref="P340" si="103">SUM(I340:J340)</f>
        <v>22</v>
      </c>
      <c r="Q340" s="65">
        <f t="shared" ref="Q340" si="104">I340</f>
        <v>3</v>
      </c>
      <c r="R340" s="65">
        <f t="shared" ref="R340" si="105">J340</f>
        <v>19</v>
      </c>
    </row>
    <row r="341" spans="1:18" ht="15.75" customHeight="1" x14ac:dyDescent="0.3">
      <c r="A341" s="7" t="s">
        <v>1374</v>
      </c>
      <c r="B341" s="8" t="s">
        <v>1326</v>
      </c>
      <c r="C341" s="22">
        <v>9</v>
      </c>
      <c r="D341" s="14">
        <v>13</v>
      </c>
      <c r="E341" s="14">
        <v>7</v>
      </c>
      <c r="F341" s="14">
        <v>7</v>
      </c>
      <c r="G341" s="14">
        <v>1</v>
      </c>
      <c r="H341" s="14">
        <v>1</v>
      </c>
      <c r="I341" s="14">
        <v>10</v>
      </c>
      <c r="J341" s="14">
        <v>14</v>
      </c>
      <c r="K341" s="27"/>
      <c r="L341" s="62">
        <v>1609</v>
      </c>
      <c r="M341" s="62">
        <v>1774</v>
      </c>
      <c r="N341" s="61">
        <f t="shared" ref="N341" si="106">L341/P341</f>
        <v>67.041666666666671</v>
      </c>
      <c r="O341" s="61">
        <f t="shared" ref="O341" si="107">M341/P341</f>
        <v>73.916666666666671</v>
      </c>
      <c r="P341" s="65">
        <f t="shared" ref="P341" si="108">SUM(I341:J341)</f>
        <v>24</v>
      </c>
      <c r="Q341" s="65">
        <f t="shared" ref="Q341" si="109">I341</f>
        <v>10</v>
      </c>
      <c r="R341" s="65">
        <f t="shared" ref="R341" si="110">J341</f>
        <v>14</v>
      </c>
    </row>
    <row r="342" spans="1:18" ht="15.75" customHeight="1" x14ac:dyDescent="0.3">
      <c r="A342" s="7" t="s">
        <v>1475</v>
      </c>
      <c r="B342" s="8" t="s">
        <v>488</v>
      </c>
      <c r="C342" s="22">
        <v>3</v>
      </c>
      <c r="D342" s="14">
        <v>19</v>
      </c>
      <c r="E342" s="14">
        <v>1</v>
      </c>
      <c r="F342" s="14">
        <v>9</v>
      </c>
      <c r="G342" s="14">
        <v>0</v>
      </c>
      <c r="H342" s="14">
        <v>1</v>
      </c>
      <c r="I342" s="14">
        <v>3</v>
      </c>
      <c r="J342" s="14">
        <v>20</v>
      </c>
      <c r="K342" s="27"/>
      <c r="L342" s="62">
        <v>1285</v>
      </c>
      <c r="M342" s="62">
        <v>2030</v>
      </c>
      <c r="N342" s="61">
        <f t="shared" ref="N342" si="111">L342/P342</f>
        <v>55.869565217391305</v>
      </c>
      <c r="O342" s="61">
        <f t="shared" ref="O342" si="112">M342/P342</f>
        <v>88.260869565217391</v>
      </c>
      <c r="P342" s="65">
        <f t="shared" ref="P342" si="113">SUM(I342:J342)</f>
        <v>23</v>
      </c>
      <c r="Q342" s="65">
        <f t="shared" ref="Q342" si="114">I342</f>
        <v>3</v>
      </c>
      <c r="R342" s="65">
        <f t="shared" ref="R342" si="115">J342</f>
        <v>20</v>
      </c>
    </row>
    <row r="343" spans="1:18" ht="15.75" customHeight="1" x14ac:dyDescent="0.3">
      <c r="A343" s="7"/>
      <c r="B343" s="8" t="s">
        <v>1975</v>
      </c>
      <c r="C343" s="22"/>
      <c r="D343" s="14"/>
      <c r="E343" s="14"/>
      <c r="F343" s="14"/>
      <c r="G343" s="14"/>
      <c r="H343" s="14"/>
      <c r="I343" s="14"/>
      <c r="J343" s="14"/>
      <c r="K343" s="27"/>
      <c r="L343" s="62"/>
      <c r="M343" s="62"/>
      <c r="N343" s="61"/>
      <c r="O343" s="61"/>
      <c r="P343" s="65"/>
      <c r="Q343" s="65"/>
      <c r="R343" s="65"/>
    </row>
    <row r="344" spans="1:18" ht="15.75" customHeight="1" x14ac:dyDescent="0.3">
      <c r="A344" s="7" t="s">
        <v>1965</v>
      </c>
      <c r="B344" s="8" t="s">
        <v>1443</v>
      </c>
      <c r="C344" s="22">
        <v>1</v>
      </c>
      <c r="D344" s="14">
        <v>21</v>
      </c>
      <c r="E344" s="14">
        <v>1</v>
      </c>
      <c r="F344" s="14">
        <v>15</v>
      </c>
      <c r="G344" s="14">
        <v>0</v>
      </c>
      <c r="H344" s="14">
        <v>1</v>
      </c>
      <c r="I344" s="14">
        <v>1</v>
      </c>
      <c r="J344" s="14">
        <v>22</v>
      </c>
      <c r="K344" s="27"/>
      <c r="L344" s="62">
        <v>1175</v>
      </c>
      <c r="M344" s="62">
        <v>1728</v>
      </c>
      <c r="N344" s="61">
        <f t="shared" ref="N344:N348" si="116">L344/P344</f>
        <v>51.086956521739133</v>
      </c>
      <c r="O344" s="61">
        <f t="shared" ref="O344:O348" si="117">M344/P344</f>
        <v>75.130434782608702</v>
      </c>
      <c r="P344" s="65">
        <f t="shared" ref="P344:P348" si="118">SUM(I344:J344)</f>
        <v>23</v>
      </c>
      <c r="Q344" s="65">
        <f t="shared" ref="Q344:Q348" si="119">I344</f>
        <v>1</v>
      </c>
      <c r="R344" s="65">
        <f t="shared" ref="R344:R348" si="120">J344</f>
        <v>22</v>
      </c>
    </row>
    <row r="345" spans="1:18" ht="15.75" customHeight="1" x14ac:dyDescent="0.3">
      <c r="A345" s="7" t="s">
        <v>2031</v>
      </c>
      <c r="B345" s="8" t="s">
        <v>1443</v>
      </c>
      <c r="C345" s="22">
        <v>2</v>
      </c>
      <c r="D345" s="14">
        <v>20</v>
      </c>
      <c r="E345" s="14">
        <v>1</v>
      </c>
      <c r="F345" s="14">
        <v>15</v>
      </c>
      <c r="G345" s="14">
        <v>0</v>
      </c>
      <c r="H345" s="14">
        <v>1</v>
      </c>
      <c r="I345" s="14">
        <v>2</v>
      </c>
      <c r="J345" s="14">
        <v>21</v>
      </c>
      <c r="K345" s="27"/>
      <c r="L345" s="62">
        <v>1273</v>
      </c>
      <c r="M345" s="62">
        <v>1748</v>
      </c>
      <c r="N345" s="61">
        <f t="shared" si="116"/>
        <v>55.347826086956523</v>
      </c>
      <c r="O345" s="61">
        <f t="shared" si="117"/>
        <v>76</v>
      </c>
      <c r="P345" s="65">
        <f t="shared" si="118"/>
        <v>23</v>
      </c>
      <c r="Q345" s="65">
        <f t="shared" si="119"/>
        <v>2</v>
      </c>
      <c r="R345" s="65">
        <f t="shared" si="120"/>
        <v>21</v>
      </c>
    </row>
    <row r="346" spans="1:18" ht="15.75" customHeight="1" x14ac:dyDescent="0.3">
      <c r="A346" s="7" t="s">
        <v>2043</v>
      </c>
      <c r="B346" s="8" t="s">
        <v>1443</v>
      </c>
      <c r="C346" s="22">
        <v>10</v>
      </c>
      <c r="D346" s="14">
        <v>12</v>
      </c>
      <c r="E346" s="14">
        <v>6</v>
      </c>
      <c r="F346" s="14">
        <v>10</v>
      </c>
      <c r="G346" s="14">
        <v>1</v>
      </c>
      <c r="H346" s="14">
        <v>1</v>
      </c>
      <c r="I346" s="14">
        <v>11</v>
      </c>
      <c r="J346" s="14">
        <v>13</v>
      </c>
      <c r="K346" s="27"/>
      <c r="L346" s="62">
        <v>1346</v>
      </c>
      <c r="M346" s="62">
        <v>1460</v>
      </c>
      <c r="N346" s="61">
        <f t="shared" si="116"/>
        <v>56.083333333333336</v>
      </c>
      <c r="O346" s="61">
        <f t="shared" si="117"/>
        <v>60.833333333333336</v>
      </c>
      <c r="P346" s="65">
        <f t="shared" si="118"/>
        <v>24</v>
      </c>
      <c r="Q346" s="65">
        <f t="shared" si="119"/>
        <v>11</v>
      </c>
      <c r="R346" s="65">
        <f t="shared" si="120"/>
        <v>13</v>
      </c>
    </row>
    <row r="347" spans="1:18" ht="15.75" customHeight="1" x14ac:dyDescent="0.3">
      <c r="A347" s="7" t="s">
        <v>2066</v>
      </c>
      <c r="B347" s="8" t="s">
        <v>1443</v>
      </c>
      <c r="C347" s="22">
        <v>12</v>
      </c>
      <c r="D347" s="14">
        <v>10</v>
      </c>
      <c r="E347" s="14">
        <v>8</v>
      </c>
      <c r="F347" s="14">
        <v>8</v>
      </c>
      <c r="G347" s="14">
        <v>1</v>
      </c>
      <c r="H347" s="14">
        <v>1</v>
      </c>
      <c r="I347" s="14">
        <v>13</v>
      </c>
      <c r="J347" s="14">
        <v>11</v>
      </c>
      <c r="K347" s="27"/>
      <c r="L347" s="62">
        <v>1482</v>
      </c>
      <c r="M347" s="62">
        <v>1418</v>
      </c>
      <c r="N347" s="61">
        <f t="shared" ref="N347" si="121">L347/P347</f>
        <v>61.75</v>
      </c>
      <c r="O347" s="61">
        <f t="shared" ref="O347" si="122">M347/P347</f>
        <v>59.083333333333336</v>
      </c>
      <c r="P347" s="65">
        <f t="shared" ref="P347" si="123">SUM(I347:J347)</f>
        <v>24</v>
      </c>
      <c r="Q347" s="65">
        <f t="shared" ref="Q347" si="124">I347</f>
        <v>13</v>
      </c>
      <c r="R347" s="65">
        <f t="shared" ref="R347" si="125">J347</f>
        <v>11</v>
      </c>
    </row>
    <row r="348" spans="1:18" ht="15.75" customHeight="1" x14ac:dyDescent="0.3">
      <c r="A348" s="7" t="s">
        <v>2081</v>
      </c>
      <c r="B348" s="8" t="s">
        <v>1443</v>
      </c>
      <c r="C348" s="22">
        <v>3</v>
      </c>
      <c r="D348" s="14">
        <v>19</v>
      </c>
      <c r="E348" s="14">
        <v>1</v>
      </c>
      <c r="F348" s="14">
        <v>17</v>
      </c>
      <c r="G348" s="14">
        <v>0</v>
      </c>
      <c r="H348" s="14">
        <v>1</v>
      </c>
      <c r="I348" s="14">
        <v>3</v>
      </c>
      <c r="J348" s="14">
        <v>20</v>
      </c>
      <c r="K348" s="27"/>
      <c r="L348" s="62">
        <v>1186</v>
      </c>
      <c r="M348" s="62">
        <v>1678</v>
      </c>
      <c r="N348" s="61">
        <f t="shared" si="116"/>
        <v>51.565217391304351</v>
      </c>
      <c r="O348" s="61">
        <f t="shared" si="117"/>
        <v>72.956521739130437</v>
      </c>
      <c r="P348" s="65">
        <f t="shared" si="118"/>
        <v>23</v>
      </c>
      <c r="Q348" s="65">
        <f t="shared" si="119"/>
        <v>3</v>
      </c>
      <c r="R348" s="65">
        <f t="shared" si="120"/>
        <v>20</v>
      </c>
    </row>
    <row r="349" spans="1:18" ht="15.75" customHeight="1" x14ac:dyDescent="0.3">
      <c r="A349" s="10" t="s">
        <v>12</v>
      </c>
      <c r="B349" s="11"/>
      <c r="C349" s="9">
        <f t="shared" ref="C349:J349" si="126">SUM(C305:C348)</f>
        <v>373</v>
      </c>
      <c r="D349" s="9">
        <f t="shared" si="126"/>
        <v>416</v>
      </c>
      <c r="E349" s="9">
        <f t="shared" si="126"/>
        <v>244</v>
      </c>
      <c r="F349" s="9">
        <f t="shared" si="126"/>
        <v>280</v>
      </c>
      <c r="G349" s="9">
        <f t="shared" si="126"/>
        <v>42</v>
      </c>
      <c r="H349" s="9">
        <f t="shared" si="126"/>
        <v>38</v>
      </c>
      <c r="I349" s="9">
        <f t="shared" si="126"/>
        <v>415</v>
      </c>
      <c r="J349" s="9">
        <f t="shared" si="126"/>
        <v>454</v>
      </c>
      <c r="K349" s="29"/>
      <c r="L349" s="63">
        <f>SUM(L305:L348)</f>
        <v>57508</v>
      </c>
      <c r="M349" s="63">
        <f>SUM(M305:M348)</f>
        <v>59307</v>
      </c>
      <c r="N349" s="61">
        <f t="shared" ref="N349" si="127">L349/P349</f>
        <v>69.53808948004837</v>
      </c>
      <c r="O349" s="61">
        <f t="shared" ref="O349" si="128">M349/P349</f>
        <v>71.713422007255133</v>
      </c>
      <c r="P349" s="65">
        <f>SUM(P305:P348)</f>
        <v>827</v>
      </c>
      <c r="Q349" s="65">
        <f>SUM(Q305:Q348)</f>
        <v>391</v>
      </c>
      <c r="R349" s="65">
        <f>SUM(R305:R348)</f>
        <v>437</v>
      </c>
    </row>
    <row r="350" spans="1:18" ht="15.75" customHeight="1" x14ac:dyDescent="0.3">
      <c r="A350" s="30"/>
      <c r="B350" s="30"/>
      <c r="C350" s="30"/>
      <c r="D350" s="30"/>
      <c r="E350" s="30"/>
      <c r="F350" s="30"/>
    </row>
    <row r="351" spans="1:18" ht="15.75" customHeight="1" x14ac:dyDescent="0.3"/>
    <row r="352" spans="1:18" ht="15.75" customHeight="1" x14ac:dyDescent="0.3"/>
    <row r="353" spans="1:11" ht="15.75" customHeight="1" x14ac:dyDescent="0.3">
      <c r="A353" s="24" t="s">
        <v>1059</v>
      </c>
      <c r="B353" s="25"/>
      <c r="C353" s="25"/>
      <c r="D353" s="25"/>
      <c r="E353" s="25"/>
      <c r="F353" s="25"/>
      <c r="G353" s="25"/>
      <c r="H353" s="25"/>
      <c r="I353" s="25"/>
      <c r="J353" s="26"/>
      <c r="K353" s="27"/>
    </row>
    <row r="354" spans="1:11" ht="15.75" customHeight="1" x14ac:dyDescent="0.3">
      <c r="A354" s="2"/>
      <c r="B354" s="3"/>
      <c r="C354" s="28" t="s">
        <v>1</v>
      </c>
      <c r="D354" s="26"/>
      <c r="E354" s="28" t="s">
        <v>2</v>
      </c>
      <c r="F354" s="26"/>
      <c r="G354" s="28" t="s">
        <v>3</v>
      </c>
      <c r="H354" s="26"/>
      <c r="I354" s="28" t="s">
        <v>4</v>
      </c>
      <c r="J354" s="26"/>
      <c r="K354" s="27"/>
    </row>
    <row r="355" spans="1:11" ht="15.75" customHeight="1" x14ac:dyDescent="0.3">
      <c r="A355" s="4" t="s">
        <v>5</v>
      </c>
      <c r="B355" s="5" t="s">
        <v>6</v>
      </c>
      <c r="C355" s="6" t="s">
        <v>7</v>
      </c>
      <c r="D355" s="6" t="s">
        <v>8</v>
      </c>
      <c r="E355" s="6" t="s">
        <v>7</v>
      </c>
      <c r="F355" s="6" t="s">
        <v>8</v>
      </c>
      <c r="G355" s="6" t="s">
        <v>7</v>
      </c>
      <c r="H355" s="6" t="s">
        <v>8</v>
      </c>
      <c r="I355" s="6" t="s">
        <v>7</v>
      </c>
      <c r="J355" s="6" t="s">
        <v>8</v>
      </c>
      <c r="K355" s="29"/>
    </row>
    <row r="356" spans="1:11" ht="15.75" customHeight="1" x14ac:dyDescent="0.3">
      <c r="A356" s="7" t="s">
        <v>32</v>
      </c>
      <c r="B356" s="8" t="s">
        <v>195</v>
      </c>
      <c r="C356" s="12">
        <v>7</v>
      </c>
      <c r="D356" s="13">
        <v>13</v>
      </c>
      <c r="E356" s="13">
        <v>4</v>
      </c>
      <c r="F356" s="13">
        <v>10</v>
      </c>
      <c r="G356" s="13">
        <v>0</v>
      </c>
      <c r="H356" s="13">
        <v>1</v>
      </c>
      <c r="I356" s="13">
        <v>7</v>
      </c>
      <c r="J356" s="13">
        <v>14</v>
      </c>
    </row>
    <row r="357" spans="1:11" ht="15.75" customHeight="1" x14ac:dyDescent="0.3">
      <c r="A357" s="7" t="s">
        <v>33</v>
      </c>
      <c r="B357" s="8" t="s">
        <v>195</v>
      </c>
      <c r="C357" s="12">
        <v>16</v>
      </c>
      <c r="D357" s="13">
        <v>4</v>
      </c>
      <c r="E357" s="13">
        <v>12</v>
      </c>
      <c r="F357" s="13">
        <v>2</v>
      </c>
      <c r="G357" s="13">
        <v>0</v>
      </c>
      <c r="H357" s="13">
        <v>1</v>
      </c>
      <c r="I357" s="13">
        <v>16</v>
      </c>
      <c r="J357" s="13">
        <v>5</v>
      </c>
    </row>
    <row r="358" spans="1:11" ht="15.75" customHeight="1" x14ac:dyDescent="0.3">
      <c r="A358" s="7" t="s">
        <v>34</v>
      </c>
      <c r="B358" s="8" t="s">
        <v>1058</v>
      </c>
      <c r="C358" s="12"/>
      <c r="D358" s="13"/>
      <c r="E358" s="13"/>
      <c r="F358" s="13"/>
      <c r="G358" s="13"/>
      <c r="H358" s="13"/>
      <c r="I358" s="47"/>
      <c r="J358" s="47"/>
    </row>
    <row r="359" spans="1:11" ht="15.75" customHeight="1" x14ac:dyDescent="0.3">
      <c r="A359" s="7" t="s">
        <v>35</v>
      </c>
      <c r="B359" s="8" t="s">
        <v>1058</v>
      </c>
      <c r="C359" s="12"/>
      <c r="D359" s="13"/>
      <c r="E359" s="13"/>
      <c r="F359" s="13"/>
      <c r="G359" s="13"/>
      <c r="H359" s="13"/>
      <c r="I359" s="47"/>
      <c r="J359" s="47"/>
    </row>
    <row r="360" spans="1:11" ht="15.75" customHeight="1" x14ac:dyDescent="0.3">
      <c r="A360" s="7" t="s">
        <v>36</v>
      </c>
      <c r="B360" s="8" t="s">
        <v>1058</v>
      </c>
      <c r="C360" s="12"/>
      <c r="D360" s="13"/>
      <c r="E360" s="13"/>
      <c r="F360" s="13"/>
      <c r="G360" s="13"/>
      <c r="H360" s="13"/>
      <c r="I360" s="47"/>
      <c r="J360" s="47"/>
    </row>
    <row r="361" spans="1:11" ht="15.75" customHeight="1" x14ac:dyDescent="0.3">
      <c r="A361" s="7" t="s">
        <v>37</v>
      </c>
      <c r="B361" s="8" t="s">
        <v>1058</v>
      </c>
      <c r="C361" s="12"/>
      <c r="D361" s="13"/>
      <c r="E361" s="13"/>
      <c r="F361" s="13"/>
      <c r="G361" s="13"/>
      <c r="H361" s="13"/>
      <c r="I361" s="47"/>
      <c r="J361" s="47"/>
    </row>
    <row r="362" spans="1:11" ht="15.75" customHeight="1" x14ac:dyDescent="0.3">
      <c r="A362" s="7" t="s">
        <v>38</v>
      </c>
      <c r="B362" s="8" t="s">
        <v>1058</v>
      </c>
      <c r="C362" s="12"/>
      <c r="D362" s="13"/>
      <c r="E362" s="13"/>
      <c r="F362" s="13"/>
      <c r="G362" s="13"/>
      <c r="H362" s="13"/>
      <c r="I362" s="47"/>
      <c r="J362" s="47"/>
    </row>
    <row r="363" spans="1:11" ht="15.75" customHeight="1" x14ac:dyDescent="0.3">
      <c r="A363" s="7" t="s">
        <v>81</v>
      </c>
      <c r="B363" s="8" t="s">
        <v>1058</v>
      </c>
      <c r="C363" s="12"/>
      <c r="D363" s="13"/>
      <c r="E363" s="13"/>
      <c r="F363" s="13"/>
      <c r="G363" s="13"/>
      <c r="H363" s="13"/>
      <c r="I363" s="47">
        <f>89-7-16</f>
        <v>66</v>
      </c>
      <c r="J363" s="47">
        <f>70-14-5</f>
        <v>51</v>
      </c>
    </row>
    <row r="364" spans="1:11" ht="15.75" customHeight="1" x14ac:dyDescent="0.3">
      <c r="A364" s="7" t="s">
        <v>82</v>
      </c>
      <c r="B364" s="8" t="s">
        <v>65</v>
      </c>
      <c r="C364" s="12">
        <v>4</v>
      </c>
      <c r="D364" s="13">
        <v>16</v>
      </c>
      <c r="E364" s="13">
        <v>2</v>
      </c>
      <c r="F364" s="13">
        <v>6</v>
      </c>
      <c r="G364" s="13">
        <v>0</v>
      </c>
      <c r="H364" s="13">
        <v>1</v>
      </c>
      <c r="I364" s="13">
        <v>4</v>
      </c>
      <c r="J364" s="13">
        <v>17</v>
      </c>
    </row>
    <row r="365" spans="1:11" ht="15.75" customHeight="1" x14ac:dyDescent="0.3">
      <c r="A365" s="7" t="s">
        <v>83</v>
      </c>
      <c r="B365" s="8" t="s">
        <v>65</v>
      </c>
      <c r="C365" s="12">
        <v>3</v>
      </c>
      <c r="D365" s="13">
        <v>17</v>
      </c>
      <c r="E365" s="13">
        <v>0</v>
      </c>
      <c r="F365" s="13">
        <v>8</v>
      </c>
      <c r="G365" s="13">
        <v>0</v>
      </c>
      <c r="H365" s="13">
        <v>1</v>
      </c>
      <c r="I365" s="13">
        <v>3</v>
      </c>
      <c r="J365" s="13">
        <v>18</v>
      </c>
    </row>
    <row r="366" spans="1:11" ht="15.75" customHeight="1" x14ac:dyDescent="0.3">
      <c r="A366" s="7" t="s">
        <v>84</v>
      </c>
      <c r="B366" s="8" t="s">
        <v>65</v>
      </c>
      <c r="C366" s="12">
        <v>8</v>
      </c>
      <c r="D366" s="13">
        <v>12</v>
      </c>
      <c r="E366" s="13">
        <v>2</v>
      </c>
      <c r="F366" s="13">
        <v>6</v>
      </c>
      <c r="G366" s="13">
        <v>1</v>
      </c>
      <c r="H366" s="13">
        <v>1</v>
      </c>
      <c r="I366" s="13">
        <v>9</v>
      </c>
      <c r="J366" s="13">
        <v>13</v>
      </c>
    </row>
    <row r="367" spans="1:11" ht="15.75" customHeight="1" x14ac:dyDescent="0.3">
      <c r="A367" s="7" t="s">
        <v>85</v>
      </c>
      <c r="B367" s="8" t="s">
        <v>65</v>
      </c>
      <c r="C367" s="12">
        <v>10</v>
      </c>
      <c r="D367" s="13">
        <v>10</v>
      </c>
      <c r="E367" s="13">
        <v>2</v>
      </c>
      <c r="F367" s="13">
        <v>6</v>
      </c>
      <c r="G367" s="13">
        <v>1</v>
      </c>
      <c r="H367" s="13">
        <v>1</v>
      </c>
      <c r="I367" s="13">
        <v>11</v>
      </c>
      <c r="J367" s="13">
        <v>11</v>
      </c>
    </row>
    <row r="368" spans="1:11" ht="15.75" customHeight="1" x14ac:dyDescent="0.3">
      <c r="A368" s="7" t="s">
        <v>86</v>
      </c>
      <c r="B368" s="8" t="s">
        <v>65</v>
      </c>
      <c r="C368" s="12">
        <v>12</v>
      </c>
      <c r="D368" s="13">
        <v>7</v>
      </c>
      <c r="E368" s="13">
        <v>5</v>
      </c>
      <c r="F368" s="13">
        <v>3</v>
      </c>
      <c r="G368" s="13">
        <v>0</v>
      </c>
      <c r="H368" s="13">
        <v>1</v>
      </c>
      <c r="I368" s="13">
        <v>12</v>
      </c>
      <c r="J368" s="13">
        <v>8</v>
      </c>
    </row>
    <row r="369" spans="1:11" ht="15.75" customHeight="1" x14ac:dyDescent="0.3">
      <c r="A369" s="7" t="s">
        <v>71</v>
      </c>
      <c r="B369" s="8" t="s">
        <v>65</v>
      </c>
      <c r="C369" s="12">
        <v>4</v>
      </c>
      <c r="D369" s="13">
        <v>16</v>
      </c>
      <c r="E369" s="13">
        <v>1</v>
      </c>
      <c r="F369" s="13">
        <v>7</v>
      </c>
      <c r="G369" s="13">
        <v>0</v>
      </c>
      <c r="H369" s="13">
        <v>1</v>
      </c>
      <c r="I369" s="13">
        <v>4</v>
      </c>
      <c r="J369" s="13">
        <v>17</v>
      </c>
      <c r="K369" s="27"/>
    </row>
    <row r="370" spans="1:11" ht="15.75" customHeight="1" x14ac:dyDescent="0.3">
      <c r="A370" s="10" t="s">
        <v>12</v>
      </c>
      <c r="B370" s="11"/>
      <c r="C370" s="9">
        <f>SUM(C356:C369)</f>
        <v>64</v>
      </c>
      <c r="D370" s="9">
        <f t="shared" ref="D370:J370" si="129">SUM(D356:D369)</f>
        <v>95</v>
      </c>
      <c r="E370" s="9">
        <f t="shared" si="129"/>
        <v>28</v>
      </c>
      <c r="F370" s="9">
        <f t="shared" si="129"/>
        <v>48</v>
      </c>
      <c r="G370" s="9">
        <f t="shared" si="129"/>
        <v>2</v>
      </c>
      <c r="H370" s="9">
        <f t="shared" si="129"/>
        <v>8</v>
      </c>
      <c r="I370" s="9">
        <f t="shared" si="129"/>
        <v>132</v>
      </c>
      <c r="J370" s="9">
        <f t="shared" si="129"/>
        <v>154</v>
      </c>
      <c r="K370" s="29"/>
    </row>
    <row r="371" spans="1:11" ht="15.75" customHeight="1" x14ac:dyDescent="0.3"/>
    <row r="372" spans="1:11" ht="15.75" customHeight="1" x14ac:dyDescent="0.3"/>
    <row r="373" spans="1:11" ht="15.75" customHeight="1" x14ac:dyDescent="0.3">
      <c r="A373" s="24" t="s">
        <v>238</v>
      </c>
      <c r="B373" s="25"/>
      <c r="C373" s="25"/>
      <c r="D373" s="25"/>
      <c r="E373" s="25"/>
      <c r="F373" s="25"/>
      <c r="G373" s="25"/>
      <c r="H373" s="25"/>
      <c r="I373" s="25"/>
      <c r="J373" s="26"/>
      <c r="K373" s="27"/>
    </row>
    <row r="374" spans="1:11" ht="15.75" customHeight="1" x14ac:dyDescent="0.3">
      <c r="A374" s="2"/>
      <c r="B374" s="3"/>
      <c r="C374" s="28" t="s">
        <v>1</v>
      </c>
      <c r="D374" s="26"/>
      <c r="E374" s="28" t="s">
        <v>2</v>
      </c>
      <c r="F374" s="26"/>
      <c r="G374" s="28" t="s">
        <v>3</v>
      </c>
      <c r="H374" s="26"/>
      <c r="I374" s="28" t="s">
        <v>4</v>
      </c>
      <c r="J374" s="26"/>
      <c r="K374" s="27"/>
    </row>
    <row r="375" spans="1:11" ht="15.75" customHeight="1" x14ac:dyDescent="0.3">
      <c r="A375" s="4" t="s">
        <v>5</v>
      </c>
      <c r="B375" s="5" t="s">
        <v>6</v>
      </c>
      <c r="C375" s="6" t="s">
        <v>7</v>
      </c>
      <c r="D375" s="6" t="s">
        <v>8</v>
      </c>
      <c r="E375" s="6" t="s">
        <v>7</v>
      </c>
      <c r="F375" s="6" t="s">
        <v>8</v>
      </c>
      <c r="G375" s="6" t="s">
        <v>7</v>
      </c>
      <c r="H375" s="6" t="s">
        <v>8</v>
      </c>
      <c r="I375" s="6" t="s">
        <v>7</v>
      </c>
      <c r="J375" s="6" t="s">
        <v>8</v>
      </c>
      <c r="K375" s="29"/>
    </row>
    <row r="376" spans="1:11" ht="15.75" customHeight="1" x14ac:dyDescent="0.3">
      <c r="A376" s="7" t="s">
        <v>68</v>
      </c>
      <c r="B376" s="8" t="s">
        <v>205</v>
      </c>
      <c r="C376" s="12">
        <v>16</v>
      </c>
      <c r="D376" s="13">
        <v>2</v>
      </c>
      <c r="E376" s="13">
        <v>7</v>
      </c>
      <c r="F376" s="13">
        <v>2</v>
      </c>
      <c r="G376" s="13">
        <v>6</v>
      </c>
      <c r="H376" s="13">
        <v>1</v>
      </c>
      <c r="I376" s="13">
        <v>22</v>
      </c>
      <c r="J376" s="13">
        <v>3</v>
      </c>
      <c r="K376" s="27"/>
    </row>
    <row r="377" spans="1:11" ht="15.75" customHeight="1" x14ac:dyDescent="0.3">
      <c r="A377" s="7" t="s">
        <v>69</v>
      </c>
      <c r="B377" s="8" t="s">
        <v>205</v>
      </c>
      <c r="C377" s="22">
        <v>7</v>
      </c>
      <c r="D377" s="14">
        <v>11</v>
      </c>
      <c r="E377" s="14">
        <v>3</v>
      </c>
      <c r="F377" s="14">
        <v>6</v>
      </c>
      <c r="G377" s="14">
        <v>1</v>
      </c>
      <c r="H377" s="14">
        <v>1</v>
      </c>
      <c r="I377" s="14">
        <v>8</v>
      </c>
      <c r="J377" s="14">
        <v>12</v>
      </c>
      <c r="K377" s="27"/>
    </row>
    <row r="378" spans="1:11" ht="15.75" customHeight="1" x14ac:dyDescent="0.3">
      <c r="A378" s="10" t="s">
        <v>12</v>
      </c>
      <c r="B378" s="11"/>
      <c r="C378" s="9">
        <f>SUM(C376:C377)</f>
        <v>23</v>
      </c>
      <c r="D378" s="9">
        <f t="shared" ref="D378:J378" si="130">SUM(D376:D377)</f>
        <v>13</v>
      </c>
      <c r="E378" s="9">
        <f t="shared" si="130"/>
        <v>10</v>
      </c>
      <c r="F378" s="9">
        <f t="shared" si="130"/>
        <v>8</v>
      </c>
      <c r="G378" s="9">
        <f t="shared" si="130"/>
        <v>7</v>
      </c>
      <c r="H378" s="9">
        <f t="shared" si="130"/>
        <v>2</v>
      </c>
      <c r="I378" s="9">
        <f t="shared" si="130"/>
        <v>30</v>
      </c>
      <c r="J378" s="9">
        <f t="shared" si="130"/>
        <v>15</v>
      </c>
      <c r="K378" s="29"/>
    </row>
    <row r="379" spans="1:11" ht="15.75" customHeight="1" x14ac:dyDescent="0.3"/>
    <row r="380" spans="1:11" ht="15.75" customHeight="1" x14ac:dyDescent="0.3"/>
    <row r="381" spans="1:11" ht="15.75" customHeight="1" x14ac:dyDescent="0.3">
      <c r="A381" s="24" t="s">
        <v>891</v>
      </c>
      <c r="B381" s="25"/>
      <c r="C381" s="25"/>
      <c r="D381" s="25"/>
      <c r="E381" s="25"/>
      <c r="F381" s="25"/>
      <c r="G381" s="25"/>
      <c r="H381" s="25"/>
      <c r="I381" s="25"/>
      <c r="J381" s="26"/>
      <c r="K381" s="27"/>
    </row>
    <row r="382" spans="1:11" ht="15.75" customHeight="1" x14ac:dyDescent="0.3">
      <c r="A382" s="2"/>
      <c r="B382" s="3"/>
      <c r="C382" s="28" t="s">
        <v>1</v>
      </c>
      <c r="D382" s="26"/>
      <c r="E382" s="28" t="s">
        <v>2</v>
      </c>
      <c r="F382" s="26"/>
      <c r="G382" s="28" t="s">
        <v>3</v>
      </c>
      <c r="H382" s="26"/>
      <c r="I382" s="28" t="s">
        <v>4</v>
      </c>
      <c r="J382" s="26"/>
      <c r="K382" s="27"/>
    </row>
    <row r="383" spans="1:11" ht="15.75" customHeight="1" x14ac:dyDescent="0.3">
      <c r="A383" s="4" t="s">
        <v>5</v>
      </c>
      <c r="B383" s="5" t="s">
        <v>6</v>
      </c>
      <c r="C383" s="6" t="s">
        <v>7</v>
      </c>
      <c r="D383" s="6" t="s">
        <v>8</v>
      </c>
      <c r="E383" s="6" t="s">
        <v>7</v>
      </c>
      <c r="F383" s="6" t="s">
        <v>8</v>
      </c>
      <c r="G383" s="6" t="s">
        <v>7</v>
      </c>
      <c r="H383" s="6" t="s">
        <v>8</v>
      </c>
      <c r="I383" s="6" t="s">
        <v>7</v>
      </c>
      <c r="J383" s="6" t="s">
        <v>8</v>
      </c>
      <c r="K383" s="29"/>
    </row>
    <row r="384" spans="1:11" ht="15.75" customHeight="1" x14ac:dyDescent="0.3">
      <c r="A384" s="7" t="s">
        <v>112</v>
      </c>
      <c r="B384" s="8" t="s">
        <v>172</v>
      </c>
      <c r="C384" s="12">
        <v>5</v>
      </c>
      <c r="D384" s="13">
        <v>13</v>
      </c>
      <c r="E384" s="13">
        <v>3</v>
      </c>
      <c r="F384" s="13">
        <v>11</v>
      </c>
      <c r="G384" s="13">
        <v>0</v>
      </c>
      <c r="H384" s="13">
        <v>1</v>
      </c>
      <c r="I384" s="13">
        <v>5</v>
      </c>
      <c r="J384" s="13">
        <v>14</v>
      </c>
      <c r="K384" s="44" t="s">
        <v>1568</v>
      </c>
    </row>
    <row r="385" spans="1:11" ht="15.75" customHeight="1" x14ac:dyDescent="0.3">
      <c r="A385" s="7" t="s">
        <v>113</v>
      </c>
      <c r="B385" s="8" t="s">
        <v>172</v>
      </c>
      <c r="C385" s="12">
        <v>9</v>
      </c>
      <c r="D385" s="13">
        <v>11</v>
      </c>
      <c r="E385" s="13">
        <v>7</v>
      </c>
      <c r="F385" s="13">
        <v>10</v>
      </c>
      <c r="G385" s="13">
        <v>0</v>
      </c>
      <c r="H385" s="13">
        <v>1</v>
      </c>
      <c r="I385" s="13">
        <v>9</v>
      </c>
      <c r="J385" s="13">
        <v>12</v>
      </c>
      <c r="K385" s="44" t="s">
        <v>1811</v>
      </c>
    </row>
    <row r="386" spans="1:11" ht="15.75" customHeight="1" x14ac:dyDescent="0.3">
      <c r="A386" s="7" t="s">
        <v>36</v>
      </c>
      <c r="B386" s="8" t="s">
        <v>268</v>
      </c>
      <c r="C386" s="12">
        <v>12</v>
      </c>
      <c r="D386" s="13">
        <v>8</v>
      </c>
      <c r="E386" s="13">
        <v>9</v>
      </c>
      <c r="F386" s="13">
        <v>4</v>
      </c>
      <c r="G386" s="13">
        <v>1</v>
      </c>
      <c r="H386" s="13">
        <v>1</v>
      </c>
      <c r="I386" s="13">
        <v>13</v>
      </c>
      <c r="J386" s="13">
        <v>9</v>
      </c>
      <c r="K386" s="27"/>
    </row>
    <row r="387" spans="1:11" ht="15.75" customHeight="1" x14ac:dyDescent="0.3">
      <c r="A387" s="10" t="s">
        <v>12</v>
      </c>
      <c r="B387" s="11"/>
      <c r="C387" s="9">
        <f>SUM(C384:C386)</f>
        <v>26</v>
      </c>
      <c r="D387" s="9">
        <f t="shared" ref="D387:J387" si="131">SUM(D384:D386)</f>
        <v>32</v>
      </c>
      <c r="E387" s="9">
        <f t="shared" si="131"/>
        <v>19</v>
      </c>
      <c r="F387" s="9">
        <f t="shared" si="131"/>
        <v>25</v>
      </c>
      <c r="G387" s="9">
        <f t="shared" si="131"/>
        <v>1</v>
      </c>
      <c r="H387" s="9">
        <f t="shared" si="131"/>
        <v>3</v>
      </c>
      <c r="I387" s="9">
        <f t="shared" si="131"/>
        <v>27</v>
      </c>
      <c r="J387" s="9">
        <f t="shared" si="131"/>
        <v>35</v>
      </c>
      <c r="K387" s="29"/>
    </row>
    <row r="388" spans="1:11" ht="15.75" customHeight="1" x14ac:dyDescent="0.3"/>
    <row r="389" spans="1:11" ht="15.75" customHeight="1" x14ac:dyDescent="0.3"/>
    <row r="390" spans="1:11" ht="15.75" customHeight="1" x14ac:dyDescent="0.3">
      <c r="A390" s="24" t="s">
        <v>1688</v>
      </c>
      <c r="B390" s="25"/>
      <c r="C390" s="25"/>
      <c r="D390" s="25"/>
      <c r="E390" s="25"/>
      <c r="F390" s="25"/>
      <c r="G390" s="25"/>
      <c r="H390" s="25"/>
      <c r="I390" s="25"/>
      <c r="J390" s="26"/>
      <c r="K390" s="27"/>
    </row>
    <row r="391" spans="1:11" ht="15.75" customHeight="1" x14ac:dyDescent="0.3">
      <c r="A391" s="2"/>
      <c r="B391" s="3"/>
      <c r="C391" s="28" t="s">
        <v>1</v>
      </c>
      <c r="D391" s="26"/>
      <c r="E391" s="28" t="s">
        <v>2</v>
      </c>
      <c r="F391" s="26"/>
      <c r="G391" s="28" t="s">
        <v>3</v>
      </c>
      <c r="H391" s="26"/>
      <c r="I391" s="28" t="s">
        <v>4</v>
      </c>
      <c r="J391" s="26"/>
      <c r="K391" s="27"/>
    </row>
    <row r="392" spans="1:11" ht="15.75" customHeight="1" x14ac:dyDescent="0.3">
      <c r="A392" s="4" t="s">
        <v>5</v>
      </c>
      <c r="B392" s="5" t="s">
        <v>6</v>
      </c>
      <c r="C392" s="6" t="s">
        <v>7</v>
      </c>
      <c r="D392" s="6" t="s">
        <v>8</v>
      </c>
      <c r="E392" s="6" t="s">
        <v>7</v>
      </c>
      <c r="F392" s="6" t="s">
        <v>8</v>
      </c>
      <c r="G392" s="6" t="s">
        <v>7</v>
      </c>
      <c r="H392" s="6" t="s">
        <v>8</v>
      </c>
      <c r="I392" s="6" t="s">
        <v>7</v>
      </c>
      <c r="J392" s="6" t="s">
        <v>8</v>
      </c>
      <c r="K392" s="29"/>
    </row>
    <row r="393" spans="1:11" ht="15.75" customHeight="1" x14ac:dyDescent="0.3">
      <c r="A393" s="7" t="s">
        <v>279</v>
      </c>
      <c r="B393" s="8" t="s">
        <v>50</v>
      </c>
      <c r="C393" s="12">
        <v>8</v>
      </c>
      <c r="D393" s="13">
        <v>4</v>
      </c>
      <c r="E393" s="13">
        <v>0</v>
      </c>
      <c r="F393" s="13">
        <v>0</v>
      </c>
      <c r="G393" s="13">
        <v>1</v>
      </c>
      <c r="H393" s="13">
        <v>2</v>
      </c>
      <c r="I393" s="13">
        <v>9</v>
      </c>
      <c r="J393" s="13">
        <v>6</v>
      </c>
    </row>
    <row r="394" spans="1:11" ht="15.75" customHeight="1" x14ac:dyDescent="0.3">
      <c r="A394" s="10" t="s">
        <v>12</v>
      </c>
      <c r="B394" s="11"/>
      <c r="C394" s="9">
        <f t="shared" ref="C394:J394" si="132">SUM(C393:C393)</f>
        <v>8</v>
      </c>
      <c r="D394" s="9">
        <f t="shared" si="132"/>
        <v>4</v>
      </c>
      <c r="E394" s="9">
        <f t="shared" si="132"/>
        <v>0</v>
      </c>
      <c r="F394" s="9">
        <f t="shared" si="132"/>
        <v>0</v>
      </c>
      <c r="G394" s="9">
        <f t="shared" si="132"/>
        <v>1</v>
      </c>
      <c r="H394" s="9">
        <f t="shared" si="132"/>
        <v>2</v>
      </c>
      <c r="I394" s="9">
        <f t="shared" si="132"/>
        <v>9</v>
      </c>
      <c r="J394" s="9">
        <f t="shared" si="132"/>
        <v>6</v>
      </c>
      <c r="K394" s="29"/>
    </row>
    <row r="395" spans="1:11" ht="15.75" customHeight="1" x14ac:dyDescent="0.3"/>
    <row r="396" spans="1:11" ht="15.75" customHeight="1" x14ac:dyDescent="0.3"/>
    <row r="397" spans="1:11" ht="15.75" customHeight="1" x14ac:dyDescent="0.3">
      <c r="A397" s="24" t="s">
        <v>1153</v>
      </c>
      <c r="B397" s="25"/>
      <c r="C397" s="25"/>
      <c r="D397" s="25"/>
      <c r="E397" s="25"/>
      <c r="F397" s="25"/>
      <c r="G397" s="25"/>
      <c r="H397" s="25"/>
      <c r="I397" s="25"/>
      <c r="J397" s="26"/>
      <c r="K397" s="27"/>
    </row>
    <row r="398" spans="1:11" ht="15.75" customHeight="1" x14ac:dyDescent="0.3">
      <c r="A398" s="2"/>
      <c r="B398" s="3"/>
      <c r="C398" s="28" t="s">
        <v>1</v>
      </c>
      <c r="D398" s="26"/>
      <c r="E398" s="28" t="s">
        <v>2</v>
      </c>
      <c r="F398" s="26"/>
      <c r="G398" s="28" t="s">
        <v>3</v>
      </c>
      <c r="H398" s="26"/>
      <c r="I398" s="28" t="s">
        <v>4</v>
      </c>
      <c r="J398" s="26"/>
      <c r="K398" s="27"/>
    </row>
    <row r="399" spans="1:11" ht="15.75" customHeight="1" x14ac:dyDescent="0.3">
      <c r="A399" s="4" t="s">
        <v>5</v>
      </c>
      <c r="B399" s="5" t="s">
        <v>6</v>
      </c>
      <c r="C399" s="6" t="s">
        <v>7</v>
      </c>
      <c r="D399" s="6" t="s">
        <v>8</v>
      </c>
      <c r="E399" s="6" t="s">
        <v>7</v>
      </c>
      <c r="F399" s="6" t="s">
        <v>8</v>
      </c>
      <c r="G399" s="6" t="s">
        <v>7</v>
      </c>
      <c r="H399" s="6" t="s">
        <v>8</v>
      </c>
      <c r="I399" s="6" t="s">
        <v>7</v>
      </c>
      <c r="J399" s="6" t="s">
        <v>8</v>
      </c>
      <c r="K399" s="29"/>
    </row>
    <row r="400" spans="1:11" ht="15.75" customHeight="1" x14ac:dyDescent="0.3">
      <c r="A400" s="7" t="s">
        <v>22</v>
      </c>
      <c r="B400" s="8" t="s">
        <v>197</v>
      </c>
      <c r="C400" s="12">
        <v>18</v>
      </c>
      <c r="D400" s="13">
        <v>2</v>
      </c>
      <c r="E400" s="13">
        <v>11</v>
      </c>
      <c r="F400" s="13">
        <v>1</v>
      </c>
      <c r="G400" s="13">
        <v>3</v>
      </c>
      <c r="H400" s="13">
        <v>1</v>
      </c>
      <c r="I400" s="13">
        <v>21</v>
      </c>
      <c r="J400" s="13">
        <v>3</v>
      </c>
      <c r="K400" s="27"/>
    </row>
    <row r="401" spans="1:11" ht="15.75" customHeight="1" x14ac:dyDescent="0.3">
      <c r="A401" s="7" t="s">
        <v>23</v>
      </c>
      <c r="B401" s="8" t="s">
        <v>197</v>
      </c>
      <c r="C401" s="12">
        <v>15</v>
      </c>
      <c r="D401" s="13">
        <v>5</v>
      </c>
      <c r="E401" s="13">
        <v>9</v>
      </c>
      <c r="F401" s="13">
        <v>3</v>
      </c>
      <c r="G401" s="13">
        <v>3</v>
      </c>
      <c r="H401" s="13">
        <v>1</v>
      </c>
      <c r="I401" s="13">
        <v>18</v>
      </c>
      <c r="J401" s="13">
        <v>6</v>
      </c>
      <c r="K401" s="27"/>
    </row>
    <row r="402" spans="1:11" ht="15.75" customHeight="1" x14ac:dyDescent="0.3">
      <c r="A402" s="10" t="s">
        <v>12</v>
      </c>
      <c r="B402" s="11"/>
      <c r="C402" s="9">
        <f>SUM(C400:C401)</f>
        <v>33</v>
      </c>
      <c r="D402" s="9">
        <f t="shared" ref="D402:J402" si="133">SUM(D400:D401)</f>
        <v>7</v>
      </c>
      <c r="E402" s="9">
        <f t="shared" si="133"/>
        <v>20</v>
      </c>
      <c r="F402" s="9">
        <f t="shared" si="133"/>
        <v>4</v>
      </c>
      <c r="G402" s="9">
        <f t="shared" si="133"/>
        <v>6</v>
      </c>
      <c r="H402" s="9">
        <f t="shared" si="133"/>
        <v>2</v>
      </c>
      <c r="I402" s="9">
        <f t="shared" si="133"/>
        <v>39</v>
      </c>
      <c r="J402" s="9">
        <f t="shared" si="133"/>
        <v>9</v>
      </c>
      <c r="K402" s="29"/>
    </row>
    <row r="403" spans="1:11" ht="15.75" customHeight="1" x14ac:dyDescent="0.3"/>
    <row r="404" spans="1:11" ht="15.75" customHeight="1" x14ac:dyDescent="0.3"/>
    <row r="405" spans="1:11" ht="15.75" customHeight="1" x14ac:dyDescent="0.3">
      <c r="A405" s="24" t="s">
        <v>1315</v>
      </c>
      <c r="B405" s="25"/>
      <c r="C405" s="25"/>
      <c r="D405" s="25"/>
      <c r="E405" s="25"/>
      <c r="F405" s="25"/>
      <c r="G405" s="25"/>
      <c r="H405" s="25"/>
      <c r="I405" s="25"/>
      <c r="J405" s="26"/>
      <c r="K405" s="27"/>
    </row>
    <row r="406" spans="1:11" ht="15.75" customHeight="1" x14ac:dyDescent="0.3">
      <c r="A406" s="2"/>
      <c r="B406" s="3"/>
      <c r="C406" s="28" t="s">
        <v>1</v>
      </c>
      <c r="D406" s="26"/>
      <c r="E406" s="28" t="s">
        <v>2</v>
      </c>
      <c r="F406" s="26"/>
      <c r="G406" s="28" t="s">
        <v>3</v>
      </c>
      <c r="H406" s="26"/>
      <c r="I406" s="28" t="s">
        <v>4</v>
      </c>
      <c r="J406" s="26"/>
      <c r="K406" s="27"/>
    </row>
    <row r="407" spans="1:11" ht="15.75" customHeight="1" x14ac:dyDescent="0.3">
      <c r="A407" s="4" t="s">
        <v>5</v>
      </c>
      <c r="B407" s="5" t="s">
        <v>6</v>
      </c>
      <c r="C407" s="6" t="s">
        <v>7</v>
      </c>
      <c r="D407" s="6" t="s">
        <v>8</v>
      </c>
      <c r="E407" s="6" t="s">
        <v>7</v>
      </c>
      <c r="F407" s="6" t="s">
        <v>8</v>
      </c>
      <c r="G407" s="6" t="s">
        <v>7</v>
      </c>
      <c r="H407" s="6" t="s">
        <v>8</v>
      </c>
      <c r="I407" s="6" t="s">
        <v>7</v>
      </c>
      <c r="J407" s="6" t="s">
        <v>8</v>
      </c>
      <c r="K407" s="29"/>
    </row>
    <row r="408" spans="1:11" ht="15.75" customHeight="1" x14ac:dyDescent="0.3">
      <c r="A408" s="7" t="s">
        <v>109</v>
      </c>
      <c r="B408" s="8" t="s">
        <v>268</v>
      </c>
      <c r="C408" s="12">
        <v>7</v>
      </c>
      <c r="D408" s="13">
        <v>11</v>
      </c>
      <c r="E408" s="13">
        <v>5</v>
      </c>
      <c r="F408" s="13">
        <v>9</v>
      </c>
      <c r="G408" s="13">
        <v>0</v>
      </c>
      <c r="H408" s="13">
        <v>1</v>
      </c>
      <c r="I408" s="13">
        <v>7</v>
      </c>
      <c r="J408" s="13">
        <v>12</v>
      </c>
    </row>
    <row r="409" spans="1:11" ht="15.75" customHeight="1" x14ac:dyDescent="0.3">
      <c r="A409" s="7" t="s">
        <v>110</v>
      </c>
      <c r="B409" s="8" t="s">
        <v>268</v>
      </c>
      <c r="C409" s="12">
        <v>1</v>
      </c>
      <c r="D409" s="13">
        <v>17</v>
      </c>
      <c r="E409" s="13">
        <v>1</v>
      </c>
      <c r="F409" s="13">
        <v>13</v>
      </c>
      <c r="G409" s="13">
        <v>0</v>
      </c>
      <c r="H409" s="13">
        <v>1</v>
      </c>
      <c r="I409" s="13">
        <v>1</v>
      </c>
      <c r="J409" s="13">
        <v>18</v>
      </c>
    </row>
    <row r="410" spans="1:11" ht="15.75" customHeight="1" x14ac:dyDescent="0.3">
      <c r="A410" s="10" t="s">
        <v>12</v>
      </c>
      <c r="B410" s="11"/>
      <c r="C410" s="9">
        <f t="shared" ref="C410:J410" si="134">SUM(C408:C409)</f>
        <v>8</v>
      </c>
      <c r="D410" s="9">
        <f t="shared" si="134"/>
        <v>28</v>
      </c>
      <c r="E410" s="9">
        <f t="shared" si="134"/>
        <v>6</v>
      </c>
      <c r="F410" s="9">
        <f t="shared" si="134"/>
        <v>22</v>
      </c>
      <c r="G410" s="9">
        <f t="shared" si="134"/>
        <v>0</v>
      </c>
      <c r="H410" s="9">
        <f t="shared" si="134"/>
        <v>2</v>
      </c>
      <c r="I410" s="9">
        <f t="shared" si="134"/>
        <v>8</v>
      </c>
      <c r="J410" s="9">
        <f t="shared" si="134"/>
        <v>30</v>
      </c>
      <c r="K410" s="29"/>
    </row>
    <row r="411" spans="1:11" ht="15.75" customHeight="1" x14ac:dyDescent="0.3"/>
    <row r="412" spans="1:11" ht="15.75" customHeight="1" x14ac:dyDescent="0.3"/>
    <row r="413" spans="1:11" ht="15.75" customHeight="1" x14ac:dyDescent="0.3">
      <c r="A413" s="24" t="s">
        <v>1250</v>
      </c>
      <c r="B413" s="25"/>
      <c r="C413" s="25"/>
      <c r="D413" s="25"/>
      <c r="E413" s="25"/>
      <c r="F413" s="25"/>
      <c r="G413" s="25"/>
      <c r="H413" s="25"/>
      <c r="I413" s="25"/>
      <c r="J413" s="26"/>
      <c r="K413" s="27"/>
    </row>
    <row r="414" spans="1:11" ht="15.75" customHeight="1" x14ac:dyDescent="0.3">
      <c r="A414" s="2"/>
      <c r="B414" s="3"/>
      <c r="C414" s="28" t="s">
        <v>1</v>
      </c>
      <c r="D414" s="26"/>
      <c r="E414" s="28" t="s">
        <v>2</v>
      </c>
      <c r="F414" s="26"/>
      <c r="G414" s="28" t="s">
        <v>3</v>
      </c>
      <c r="H414" s="26"/>
      <c r="I414" s="28" t="s">
        <v>4</v>
      </c>
      <c r="J414" s="26"/>
      <c r="K414" s="27"/>
    </row>
    <row r="415" spans="1:11" ht="15.75" customHeight="1" x14ac:dyDescent="0.3">
      <c r="A415" s="4" t="s">
        <v>5</v>
      </c>
      <c r="B415" s="5" t="s">
        <v>6</v>
      </c>
      <c r="C415" s="6" t="s">
        <v>7</v>
      </c>
      <c r="D415" s="6" t="s">
        <v>8</v>
      </c>
      <c r="E415" s="6" t="s">
        <v>7</v>
      </c>
      <c r="F415" s="6" t="s">
        <v>8</v>
      </c>
      <c r="G415" s="6" t="s">
        <v>7</v>
      </c>
      <c r="H415" s="6" t="s">
        <v>8</v>
      </c>
      <c r="I415" s="6" t="s">
        <v>7</v>
      </c>
      <c r="J415" s="6" t="s">
        <v>8</v>
      </c>
      <c r="K415" s="29"/>
    </row>
    <row r="416" spans="1:11" ht="15.75" customHeight="1" x14ac:dyDescent="0.3">
      <c r="A416" s="7" t="s">
        <v>82</v>
      </c>
      <c r="B416" s="8" t="s">
        <v>259</v>
      </c>
      <c r="C416" s="12">
        <v>10</v>
      </c>
      <c r="D416" s="13">
        <v>10</v>
      </c>
      <c r="E416" s="13">
        <v>9</v>
      </c>
      <c r="F416" s="13">
        <v>7</v>
      </c>
      <c r="G416" s="13">
        <v>0</v>
      </c>
      <c r="H416" s="13">
        <v>1</v>
      </c>
      <c r="I416" s="13">
        <v>10</v>
      </c>
      <c r="J416" s="13">
        <v>11</v>
      </c>
      <c r="K416" s="27"/>
    </row>
    <row r="417" spans="1:11" ht="15.75" customHeight="1" x14ac:dyDescent="0.3">
      <c r="A417" s="7" t="s">
        <v>83</v>
      </c>
      <c r="B417" s="8" t="s">
        <v>259</v>
      </c>
      <c r="C417" s="22">
        <v>7</v>
      </c>
      <c r="D417" s="14">
        <v>13</v>
      </c>
      <c r="E417" s="14">
        <v>5</v>
      </c>
      <c r="F417" s="14">
        <v>9</v>
      </c>
      <c r="G417" s="14">
        <v>0</v>
      </c>
      <c r="H417" s="14">
        <v>1</v>
      </c>
      <c r="I417" s="14">
        <v>7</v>
      </c>
      <c r="J417" s="14">
        <v>14</v>
      </c>
      <c r="K417" s="27"/>
    </row>
    <row r="418" spans="1:11" ht="15.75" customHeight="1" x14ac:dyDescent="0.3">
      <c r="A418" s="7" t="s">
        <v>84</v>
      </c>
      <c r="B418" s="8" t="s">
        <v>259</v>
      </c>
      <c r="C418" s="22">
        <v>7</v>
      </c>
      <c r="D418" s="14">
        <v>13</v>
      </c>
      <c r="E418" s="14">
        <v>7</v>
      </c>
      <c r="F418" s="14">
        <v>9</v>
      </c>
      <c r="G418" s="14">
        <v>1</v>
      </c>
      <c r="H418" s="14">
        <v>1</v>
      </c>
      <c r="I418" s="14">
        <v>8</v>
      </c>
      <c r="J418" s="14">
        <v>14</v>
      </c>
      <c r="K418" s="27"/>
    </row>
    <row r="419" spans="1:11" ht="15.75" customHeight="1" x14ac:dyDescent="0.3">
      <c r="A419" s="7" t="s">
        <v>85</v>
      </c>
      <c r="B419" s="8" t="s">
        <v>259</v>
      </c>
      <c r="C419" s="22">
        <v>2</v>
      </c>
      <c r="D419" s="14">
        <v>18</v>
      </c>
      <c r="E419" s="14">
        <v>2</v>
      </c>
      <c r="F419" s="14">
        <v>14</v>
      </c>
      <c r="G419" s="14">
        <v>0</v>
      </c>
      <c r="H419" s="14">
        <v>1</v>
      </c>
      <c r="I419" s="14">
        <v>2</v>
      </c>
      <c r="J419" s="14">
        <v>19</v>
      </c>
      <c r="K419" s="27"/>
    </row>
    <row r="420" spans="1:11" ht="15.75" customHeight="1" x14ac:dyDescent="0.3">
      <c r="A420" s="10" t="s">
        <v>12</v>
      </c>
      <c r="B420" s="11"/>
      <c r="C420" s="9">
        <f>SUM(C416:C419)</f>
        <v>26</v>
      </c>
      <c r="D420" s="9">
        <f t="shared" ref="D420:J420" si="135">SUM(D416:D419)</f>
        <v>54</v>
      </c>
      <c r="E420" s="9">
        <f t="shared" si="135"/>
        <v>23</v>
      </c>
      <c r="F420" s="9">
        <f t="shared" si="135"/>
        <v>39</v>
      </c>
      <c r="G420" s="9">
        <f t="shared" si="135"/>
        <v>1</v>
      </c>
      <c r="H420" s="9">
        <f t="shared" si="135"/>
        <v>4</v>
      </c>
      <c r="I420" s="9">
        <f t="shared" si="135"/>
        <v>27</v>
      </c>
      <c r="J420" s="9">
        <f t="shared" si="135"/>
        <v>58</v>
      </c>
      <c r="K420" s="29"/>
    </row>
    <row r="421" spans="1:11" ht="15.75" customHeight="1" x14ac:dyDescent="0.3"/>
    <row r="422" spans="1:11" ht="15.75" customHeight="1" x14ac:dyDescent="0.3"/>
    <row r="423" spans="1:11" ht="15.75" customHeight="1" x14ac:dyDescent="0.3">
      <c r="A423" s="24" t="s">
        <v>2018</v>
      </c>
      <c r="B423" s="25"/>
      <c r="C423" s="25"/>
      <c r="D423" s="25"/>
      <c r="E423" s="25"/>
      <c r="F423" s="25"/>
      <c r="G423" s="25"/>
      <c r="H423" s="25"/>
      <c r="I423" s="25"/>
      <c r="J423" s="26"/>
      <c r="K423" s="27"/>
    </row>
    <row r="424" spans="1:11" ht="15.75" customHeight="1" x14ac:dyDescent="0.3">
      <c r="A424" s="2"/>
      <c r="B424" s="3"/>
      <c r="C424" s="28" t="s">
        <v>1</v>
      </c>
      <c r="D424" s="26"/>
      <c r="E424" s="28" t="s">
        <v>2</v>
      </c>
      <c r="F424" s="26"/>
      <c r="G424" s="28" t="s">
        <v>3</v>
      </c>
      <c r="H424" s="26"/>
      <c r="I424" s="28" t="s">
        <v>4</v>
      </c>
      <c r="J424" s="26"/>
      <c r="K424" s="27"/>
    </row>
    <row r="425" spans="1:11" ht="15.75" customHeight="1" x14ac:dyDescent="0.3">
      <c r="A425" s="4" t="s">
        <v>5</v>
      </c>
      <c r="B425" s="5" t="s">
        <v>6</v>
      </c>
      <c r="C425" s="6" t="s">
        <v>7</v>
      </c>
      <c r="D425" s="6" t="s">
        <v>8</v>
      </c>
      <c r="E425" s="6" t="s">
        <v>7</v>
      </c>
      <c r="F425" s="6" t="s">
        <v>8</v>
      </c>
      <c r="G425" s="6" t="s">
        <v>7</v>
      </c>
      <c r="H425" s="6" t="s">
        <v>8</v>
      </c>
      <c r="I425" s="6" t="s">
        <v>7</v>
      </c>
      <c r="J425" s="6" t="s">
        <v>8</v>
      </c>
      <c r="K425" s="29"/>
    </row>
    <row r="426" spans="1:11" ht="15.75" customHeight="1" x14ac:dyDescent="0.3">
      <c r="A426" s="7" t="s">
        <v>23</v>
      </c>
      <c r="B426" s="8" t="s">
        <v>1047</v>
      </c>
      <c r="C426" s="12">
        <v>11</v>
      </c>
      <c r="D426" s="13">
        <v>11</v>
      </c>
      <c r="E426" s="13">
        <v>4</v>
      </c>
      <c r="F426" s="13">
        <v>8</v>
      </c>
      <c r="G426" s="13">
        <v>0</v>
      </c>
      <c r="H426" s="13">
        <v>1</v>
      </c>
      <c r="I426" s="13">
        <v>11</v>
      </c>
      <c r="J426" s="13">
        <v>12</v>
      </c>
      <c r="K426" s="27"/>
    </row>
    <row r="427" spans="1:11" ht="15.75" customHeight="1" x14ac:dyDescent="0.3">
      <c r="A427" s="10" t="s">
        <v>12</v>
      </c>
      <c r="B427" s="11"/>
      <c r="C427" s="9">
        <f t="shared" ref="C427:J427" si="136">SUM(C426:C426)</f>
        <v>11</v>
      </c>
      <c r="D427" s="9">
        <f t="shared" si="136"/>
        <v>11</v>
      </c>
      <c r="E427" s="9">
        <f t="shared" si="136"/>
        <v>4</v>
      </c>
      <c r="F427" s="9">
        <f t="shared" si="136"/>
        <v>8</v>
      </c>
      <c r="G427" s="9">
        <f t="shared" si="136"/>
        <v>0</v>
      </c>
      <c r="H427" s="9">
        <f t="shared" si="136"/>
        <v>1</v>
      </c>
      <c r="I427" s="9">
        <f t="shared" si="136"/>
        <v>11</v>
      </c>
      <c r="J427" s="9">
        <f t="shared" si="136"/>
        <v>12</v>
      </c>
      <c r="K427" s="29"/>
    </row>
    <row r="428" spans="1:11" ht="15.75" customHeight="1" x14ac:dyDescent="0.3"/>
    <row r="429" spans="1:11" ht="15.75" customHeight="1" x14ac:dyDescent="0.3"/>
    <row r="430" spans="1:11" ht="15.75" customHeight="1" x14ac:dyDescent="0.3">
      <c r="A430" s="24" t="s">
        <v>830</v>
      </c>
      <c r="B430" s="25"/>
      <c r="C430" s="25"/>
      <c r="D430" s="25"/>
      <c r="E430" s="25"/>
      <c r="F430" s="25"/>
      <c r="G430" s="25"/>
      <c r="H430" s="25"/>
      <c r="I430" s="25"/>
      <c r="J430" s="26"/>
      <c r="K430" s="27"/>
    </row>
    <row r="431" spans="1:11" ht="15.75" customHeight="1" x14ac:dyDescent="0.3">
      <c r="A431" s="2"/>
      <c r="B431" s="3"/>
      <c r="C431" s="28" t="s">
        <v>1</v>
      </c>
      <c r="D431" s="26"/>
      <c r="E431" s="28" t="s">
        <v>2</v>
      </c>
      <c r="F431" s="26"/>
      <c r="G431" s="28" t="s">
        <v>3</v>
      </c>
      <c r="H431" s="26"/>
      <c r="I431" s="28" t="s">
        <v>4</v>
      </c>
      <c r="J431" s="26"/>
      <c r="K431" s="27"/>
    </row>
    <row r="432" spans="1:11" ht="15.75" customHeight="1" x14ac:dyDescent="0.3">
      <c r="A432" s="4" t="s">
        <v>5</v>
      </c>
      <c r="B432" s="5" t="s">
        <v>6</v>
      </c>
      <c r="C432" s="6" t="s">
        <v>7</v>
      </c>
      <c r="D432" s="6" t="s">
        <v>8</v>
      </c>
      <c r="E432" s="6" t="s">
        <v>7</v>
      </c>
      <c r="F432" s="6" t="s">
        <v>8</v>
      </c>
      <c r="G432" s="6" t="s">
        <v>7</v>
      </c>
      <c r="H432" s="6" t="s">
        <v>8</v>
      </c>
      <c r="I432" s="6" t="s">
        <v>7</v>
      </c>
      <c r="J432" s="6" t="s">
        <v>8</v>
      </c>
      <c r="K432" s="29"/>
    </row>
    <row r="433" spans="1:11" ht="15.75" customHeight="1" x14ac:dyDescent="0.3">
      <c r="A433" s="7" t="s">
        <v>243</v>
      </c>
      <c r="B433" s="8" t="s">
        <v>98</v>
      </c>
      <c r="C433" s="12">
        <v>9</v>
      </c>
      <c r="D433" s="13">
        <v>0</v>
      </c>
      <c r="E433" s="13">
        <v>6</v>
      </c>
      <c r="F433" s="13">
        <v>0</v>
      </c>
      <c r="G433" s="13">
        <v>0</v>
      </c>
      <c r="H433" s="13">
        <v>1</v>
      </c>
      <c r="I433" s="13">
        <v>9</v>
      </c>
      <c r="J433" s="13">
        <v>1</v>
      </c>
      <c r="K433" s="27"/>
    </row>
    <row r="434" spans="1:11" ht="15.75" customHeight="1" x14ac:dyDescent="0.3">
      <c r="A434" s="7" t="s">
        <v>236</v>
      </c>
      <c r="B434" s="8" t="s">
        <v>98</v>
      </c>
      <c r="C434" s="22">
        <v>8</v>
      </c>
      <c r="D434" s="14">
        <v>0</v>
      </c>
      <c r="E434" s="14">
        <v>8</v>
      </c>
      <c r="F434" s="14">
        <v>0</v>
      </c>
      <c r="G434" s="14">
        <v>0</v>
      </c>
      <c r="H434" s="14">
        <v>1</v>
      </c>
      <c r="I434" s="14">
        <v>8</v>
      </c>
      <c r="J434" s="14">
        <v>1</v>
      </c>
      <c r="K434" s="27"/>
    </row>
    <row r="435" spans="1:11" ht="15.75" customHeight="1" x14ac:dyDescent="0.3">
      <c r="A435" s="7" t="s">
        <v>155</v>
      </c>
      <c r="B435" s="8" t="s">
        <v>98</v>
      </c>
      <c r="C435" s="22">
        <v>11</v>
      </c>
      <c r="D435" s="14">
        <v>1</v>
      </c>
      <c r="E435" s="14">
        <v>9</v>
      </c>
      <c r="F435" s="14">
        <v>0</v>
      </c>
      <c r="G435" s="14">
        <v>4</v>
      </c>
      <c r="H435" s="14">
        <v>2</v>
      </c>
      <c r="I435" s="14">
        <v>15</v>
      </c>
      <c r="J435" s="14">
        <v>3</v>
      </c>
      <c r="K435" s="27"/>
    </row>
    <row r="436" spans="1:11" ht="15.75" customHeight="1" x14ac:dyDescent="0.3">
      <c r="A436" s="7" t="s">
        <v>15</v>
      </c>
      <c r="B436" s="8" t="s">
        <v>98</v>
      </c>
      <c r="C436" s="22">
        <v>13</v>
      </c>
      <c r="D436" s="14">
        <v>1</v>
      </c>
      <c r="E436" s="14">
        <v>9</v>
      </c>
      <c r="F436" s="14">
        <v>0</v>
      </c>
      <c r="G436" s="14">
        <v>3</v>
      </c>
      <c r="H436" s="14">
        <v>2</v>
      </c>
      <c r="I436" s="14">
        <v>16</v>
      </c>
      <c r="J436" s="14">
        <v>3</v>
      </c>
      <c r="K436" s="27"/>
    </row>
    <row r="437" spans="1:11" ht="15.75" customHeight="1" x14ac:dyDescent="0.3">
      <c r="A437" s="7" t="s">
        <v>17</v>
      </c>
      <c r="B437" s="8" t="s">
        <v>98</v>
      </c>
      <c r="C437" s="22">
        <v>10</v>
      </c>
      <c r="D437" s="14">
        <v>5</v>
      </c>
      <c r="E437" s="14">
        <v>6</v>
      </c>
      <c r="F437" s="14">
        <v>3</v>
      </c>
      <c r="G437" s="14">
        <v>3</v>
      </c>
      <c r="H437" s="14">
        <v>1</v>
      </c>
      <c r="I437" s="14">
        <v>13</v>
      </c>
      <c r="J437" s="14">
        <v>6</v>
      </c>
      <c r="K437" s="27"/>
    </row>
    <row r="438" spans="1:11" ht="15.75" customHeight="1" x14ac:dyDescent="0.3">
      <c r="A438" s="7" t="s">
        <v>18</v>
      </c>
      <c r="B438" s="8" t="s">
        <v>98</v>
      </c>
      <c r="C438" s="22">
        <v>5</v>
      </c>
      <c r="D438" s="14">
        <v>11</v>
      </c>
      <c r="E438" s="14">
        <v>2</v>
      </c>
      <c r="F438" s="14">
        <v>7</v>
      </c>
      <c r="G438" s="14">
        <v>0</v>
      </c>
      <c r="H438" s="14">
        <v>1</v>
      </c>
      <c r="I438" s="14">
        <v>5</v>
      </c>
      <c r="J438" s="14">
        <v>12</v>
      </c>
      <c r="K438" s="27"/>
    </row>
    <row r="439" spans="1:11" ht="15.75" customHeight="1" x14ac:dyDescent="0.3">
      <c r="A439" s="7" t="s">
        <v>19</v>
      </c>
      <c r="B439" s="8" t="s">
        <v>98</v>
      </c>
      <c r="C439" s="22">
        <v>9</v>
      </c>
      <c r="D439" s="14">
        <v>7</v>
      </c>
      <c r="E439" s="14">
        <v>6</v>
      </c>
      <c r="F439" s="14">
        <v>3</v>
      </c>
      <c r="G439" s="14">
        <v>0</v>
      </c>
      <c r="H439" s="14">
        <v>1</v>
      </c>
      <c r="I439" s="14">
        <v>9</v>
      </c>
      <c r="J439" s="14">
        <v>8</v>
      </c>
      <c r="K439" s="27"/>
    </row>
    <row r="440" spans="1:11" ht="15.75" customHeight="1" x14ac:dyDescent="0.3">
      <c r="A440" s="7" t="s">
        <v>20</v>
      </c>
      <c r="B440" s="8" t="s">
        <v>98</v>
      </c>
      <c r="C440" s="22">
        <v>5</v>
      </c>
      <c r="D440" s="14">
        <v>11</v>
      </c>
      <c r="E440" s="14">
        <v>4</v>
      </c>
      <c r="F440" s="14">
        <v>11</v>
      </c>
      <c r="G440" s="14">
        <v>0</v>
      </c>
      <c r="H440" s="14">
        <v>2</v>
      </c>
      <c r="I440" s="14">
        <v>5</v>
      </c>
      <c r="J440" s="14">
        <v>13</v>
      </c>
      <c r="K440" s="27"/>
    </row>
    <row r="441" spans="1:11" ht="15.75" customHeight="1" x14ac:dyDescent="0.3">
      <c r="A441" s="7" t="s">
        <v>21</v>
      </c>
      <c r="B441" s="8" t="s">
        <v>98</v>
      </c>
      <c r="C441" s="22">
        <v>9</v>
      </c>
      <c r="D441" s="14">
        <v>6</v>
      </c>
      <c r="E441" s="14">
        <v>9</v>
      </c>
      <c r="F441" s="14">
        <v>6</v>
      </c>
      <c r="G441" s="14">
        <v>0</v>
      </c>
      <c r="H441" s="14">
        <v>2</v>
      </c>
      <c r="I441" s="14">
        <v>9</v>
      </c>
      <c r="J441" s="14">
        <v>8</v>
      </c>
      <c r="K441" s="27"/>
    </row>
    <row r="442" spans="1:11" ht="15.75" customHeight="1" x14ac:dyDescent="0.3">
      <c r="A442" s="7" t="s">
        <v>22</v>
      </c>
      <c r="B442" s="8" t="s">
        <v>98</v>
      </c>
      <c r="C442" s="22">
        <v>7</v>
      </c>
      <c r="D442" s="14">
        <v>10</v>
      </c>
      <c r="E442" s="14">
        <v>6</v>
      </c>
      <c r="F442" s="14">
        <v>9</v>
      </c>
      <c r="G442" s="14">
        <v>1</v>
      </c>
      <c r="H442" s="14">
        <v>2</v>
      </c>
      <c r="I442" s="14">
        <v>8</v>
      </c>
      <c r="J442" s="14">
        <v>12</v>
      </c>
      <c r="K442" s="27"/>
    </row>
    <row r="443" spans="1:11" ht="15.75" customHeight="1" x14ac:dyDescent="0.3">
      <c r="A443" s="7" t="s">
        <v>23</v>
      </c>
      <c r="B443" s="8" t="s">
        <v>98</v>
      </c>
      <c r="C443" s="22">
        <v>4</v>
      </c>
      <c r="D443" s="14">
        <v>12</v>
      </c>
      <c r="E443" s="14">
        <v>4</v>
      </c>
      <c r="F443" s="14">
        <v>12</v>
      </c>
      <c r="G443" s="14">
        <v>0</v>
      </c>
      <c r="H443" s="14">
        <v>2</v>
      </c>
      <c r="I443" s="14">
        <v>4</v>
      </c>
      <c r="J443" s="14">
        <v>14</v>
      </c>
      <c r="K443" s="27"/>
    </row>
    <row r="444" spans="1:11" ht="15.75" customHeight="1" x14ac:dyDescent="0.3">
      <c r="A444" s="10" t="s">
        <v>12</v>
      </c>
      <c r="B444" s="11"/>
      <c r="C444" s="9">
        <f>SUM(C433:C443)</f>
        <v>90</v>
      </c>
      <c r="D444" s="9">
        <f t="shared" ref="D444:J444" si="137">SUM(D433:D443)</f>
        <v>64</v>
      </c>
      <c r="E444" s="9">
        <f t="shared" si="137"/>
        <v>69</v>
      </c>
      <c r="F444" s="9">
        <f t="shared" si="137"/>
        <v>51</v>
      </c>
      <c r="G444" s="9">
        <f t="shared" si="137"/>
        <v>11</v>
      </c>
      <c r="H444" s="9">
        <f t="shared" si="137"/>
        <v>17</v>
      </c>
      <c r="I444" s="9">
        <f t="shared" si="137"/>
        <v>101</v>
      </c>
      <c r="J444" s="9">
        <f t="shared" si="137"/>
        <v>81</v>
      </c>
      <c r="K444" s="29"/>
    </row>
    <row r="445" spans="1:11" ht="15.75" customHeight="1" x14ac:dyDescent="0.3"/>
    <row r="446" spans="1:11" ht="15.75" customHeight="1" x14ac:dyDescent="0.3"/>
    <row r="447" spans="1:11" ht="15.75" customHeight="1" x14ac:dyDescent="0.3">
      <c r="A447" s="24" t="s">
        <v>831</v>
      </c>
      <c r="B447" s="25"/>
      <c r="C447" s="25"/>
      <c r="D447" s="25"/>
      <c r="E447" s="25"/>
      <c r="F447" s="25"/>
      <c r="G447" s="25"/>
      <c r="H447" s="25"/>
      <c r="I447" s="25"/>
      <c r="J447" s="26"/>
      <c r="K447" s="27"/>
    </row>
    <row r="448" spans="1:11" ht="15.75" customHeight="1" x14ac:dyDescent="0.3">
      <c r="A448" s="2"/>
      <c r="B448" s="3"/>
      <c r="C448" s="28" t="s">
        <v>1</v>
      </c>
      <c r="D448" s="26"/>
      <c r="E448" s="28" t="s">
        <v>2</v>
      </c>
      <c r="F448" s="26"/>
      <c r="G448" s="28" t="s">
        <v>3</v>
      </c>
      <c r="H448" s="26"/>
      <c r="I448" s="28" t="s">
        <v>4</v>
      </c>
      <c r="J448" s="26"/>
      <c r="K448" s="27"/>
    </row>
    <row r="449" spans="1:11" ht="15.75" customHeight="1" x14ac:dyDescent="0.3">
      <c r="A449" s="4" t="s">
        <v>5</v>
      </c>
      <c r="B449" s="5" t="s">
        <v>6</v>
      </c>
      <c r="C449" s="6" t="s">
        <v>7</v>
      </c>
      <c r="D449" s="6" t="s">
        <v>8</v>
      </c>
      <c r="E449" s="6" t="s">
        <v>7</v>
      </c>
      <c r="F449" s="6" t="s">
        <v>8</v>
      </c>
      <c r="G449" s="6" t="s">
        <v>7</v>
      </c>
      <c r="H449" s="6" t="s">
        <v>8</v>
      </c>
      <c r="I449" s="6" t="s">
        <v>7</v>
      </c>
      <c r="J449" s="6" t="s">
        <v>8</v>
      </c>
      <c r="K449" s="29"/>
    </row>
    <row r="450" spans="1:11" ht="15.75" customHeight="1" x14ac:dyDescent="0.3">
      <c r="A450" s="7" t="s">
        <v>38</v>
      </c>
      <c r="B450" s="8" t="s">
        <v>115</v>
      </c>
      <c r="C450" s="12">
        <v>11</v>
      </c>
      <c r="D450" s="13">
        <v>9</v>
      </c>
      <c r="E450" s="13">
        <v>6</v>
      </c>
      <c r="F450" s="13">
        <v>8</v>
      </c>
      <c r="G450" s="13">
        <v>1</v>
      </c>
      <c r="H450" s="13">
        <v>1</v>
      </c>
      <c r="I450" s="13">
        <v>12</v>
      </c>
      <c r="J450" s="13">
        <v>10</v>
      </c>
      <c r="K450" s="27"/>
    </row>
    <row r="451" spans="1:11" ht="15.75" customHeight="1" x14ac:dyDescent="0.3">
      <c r="A451" s="7" t="s">
        <v>81</v>
      </c>
      <c r="B451" s="8" t="s">
        <v>115</v>
      </c>
      <c r="C451" s="22">
        <v>10</v>
      </c>
      <c r="D451" s="14">
        <v>10</v>
      </c>
      <c r="E451" s="14">
        <v>6</v>
      </c>
      <c r="F451" s="14">
        <v>8</v>
      </c>
      <c r="G451" s="14">
        <v>0</v>
      </c>
      <c r="H451" s="14">
        <v>1</v>
      </c>
      <c r="I451" s="14">
        <v>10</v>
      </c>
      <c r="J451" s="14">
        <v>11</v>
      </c>
      <c r="K451" s="27"/>
    </row>
    <row r="452" spans="1:11" ht="15.75" customHeight="1" x14ac:dyDescent="0.3">
      <c r="A452" s="7" t="s">
        <v>82</v>
      </c>
      <c r="B452" s="8" t="s">
        <v>115</v>
      </c>
      <c r="C452" s="22">
        <v>7</v>
      </c>
      <c r="D452" s="14">
        <v>13</v>
      </c>
      <c r="E452" s="14">
        <v>5</v>
      </c>
      <c r="F452" s="14">
        <v>9</v>
      </c>
      <c r="G452" s="14">
        <v>0</v>
      </c>
      <c r="H452" s="14">
        <v>1</v>
      </c>
      <c r="I452" s="14">
        <v>7</v>
      </c>
      <c r="J452" s="14">
        <v>14</v>
      </c>
      <c r="K452" s="27"/>
    </row>
    <row r="453" spans="1:11" ht="15.75" customHeight="1" x14ac:dyDescent="0.3">
      <c r="A453" s="10" t="s">
        <v>12</v>
      </c>
      <c r="B453" s="11"/>
      <c r="C453" s="9">
        <f>SUM(C450:C452)</f>
        <v>28</v>
      </c>
      <c r="D453" s="9">
        <f t="shared" ref="D453:J453" si="138">SUM(D450:D452)</f>
        <v>32</v>
      </c>
      <c r="E453" s="9">
        <f t="shared" si="138"/>
        <v>17</v>
      </c>
      <c r="F453" s="9">
        <f t="shared" si="138"/>
        <v>25</v>
      </c>
      <c r="G453" s="9">
        <f t="shared" si="138"/>
        <v>1</v>
      </c>
      <c r="H453" s="9">
        <f t="shared" si="138"/>
        <v>3</v>
      </c>
      <c r="I453" s="9">
        <f t="shared" si="138"/>
        <v>29</v>
      </c>
      <c r="J453" s="9">
        <f t="shared" si="138"/>
        <v>35</v>
      </c>
      <c r="K453" s="29"/>
    </row>
    <row r="454" spans="1:11" ht="15.75" customHeight="1" x14ac:dyDescent="0.3"/>
    <row r="455" spans="1:11" ht="15.75" customHeight="1" x14ac:dyDescent="0.3"/>
    <row r="456" spans="1:11" ht="15.75" customHeight="1" x14ac:dyDescent="0.3">
      <c r="A456" s="24" t="s">
        <v>244</v>
      </c>
      <c r="B456" s="25"/>
      <c r="C456" s="25"/>
      <c r="D456" s="25"/>
      <c r="E456" s="25"/>
      <c r="F456" s="25"/>
      <c r="G456" s="25"/>
      <c r="H456" s="25"/>
      <c r="I456" s="25"/>
      <c r="J456" s="26"/>
      <c r="K456" s="27"/>
    </row>
    <row r="457" spans="1:11" ht="15.75" customHeight="1" x14ac:dyDescent="0.3">
      <c r="A457" s="2"/>
      <c r="B457" s="3"/>
      <c r="C457" s="28" t="s">
        <v>1</v>
      </c>
      <c r="D457" s="26"/>
      <c r="E457" s="28" t="s">
        <v>2</v>
      </c>
      <c r="F457" s="26"/>
      <c r="G457" s="28" t="s">
        <v>3</v>
      </c>
      <c r="H457" s="26"/>
      <c r="I457" s="28" t="s">
        <v>4</v>
      </c>
      <c r="J457" s="26"/>
      <c r="K457" s="27"/>
    </row>
    <row r="458" spans="1:11" ht="15.75" customHeight="1" x14ac:dyDescent="0.3">
      <c r="A458" s="4" t="s">
        <v>5</v>
      </c>
      <c r="B458" s="5" t="s">
        <v>6</v>
      </c>
      <c r="C458" s="6" t="s">
        <v>7</v>
      </c>
      <c r="D458" s="6" t="s">
        <v>8</v>
      </c>
      <c r="E458" s="6" t="s">
        <v>7</v>
      </c>
      <c r="F458" s="6" t="s">
        <v>8</v>
      </c>
      <c r="G458" s="6" t="s">
        <v>7</v>
      </c>
      <c r="H458" s="6" t="s">
        <v>8</v>
      </c>
      <c r="I458" s="6" t="s">
        <v>7</v>
      </c>
      <c r="J458" s="6" t="s">
        <v>8</v>
      </c>
      <c r="K458" s="29"/>
    </row>
    <row r="459" spans="1:11" ht="15.75" customHeight="1" x14ac:dyDescent="0.3">
      <c r="A459" s="7" t="s">
        <v>18</v>
      </c>
      <c r="B459" s="8" t="s">
        <v>245</v>
      </c>
      <c r="C459" s="22">
        <v>8</v>
      </c>
      <c r="D459" s="14">
        <v>12</v>
      </c>
      <c r="E459" s="14">
        <v>0</v>
      </c>
      <c r="F459" s="14">
        <v>0</v>
      </c>
      <c r="G459" s="14">
        <v>0</v>
      </c>
      <c r="H459" s="14">
        <v>1</v>
      </c>
      <c r="I459" s="14">
        <v>8</v>
      </c>
      <c r="J459" s="14">
        <v>13</v>
      </c>
      <c r="K459" s="27"/>
    </row>
    <row r="460" spans="1:11" ht="15.75" customHeight="1" x14ac:dyDescent="0.3">
      <c r="A460" s="7" t="s">
        <v>19</v>
      </c>
      <c r="B460" s="8" t="s">
        <v>245</v>
      </c>
      <c r="C460" s="22">
        <v>1</v>
      </c>
      <c r="D460" s="14">
        <v>16</v>
      </c>
      <c r="E460" s="14">
        <v>0</v>
      </c>
      <c r="F460" s="14">
        <v>0</v>
      </c>
      <c r="G460" s="14">
        <v>0</v>
      </c>
      <c r="H460" s="14">
        <v>1</v>
      </c>
      <c r="I460" s="14">
        <v>1</v>
      </c>
      <c r="J460" s="14">
        <v>17</v>
      </c>
      <c r="K460" s="27"/>
    </row>
    <row r="461" spans="1:11" ht="15.75" customHeight="1" x14ac:dyDescent="0.3">
      <c r="A461" s="7" t="s">
        <v>20</v>
      </c>
      <c r="B461" s="8" t="s">
        <v>245</v>
      </c>
      <c r="C461" s="22">
        <v>6</v>
      </c>
      <c r="D461" s="14">
        <v>14</v>
      </c>
      <c r="E461" s="14">
        <v>0</v>
      </c>
      <c r="F461" s="14">
        <v>0</v>
      </c>
      <c r="G461" s="14">
        <v>0</v>
      </c>
      <c r="H461" s="14">
        <v>1</v>
      </c>
      <c r="I461" s="14">
        <v>6</v>
      </c>
      <c r="J461" s="14">
        <v>15</v>
      </c>
      <c r="K461" s="27"/>
    </row>
    <row r="462" spans="1:11" ht="15.75" customHeight="1" x14ac:dyDescent="0.3">
      <c r="A462" s="7" t="s">
        <v>21</v>
      </c>
      <c r="B462" s="8" t="s">
        <v>245</v>
      </c>
      <c r="C462" s="22">
        <v>6</v>
      </c>
      <c r="D462" s="14">
        <v>13</v>
      </c>
      <c r="E462" s="14">
        <v>0</v>
      </c>
      <c r="F462" s="14">
        <v>0</v>
      </c>
      <c r="G462" s="14">
        <v>0</v>
      </c>
      <c r="H462" s="14">
        <v>1</v>
      </c>
      <c r="I462" s="14">
        <v>6</v>
      </c>
      <c r="J462" s="14">
        <v>14</v>
      </c>
      <c r="K462" s="27"/>
    </row>
    <row r="463" spans="1:11" ht="15.75" customHeight="1" x14ac:dyDescent="0.3">
      <c r="A463" s="7" t="s">
        <v>22</v>
      </c>
      <c r="B463" s="8" t="s">
        <v>245</v>
      </c>
      <c r="C463" s="22">
        <v>5</v>
      </c>
      <c r="D463" s="14">
        <v>14</v>
      </c>
      <c r="E463" s="14">
        <v>0</v>
      </c>
      <c r="F463" s="14">
        <v>0</v>
      </c>
      <c r="G463" s="14">
        <v>0</v>
      </c>
      <c r="H463" s="14">
        <v>1</v>
      </c>
      <c r="I463" s="14">
        <v>5</v>
      </c>
      <c r="J463" s="14">
        <v>15</v>
      </c>
      <c r="K463" s="27"/>
    </row>
    <row r="464" spans="1:11" ht="15.75" customHeight="1" x14ac:dyDescent="0.3">
      <c r="A464" s="10" t="s">
        <v>12</v>
      </c>
      <c r="B464" s="11"/>
      <c r="C464" s="9">
        <f>SUM(C459:C463)</f>
        <v>26</v>
      </c>
      <c r="D464" s="9">
        <f t="shared" ref="D464:J464" si="139">SUM(D459:D463)</f>
        <v>69</v>
      </c>
      <c r="E464" s="9">
        <f t="shared" si="139"/>
        <v>0</v>
      </c>
      <c r="F464" s="9">
        <f t="shared" si="139"/>
        <v>0</v>
      </c>
      <c r="G464" s="9">
        <f t="shared" si="139"/>
        <v>0</v>
      </c>
      <c r="H464" s="9">
        <f t="shared" si="139"/>
        <v>5</v>
      </c>
      <c r="I464" s="9">
        <f t="shared" si="139"/>
        <v>26</v>
      </c>
      <c r="J464" s="9">
        <f t="shared" si="139"/>
        <v>74</v>
      </c>
      <c r="K464" s="29"/>
    </row>
    <row r="465" spans="1:11" ht="15.75" customHeight="1" x14ac:dyDescent="0.3"/>
    <row r="466" spans="1:11" ht="15.75" customHeight="1" x14ac:dyDescent="0.3"/>
    <row r="467" spans="1:11" ht="15.75" customHeight="1" x14ac:dyDescent="0.3">
      <c r="A467" s="24" t="s">
        <v>1385</v>
      </c>
      <c r="B467" s="25"/>
      <c r="C467" s="25"/>
      <c r="D467" s="25"/>
      <c r="E467" s="25"/>
      <c r="F467" s="25"/>
      <c r="G467" s="25"/>
      <c r="H467" s="25"/>
      <c r="I467" s="25"/>
      <c r="J467" s="26"/>
      <c r="K467" s="27"/>
    </row>
    <row r="468" spans="1:11" ht="15.75" customHeight="1" x14ac:dyDescent="0.3">
      <c r="A468" s="2"/>
      <c r="B468" s="3"/>
      <c r="C468" s="28" t="s">
        <v>1</v>
      </c>
      <c r="D468" s="26"/>
      <c r="E468" s="28" t="s">
        <v>2</v>
      </c>
      <c r="F468" s="26"/>
      <c r="G468" s="28" t="s">
        <v>3</v>
      </c>
      <c r="H468" s="26"/>
      <c r="I468" s="28" t="s">
        <v>4</v>
      </c>
      <c r="J468" s="26"/>
      <c r="K468" s="27"/>
    </row>
    <row r="469" spans="1:11" ht="15.75" customHeight="1" x14ac:dyDescent="0.3">
      <c r="A469" s="4" t="s">
        <v>5</v>
      </c>
      <c r="B469" s="5" t="s">
        <v>6</v>
      </c>
      <c r="C469" s="6" t="s">
        <v>7</v>
      </c>
      <c r="D469" s="6" t="s">
        <v>8</v>
      </c>
      <c r="E469" s="6" t="s">
        <v>7</v>
      </c>
      <c r="F469" s="6" t="s">
        <v>8</v>
      </c>
      <c r="G469" s="6" t="s">
        <v>7</v>
      </c>
      <c r="H469" s="6" t="s">
        <v>8</v>
      </c>
      <c r="I469" s="6" t="s">
        <v>7</v>
      </c>
      <c r="J469" s="6" t="s">
        <v>8</v>
      </c>
      <c r="K469" s="29"/>
    </row>
    <row r="470" spans="1:11" ht="15.75" customHeight="1" x14ac:dyDescent="0.3">
      <c r="A470" s="7" t="s">
        <v>69</v>
      </c>
      <c r="B470" s="8" t="s">
        <v>318</v>
      </c>
      <c r="C470" s="12">
        <v>5</v>
      </c>
      <c r="D470" s="13">
        <v>13</v>
      </c>
      <c r="E470" s="13">
        <v>4</v>
      </c>
      <c r="F470" s="13">
        <v>10</v>
      </c>
      <c r="G470" s="13">
        <v>1</v>
      </c>
      <c r="H470" s="13">
        <v>1</v>
      </c>
      <c r="I470" s="13">
        <v>6</v>
      </c>
      <c r="J470" s="13">
        <v>14</v>
      </c>
      <c r="K470" s="27"/>
    </row>
    <row r="471" spans="1:11" ht="15.75" customHeight="1" x14ac:dyDescent="0.3">
      <c r="A471" s="7" t="s">
        <v>102</v>
      </c>
      <c r="B471" s="8" t="s">
        <v>318</v>
      </c>
      <c r="C471" s="22">
        <v>7</v>
      </c>
      <c r="D471" s="14">
        <v>11</v>
      </c>
      <c r="E471" s="14">
        <v>4</v>
      </c>
      <c r="F471" s="14">
        <v>10</v>
      </c>
      <c r="G471" s="14">
        <v>0</v>
      </c>
      <c r="H471" s="14">
        <v>1</v>
      </c>
      <c r="I471" s="14">
        <v>7</v>
      </c>
      <c r="J471" s="14">
        <v>12</v>
      </c>
      <c r="K471" s="27"/>
    </row>
    <row r="472" spans="1:11" ht="15.75" customHeight="1" x14ac:dyDescent="0.3">
      <c r="A472" s="10" t="s">
        <v>12</v>
      </c>
      <c r="B472" s="11"/>
      <c r="C472" s="9">
        <f>SUM(C470:C471)</f>
        <v>12</v>
      </c>
      <c r="D472" s="9">
        <f t="shared" ref="D472:J472" si="140">SUM(D470:D471)</f>
        <v>24</v>
      </c>
      <c r="E472" s="9">
        <f t="shared" si="140"/>
        <v>8</v>
      </c>
      <c r="F472" s="9">
        <f t="shared" si="140"/>
        <v>20</v>
      </c>
      <c r="G472" s="9">
        <f t="shared" si="140"/>
        <v>1</v>
      </c>
      <c r="H472" s="9">
        <f t="shared" si="140"/>
        <v>2</v>
      </c>
      <c r="I472" s="9">
        <f t="shared" si="140"/>
        <v>13</v>
      </c>
      <c r="J472" s="9">
        <f t="shared" si="140"/>
        <v>26</v>
      </c>
      <c r="K472" s="29"/>
    </row>
    <row r="473" spans="1:11" ht="15.75" customHeight="1" x14ac:dyDescent="0.3"/>
    <row r="474" spans="1:11" ht="15.75" customHeight="1" x14ac:dyDescent="0.3"/>
    <row r="475" spans="1:11" ht="15.75" customHeight="1" x14ac:dyDescent="0.3">
      <c r="A475" s="24" t="s">
        <v>1815</v>
      </c>
      <c r="B475" s="25"/>
      <c r="C475" s="25"/>
      <c r="D475" s="25"/>
      <c r="E475" s="25"/>
      <c r="F475" s="25"/>
      <c r="G475" s="25"/>
      <c r="H475" s="25"/>
      <c r="I475" s="25"/>
      <c r="J475" s="26"/>
      <c r="K475" s="27"/>
    </row>
    <row r="476" spans="1:11" ht="15.75" customHeight="1" x14ac:dyDescent="0.3">
      <c r="A476" s="2"/>
      <c r="B476" s="3"/>
      <c r="C476" s="28" t="s">
        <v>1</v>
      </c>
      <c r="D476" s="26"/>
      <c r="E476" s="28" t="s">
        <v>2</v>
      </c>
      <c r="F476" s="26"/>
      <c r="G476" s="28" t="s">
        <v>3</v>
      </c>
      <c r="H476" s="26"/>
      <c r="I476" s="28" t="s">
        <v>4</v>
      </c>
      <c r="J476" s="26"/>
      <c r="K476" s="27"/>
    </row>
    <row r="477" spans="1:11" ht="15.75" customHeight="1" x14ac:dyDescent="0.3">
      <c r="A477" s="4" t="s">
        <v>5</v>
      </c>
      <c r="B477" s="5" t="s">
        <v>6</v>
      </c>
      <c r="C477" s="6" t="s">
        <v>7</v>
      </c>
      <c r="D477" s="6" t="s">
        <v>8</v>
      </c>
      <c r="E477" s="6" t="s">
        <v>7</v>
      </c>
      <c r="F477" s="6" t="s">
        <v>8</v>
      </c>
      <c r="G477" s="6" t="s">
        <v>7</v>
      </c>
      <c r="H477" s="6" t="s">
        <v>8</v>
      </c>
      <c r="I477" s="6" t="s">
        <v>7</v>
      </c>
      <c r="J477" s="6" t="s">
        <v>8</v>
      </c>
      <c r="K477" s="29"/>
    </row>
    <row r="478" spans="1:11" ht="15.75" customHeight="1" x14ac:dyDescent="0.3">
      <c r="A478" s="7" t="s">
        <v>160</v>
      </c>
      <c r="B478" s="8" t="s">
        <v>271</v>
      </c>
      <c r="C478" s="12">
        <v>11</v>
      </c>
      <c r="D478" s="13">
        <v>6</v>
      </c>
      <c r="E478" s="13">
        <v>6</v>
      </c>
      <c r="F478" s="13">
        <v>2</v>
      </c>
      <c r="G478" s="13">
        <v>0</v>
      </c>
      <c r="H478" s="13">
        <v>1</v>
      </c>
      <c r="I478" s="13">
        <v>11</v>
      </c>
      <c r="J478" s="13">
        <v>7</v>
      </c>
      <c r="K478" s="27"/>
    </row>
    <row r="479" spans="1:11" ht="15.75" customHeight="1" x14ac:dyDescent="0.3">
      <c r="A479" s="10" t="s">
        <v>12</v>
      </c>
      <c r="B479" s="11"/>
      <c r="C479" s="9">
        <f t="shared" ref="C479:J479" si="141">SUM(C478:C478)</f>
        <v>11</v>
      </c>
      <c r="D479" s="9">
        <f t="shared" si="141"/>
        <v>6</v>
      </c>
      <c r="E479" s="9">
        <f t="shared" si="141"/>
        <v>6</v>
      </c>
      <c r="F479" s="9">
        <f t="shared" si="141"/>
        <v>2</v>
      </c>
      <c r="G479" s="9">
        <f t="shared" si="141"/>
        <v>0</v>
      </c>
      <c r="H479" s="9">
        <f t="shared" si="141"/>
        <v>1</v>
      </c>
      <c r="I479" s="9">
        <f t="shared" si="141"/>
        <v>11</v>
      </c>
      <c r="J479" s="9">
        <f t="shared" si="141"/>
        <v>7</v>
      </c>
      <c r="K479" s="29"/>
    </row>
    <row r="480" spans="1:11" ht="15.75" customHeight="1" x14ac:dyDescent="0.3"/>
    <row r="481" spans="1:11" ht="15.75" customHeight="1" x14ac:dyDescent="0.3"/>
    <row r="482" spans="1:11" ht="15.75" customHeight="1" x14ac:dyDescent="0.3">
      <c r="A482" s="24" t="s">
        <v>246</v>
      </c>
      <c r="B482" s="25"/>
      <c r="C482" s="25"/>
      <c r="D482" s="25"/>
      <c r="E482" s="25"/>
      <c r="F482" s="25"/>
      <c r="G482" s="25"/>
      <c r="H482" s="25"/>
      <c r="I482" s="25"/>
      <c r="J482" s="26"/>
      <c r="K482" s="27"/>
    </row>
    <row r="483" spans="1:11" ht="15.75" customHeight="1" x14ac:dyDescent="0.3">
      <c r="A483" s="2"/>
      <c r="B483" s="3"/>
      <c r="C483" s="28" t="s">
        <v>1</v>
      </c>
      <c r="D483" s="26"/>
      <c r="E483" s="28" t="s">
        <v>2</v>
      </c>
      <c r="F483" s="26"/>
      <c r="G483" s="28" t="s">
        <v>3</v>
      </c>
      <c r="H483" s="26"/>
      <c r="I483" s="28" t="s">
        <v>4</v>
      </c>
      <c r="J483" s="26"/>
      <c r="K483" s="27"/>
    </row>
    <row r="484" spans="1:11" ht="15.75" customHeight="1" x14ac:dyDescent="0.3">
      <c r="A484" s="4" t="s">
        <v>5</v>
      </c>
      <c r="B484" s="5" t="s">
        <v>6</v>
      </c>
      <c r="C484" s="6" t="s">
        <v>7</v>
      </c>
      <c r="D484" s="6" t="s">
        <v>8</v>
      </c>
      <c r="E484" s="6" t="s">
        <v>7</v>
      </c>
      <c r="F484" s="6" t="s">
        <v>8</v>
      </c>
      <c r="G484" s="6" t="s">
        <v>7</v>
      </c>
      <c r="H484" s="6" t="s">
        <v>8</v>
      </c>
      <c r="I484" s="6" t="s">
        <v>7</v>
      </c>
      <c r="J484" s="6" t="s">
        <v>8</v>
      </c>
      <c r="K484" s="29"/>
    </row>
    <row r="485" spans="1:11" ht="15.75" customHeight="1" x14ac:dyDescent="0.3">
      <c r="A485" s="7" t="s">
        <v>81</v>
      </c>
      <c r="B485" s="8" t="s">
        <v>52</v>
      </c>
      <c r="C485" s="12">
        <v>4</v>
      </c>
      <c r="D485" s="13">
        <v>16</v>
      </c>
      <c r="E485" s="13">
        <v>2</v>
      </c>
      <c r="F485" s="13">
        <v>7</v>
      </c>
      <c r="G485" s="13">
        <v>0</v>
      </c>
      <c r="H485" s="13">
        <v>1</v>
      </c>
      <c r="I485" s="13">
        <v>4</v>
      </c>
      <c r="J485" s="13">
        <v>17</v>
      </c>
      <c r="K485" s="27"/>
    </row>
    <row r="486" spans="1:11" ht="15.75" customHeight="1" x14ac:dyDescent="0.3">
      <c r="A486" s="7" t="s">
        <v>82</v>
      </c>
      <c r="B486" s="8" t="s">
        <v>52</v>
      </c>
      <c r="C486" s="22">
        <v>9</v>
      </c>
      <c r="D486" s="14">
        <v>11</v>
      </c>
      <c r="E486" s="14">
        <v>4</v>
      </c>
      <c r="F486" s="14">
        <v>5</v>
      </c>
      <c r="G486" s="14">
        <v>2</v>
      </c>
      <c r="H486" s="14">
        <v>1</v>
      </c>
      <c r="I486" s="14">
        <v>11</v>
      </c>
      <c r="J486" s="14">
        <v>12</v>
      </c>
      <c r="K486" s="27"/>
    </row>
    <row r="487" spans="1:11" ht="15.75" customHeight="1" x14ac:dyDescent="0.3">
      <c r="A487" s="7" t="s">
        <v>83</v>
      </c>
      <c r="B487" s="8" t="s">
        <v>52</v>
      </c>
      <c r="C487" s="22">
        <v>16</v>
      </c>
      <c r="D487" s="14">
        <v>4</v>
      </c>
      <c r="E487" s="14">
        <v>10</v>
      </c>
      <c r="F487" s="14">
        <v>0</v>
      </c>
      <c r="G487" s="14">
        <v>0</v>
      </c>
      <c r="H487" s="14">
        <v>1</v>
      </c>
      <c r="I487" s="14">
        <v>16</v>
      </c>
      <c r="J487" s="14">
        <v>5</v>
      </c>
      <c r="K487" s="27"/>
    </row>
    <row r="488" spans="1:11" ht="15.75" customHeight="1" x14ac:dyDescent="0.3">
      <c r="A488" s="7" t="s">
        <v>84</v>
      </c>
      <c r="B488" s="8" t="s">
        <v>52</v>
      </c>
      <c r="C488" s="22">
        <v>13</v>
      </c>
      <c r="D488" s="14">
        <v>6</v>
      </c>
      <c r="E488" s="14">
        <v>8</v>
      </c>
      <c r="F488" s="14">
        <v>2</v>
      </c>
      <c r="G488" s="14">
        <v>2</v>
      </c>
      <c r="H488" s="14">
        <v>1</v>
      </c>
      <c r="I488" s="14">
        <v>15</v>
      </c>
      <c r="J488" s="14">
        <v>7</v>
      </c>
      <c r="K488" s="27"/>
    </row>
    <row r="489" spans="1:11" ht="15.75" customHeight="1" x14ac:dyDescent="0.3">
      <c r="A489" s="7" t="s">
        <v>85</v>
      </c>
      <c r="B489" s="8" t="s">
        <v>52</v>
      </c>
      <c r="C489" s="22">
        <v>14</v>
      </c>
      <c r="D489" s="14">
        <v>6</v>
      </c>
      <c r="E489" s="14">
        <v>6</v>
      </c>
      <c r="F489" s="14">
        <v>4</v>
      </c>
      <c r="G489" s="14">
        <v>0</v>
      </c>
      <c r="H489" s="14">
        <v>1</v>
      </c>
      <c r="I489" s="14">
        <v>14</v>
      </c>
      <c r="J489" s="14">
        <v>7</v>
      </c>
      <c r="K489" s="27"/>
    </row>
    <row r="490" spans="1:11" ht="15.75" customHeight="1" x14ac:dyDescent="0.3">
      <c r="A490" s="7" t="s">
        <v>86</v>
      </c>
      <c r="B490" s="8" t="s">
        <v>52</v>
      </c>
      <c r="C490" s="22">
        <v>15</v>
      </c>
      <c r="D490" s="14">
        <v>4</v>
      </c>
      <c r="E490" s="14">
        <v>8</v>
      </c>
      <c r="F490" s="14">
        <v>2</v>
      </c>
      <c r="G490" s="14">
        <v>2</v>
      </c>
      <c r="H490" s="14">
        <v>1</v>
      </c>
      <c r="I490" s="14">
        <v>17</v>
      </c>
      <c r="J490" s="14">
        <v>5</v>
      </c>
      <c r="K490" s="27"/>
    </row>
    <row r="491" spans="1:11" ht="15.75" customHeight="1" x14ac:dyDescent="0.3">
      <c r="A491" s="7" t="s">
        <v>71</v>
      </c>
      <c r="B491" s="8" t="s">
        <v>52</v>
      </c>
      <c r="C491" s="22">
        <v>18</v>
      </c>
      <c r="D491" s="14">
        <v>2</v>
      </c>
      <c r="E491" s="14">
        <v>8</v>
      </c>
      <c r="F491" s="14">
        <v>2</v>
      </c>
      <c r="G491" s="14">
        <v>1</v>
      </c>
      <c r="H491" s="14">
        <v>1</v>
      </c>
      <c r="I491" s="14">
        <v>19</v>
      </c>
      <c r="J491" s="14">
        <v>3</v>
      </c>
      <c r="K491" s="27"/>
    </row>
    <row r="492" spans="1:11" ht="15.75" customHeight="1" x14ac:dyDescent="0.3">
      <c r="A492" s="7" t="s">
        <v>87</v>
      </c>
      <c r="B492" s="8" t="s">
        <v>52</v>
      </c>
      <c r="C492" s="22">
        <v>14</v>
      </c>
      <c r="D492" s="14">
        <v>6</v>
      </c>
      <c r="E492" s="14">
        <v>7</v>
      </c>
      <c r="F492" s="14">
        <v>3</v>
      </c>
      <c r="G492" s="14">
        <v>1</v>
      </c>
      <c r="H492" s="14">
        <v>1</v>
      </c>
      <c r="I492" s="14">
        <v>15</v>
      </c>
      <c r="J492" s="14">
        <v>7</v>
      </c>
      <c r="K492" s="27"/>
    </row>
    <row r="493" spans="1:11" ht="15.75" customHeight="1" x14ac:dyDescent="0.3">
      <c r="A493" s="7" t="s">
        <v>88</v>
      </c>
      <c r="B493" s="8" t="s">
        <v>52</v>
      </c>
      <c r="C493" s="22">
        <v>9</v>
      </c>
      <c r="D493" s="14">
        <v>11</v>
      </c>
      <c r="E493" s="14">
        <v>4</v>
      </c>
      <c r="F493" s="14">
        <v>6</v>
      </c>
      <c r="G493" s="14">
        <v>1</v>
      </c>
      <c r="H493" s="14">
        <v>1</v>
      </c>
      <c r="I493" s="14">
        <v>10</v>
      </c>
      <c r="J493" s="14">
        <v>12</v>
      </c>
      <c r="K493" s="27"/>
    </row>
    <row r="494" spans="1:11" ht="15.75" customHeight="1" x14ac:dyDescent="0.3">
      <c r="A494" s="10" t="s">
        <v>12</v>
      </c>
      <c r="B494" s="11"/>
      <c r="C494" s="9">
        <f>SUM(C485:C493)</f>
        <v>112</v>
      </c>
      <c r="D494" s="9">
        <f t="shared" ref="D494:J494" si="142">SUM(D485:D493)</f>
        <v>66</v>
      </c>
      <c r="E494" s="9">
        <f t="shared" si="142"/>
        <v>57</v>
      </c>
      <c r="F494" s="9">
        <f t="shared" si="142"/>
        <v>31</v>
      </c>
      <c r="G494" s="9">
        <f t="shared" si="142"/>
        <v>9</v>
      </c>
      <c r="H494" s="9">
        <f t="shared" si="142"/>
        <v>9</v>
      </c>
      <c r="I494" s="9">
        <f t="shared" si="142"/>
        <v>121</v>
      </c>
      <c r="J494" s="9">
        <f t="shared" si="142"/>
        <v>75</v>
      </c>
      <c r="K494" s="29"/>
    </row>
    <row r="495" spans="1:11" ht="15.75" customHeight="1" x14ac:dyDescent="0.3"/>
    <row r="496" spans="1:11" ht="15.75" customHeight="1" x14ac:dyDescent="0.3"/>
    <row r="497" spans="1:11" ht="15.75" customHeight="1" x14ac:dyDescent="0.3">
      <c r="A497" s="24" t="s">
        <v>1650</v>
      </c>
      <c r="B497" s="25"/>
      <c r="C497" s="25"/>
      <c r="D497" s="25"/>
      <c r="E497" s="25"/>
      <c r="F497" s="25"/>
      <c r="G497" s="25"/>
      <c r="H497" s="25"/>
      <c r="I497" s="25"/>
      <c r="J497" s="26"/>
      <c r="K497" s="27"/>
    </row>
    <row r="498" spans="1:11" ht="15.75" customHeight="1" x14ac:dyDescent="0.3">
      <c r="A498" s="2"/>
      <c r="B498" s="3"/>
      <c r="C498" s="28" t="s">
        <v>1</v>
      </c>
      <c r="D498" s="26"/>
      <c r="E498" s="28" t="s">
        <v>2</v>
      </c>
      <c r="F498" s="26"/>
      <c r="G498" s="28" t="s">
        <v>3</v>
      </c>
      <c r="H498" s="26"/>
      <c r="I498" s="28" t="s">
        <v>4</v>
      </c>
      <c r="J498" s="26"/>
      <c r="K498" s="27"/>
    </row>
    <row r="499" spans="1:11" ht="15.75" customHeight="1" x14ac:dyDescent="0.3">
      <c r="A499" s="4" t="s">
        <v>5</v>
      </c>
      <c r="B499" s="5" t="s">
        <v>6</v>
      </c>
      <c r="C499" s="6" t="s">
        <v>7</v>
      </c>
      <c r="D499" s="6" t="s">
        <v>8</v>
      </c>
      <c r="E499" s="6" t="s">
        <v>7</v>
      </c>
      <c r="F499" s="6" t="s">
        <v>8</v>
      </c>
      <c r="G499" s="6" t="s">
        <v>7</v>
      </c>
      <c r="H499" s="6" t="s">
        <v>8</v>
      </c>
      <c r="I499" s="6" t="s">
        <v>7</v>
      </c>
      <c r="J499" s="6" t="s">
        <v>8</v>
      </c>
      <c r="K499" s="29"/>
    </row>
    <row r="500" spans="1:11" ht="15.75" customHeight="1" x14ac:dyDescent="0.3">
      <c r="A500" s="7" t="s">
        <v>23</v>
      </c>
      <c r="B500" s="8" t="s">
        <v>247</v>
      </c>
      <c r="C500" s="12">
        <v>7</v>
      </c>
      <c r="D500" s="13">
        <v>12</v>
      </c>
      <c r="E500" s="13">
        <v>5</v>
      </c>
      <c r="F500" s="13">
        <v>7</v>
      </c>
      <c r="G500" s="13">
        <v>0</v>
      </c>
      <c r="H500" s="13">
        <v>2</v>
      </c>
      <c r="I500" s="13">
        <v>7</v>
      </c>
      <c r="J500" s="13">
        <v>14</v>
      </c>
      <c r="K500" s="27"/>
    </row>
    <row r="501" spans="1:11" ht="15.75" customHeight="1" x14ac:dyDescent="0.3">
      <c r="A501" s="7" t="s">
        <v>42</v>
      </c>
      <c r="B501" s="8" t="s">
        <v>247</v>
      </c>
      <c r="C501" s="9">
        <v>2</v>
      </c>
      <c r="D501" s="9">
        <v>15</v>
      </c>
      <c r="E501" s="9">
        <v>1</v>
      </c>
      <c r="F501" s="9">
        <v>11</v>
      </c>
      <c r="G501" s="9">
        <v>0</v>
      </c>
      <c r="H501" s="9">
        <v>2</v>
      </c>
      <c r="I501" s="9">
        <v>2</v>
      </c>
      <c r="J501" s="9">
        <v>17</v>
      </c>
      <c r="K501" s="29"/>
    </row>
    <row r="502" spans="1:11" ht="15.75" customHeight="1" x14ac:dyDescent="0.3">
      <c r="A502" s="7" t="s">
        <v>24</v>
      </c>
      <c r="B502" s="8" t="s">
        <v>247</v>
      </c>
      <c r="C502" s="12">
        <v>4</v>
      </c>
      <c r="D502" s="13">
        <v>14</v>
      </c>
      <c r="E502" s="13">
        <v>2</v>
      </c>
      <c r="F502" s="13">
        <v>10</v>
      </c>
      <c r="G502" s="13">
        <v>0</v>
      </c>
      <c r="H502" s="13">
        <v>2</v>
      </c>
      <c r="I502" s="13">
        <v>4</v>
      </c>
      <c r="J502" s="13">
        <v>16</v>
      </c>
      <c r="K502" s="27"/>
    </row>
    <row r="503" spans="1:11" ht="15.75" customHeight="1" x14ac:dyDescent="0.3">
      <c r="A503" s="10" t="s">
        <v>12</v>
      </c>
      <c r="B503" s="11"/>
      <c r="C503" s="9">
        <f>SUM(C500:C502)</f>
        <v>13</v>
      </c>
      <c r="D503" s="9">
        <f t="shared" ref="D503:J503" si="143">SUM(D500:D502)</f>
        <v>41</v>
      </c>
      <c r="E503" s="9">
        <f t="shared" si="143"/>
        <v>8</v>
      </c>
      <c r="F503" s="9">
        <f t="shared" si="143"/>
        <v>28</v>
      </c>
      <c r="G503" s="9">
        <f t="shared" si="143"/>
        <v>0</v>
      </c>
      <c r="H503" s="9">
        <f t="shared" si="143"/>
        <v>6</v>
      </c>
      <c r="I503" s="9">
        <f t="shared" si="143"/>
        <v>13</v>
      </c>
      <c r="J503" s="9">
        <f t="shared" si="143"/>
        <v>47</v>
      </c>
      <c r="K503" s="29"/>
    </row>
    <row r="504" spans="1:11" ht="15.75" customHeight="1" x14ac:dyDescent="0.3"/>
    <row r="505" spans="1:11" ht="15.75" customHeight="1" x14ac:dyDescent="0.3"/>
    <row r="506" spans="1:11" ht="15.75" customHeight="1" x14ac:dyDescent="0.3">
      <c r="A506" s="24" t="s">
        <v>248</v>
      </c>
      <c r="B506" s="25"/>
      <c r="C506" s="25"/>
      <c r="D506" s="25"/>
      <c r="E506" s="25"/>
      <c r="F506" s="25"/>
      <c r="G506" s="25"/>
      <c r="H506" s="25"/>
      <c r="I506" s="25"/>
      <c r="J506" s="26"/>
      <c r="K506" s="27"/>
    </row>
    <row r="507" spans="1:11" ht="15.75" customHeight="1" x14ac:dyDescent="0.3">
      <c r="A507" s="2"/>
      <c r="B507" s="3"/>
      <c r="C507" s="28" t="s">
        <v>1</v>
      </c>
      <c r="D507" s="26"/>
      <c r="E507" s="28" t="s">
        <v>2</v>
      </c>
      <c r="F507" s="26"/>
      <c r="G507" s="28" t="s">
        <v>3</v>
      </c>
      <c r="H507" s="26"/>
      <c r="I507" s="28" t="s">
        <v>4</v>
      </c>
      <c r="J507" s="26"/>
      <c r="K507" s="27"/>
    </row>
    <row r="508" spans="1:11" ht="15.75" customHeight="1" x14ac:dyDescent="0.3">
      <c r="A508" s="4" t="s">
        <v>5</v>
      </c>
      <c r="B508" s="5" t="s">
        <v>6</v>
      </c>
      <c r="C508" s="6" t="s">
        <v>7</v>
      </c>
      <c r="D508" s="6" t="s">
        <v>8</v>
      </c>
      <c r="E508" s="6" t="s">
        <v>7</v>
      </c>
      <c r="F508" s="6" t="s">
        <v>8</v>
      </c>
      <c r="G508" s="6" t="s">
        <v>7</v>
      </c>
      <c r="H508" s="6" t="s">
        <v>8</v>
      </c>
      <c r="I508" s="6" t="s">
        <v>7</v>
      </c>
      <c r="J508" s="6" t="s">
        <v>8</v>
      </c>
      <c r="K508" s="29"/>
    </row>
    <row r="509" spans="1:11" ht="15.75" customHeight="1" x14ac:dyDescent="0.3">
      <c r="A509" s="7" t="s">
        <v>21</v>
      </c>
      <c r="B509" s="8" t="s">
        <v>222</v>
      </c>
      <c r="C509" s="12">
        <v>8</v>
      </c>
      <c r="D509" s="13">
        <v>10</v>
      </c>
      <c r="E509" s="13">
        <v>7</v>
      </c>
      <c r="F509" s="13">
        <v>8</v>
      </c>
      <c r="G509" s="13">
        <v>3</v>
      </c>
      <c r="H509" s="13">
        <v>2</v>
      </c>
      <c r="I509" s="13">
        <v>11</v>
      </c>
      <c r="J509" s="13">
        <v>12</v>
      </c>
      <c r="K509" s="27"/>
    </row>
    <row r="510" spans="1:11" ht="15.75" customHeight="1" x14ac:dyDescent="0.3">
      <c r="A510" s="7" t="s">
        <v>22</v>
      </c>
      <c r="B510" s="8"/>
      <c r="C510" s="9"/>
      <c r="D510" s="9"/>
      <c r="E510" s="9"/>
      <c r="F510" s="9"/>
      <c r="G510" s="9"/>
      <c r="H510" s="9"/>
      <c r="I510" s="9"/>
      <c r="J510" s="9"/>
      <c r="K510" s="29"/>
    </row>
    <row r="511" spans="1:11" ht="15.75" customHeight="1" x14ac:dyDescent="0.3">
      <c r="A511" s="7" t="s">
        <v>23</v>
      </c>
      <c r="B511" s="8" t="s">
        <v>31</v>
      </c>
      <c r="C511" s="12">
        <v>4</v>
      </c>
      <c r="D511" s="13">
        <v>14</v>
      </c>
      <c r="E511" s="13">
        <v>1</v>
      </c>
      <c r="F511" s="13">
        <v>6</v>
      </c>
      <c r="G511" s="13">
        <v>0</v>
      </c>
      <c r="H511" s="13">
        <v>1</v>
      </c>
      <c r="I511" s="13">
        <v>4</v>
      </c>
      <c r="J511" s="13">
        <v>15</v>
      </c>
      <c r="K511" s="27"/>
    </row>
    <row r="512" spans="1:11" ht="15.75" customHeight="1" x14ac:dyDescent="0.3">
      <c r="A512" s="10" t="s">
        <v>12</v>
      </c>
      <c r="B512" s="11"/>
      <c r="C512" s="9">
        <f>SUM(C509:C511)</f>
        <v>12</v>
      </c>
      <c r="D512" s="9">
        <f t="shared" ref="D512:J512" si="144">SUM(D509:D511)</f>
        <v>24</v>
      </c>
      <c r="E512" s="9">
        <f t="shared" si="144"/>
        <v>8</v>
      </c>
      <c r="F512" s="9">
        <f t="shared" si="144"/>
        <v>14</v>
      </c>
      <c r="G512" s="9">
        <f t="shared" si="144"/>
        <v>3</v>
      </c>
      <c r="H512" s="9">
        <f t="shared" si="144"/>
        <v>3</v>
      </c>
      <c r="I512" s="9">
        <f t="shared" si="144"/>
        <v>15</v>
      </c>
      <c r="J512" s="9">
        <f t="shared" si="144"/>
        <v>27</v>
      </c>
      <c r="K512" s="29"/>
    </row>
    <row r="513" spans="1:11" ht="15.75" customHeight="1" x14ac:dyDescent="0.3"/>
    <row r="514" spans="1:11" ht="15.75" customHeight="1" x14ac:dyDescent="0.3"/>
    <row r="515" spans="1:11" ht="15.75" customHeight="1" x14ac:dyDescent="0.3">
      <c r="A515" s="24" t="s">
        <v>249</v>
      </c>
      <c r="B515" s="25"/>
      <c r="C515" s="25"/>
      <c r="D515" s="25"/>
      <c r="E515" s="25"/>
      <c r="F515" s="25"/>
      <c r="G515" s="25"/>
      <c r="H515" s="25"/>
      <c r="I515" s="25"/>
      <c r="J515" s="26"/>
      <c r="K515" s="27"/>
    </row>
    <row r="516" spans="1:11" ht="15.75" customHeight="1" x14ac:dyDescent="0.3">
      <c r="A516" s="2"/>
      <c r="B516" s="3"/>
      <c r="C516" s="28" t="s">
        <v>1</v>
      </c>
      <c r="D516" s="26"/>
      <c r="E516" s="28" t="s">
        <v>2</v>
      </c>
      <c r="F516" s="26"/>
      <c r="G516" s="28" t="s">
        <v>3</v>
      </c>
      <c r="H516" s="26"/>
      <c r="I516" s="28" t="s">
        <v>4</v>
      </c>
      <c r="J516" s="26"/>
      <c r="K516" s="27"/>
    </row>
    <row r="517" spans="1:11" ht="15.75" customHeight="1" x14ac:dyDescent="0.3">
      <c r="A517" s="4" t="s">
        <v>5</v>
      </c>
      <c r="B517" s="5" t="s">
        <v>6</v>
      </c>
      <c r="C517" s="6" t="s">
        <v>7</v>
      </c>
      <c r="D517" s="6" t="s">
        <v>8</v>
      </c>
      <c r="E517" s="6" t="s">
        <v>7</v>
      </c>
      <c r="F517" s="6" t="s">
        <v>8</v>
      </c>
      <c r="G517" s="6" t="s">
        <v>7</v>
      </c>
      <c r="H517" s="6" t="s">
        <v>8</v>
      </c>
      <c r="I517" s="6" t="s">
        <v>7</v>
      </c>
      <c r="J517" s="6" t="s">
        <v>8</v>
      </c>
      <c r="K517" s="29"/>
    </row>
    <row r="518" spans="1:11" ht="15.75" customHeight="1" x14ac:dyDescent="0.3">
      <c r="A518" s="7" t="s">
        <v>20</v>
      </c>
      <c r="B518" s="8" t="s">
        <v>250</v>
      </c>
      <c r="C518" s="12">
        <v>9</v>
      </c>
      <c r="D518" s="13">
        <v>6</v>
      </c>
      <c r="E518" s="13">
        <v>3</v>
      </c>
      <c r="F518" s="13">
        <v>3</v>
      </c>
      <c r="G518" s="13">
        <v>0</v>
      </c>
      <c r="H518" s="13">
        <v>2</v>
      </c>
      <c r="I518" s="13">
        <v>9</v>
      </c>
      <c r="J518" s="13">
        <v>8</v>
      </c>
      <c r="K518" s="27"/>
    </row>
    <row r="519" spans="1:11" ht="15.75" customHeight="1" x14ac:dyDescent="0.3">
      <c r="A519" s="7" t="s">
        <v>21</v>
      </c>
      <c r="B519" s="8" t="s">
        <v>250</v>
      </c>
      <c r="C519" s="9">
        <v>7</v>
      </c>
      <c r="D519" s="9">
        <v>11</v>
      </c>
      <c r="E519" s="9">
        <v>3</v>
      </c>
      <c r="F519" s="9">
        <v>9</v>
      </c>
      <c r="G519" s="9">
        <v>2</v>
      </c>
      <c r="H519" s="9">
        <v>2</v>
      </c>
      <c r="I519" s="9">
        <v>9</v>
      </c>
      <c r="J519" s="9">
        <v>13</v>
      </c>
      <c r="K519" s="29"/>
    </row>
    <row r="520" spans="1:11" ht="15.75" customHeight="1" x14ac:dyDescent="0.3">
      <c r="A520" s="7" t="s">
        <v>22</v>
      </c>
      <c r="B520" s="8" t="s">
        <v>250</v>
      </c>
      <c r="C520" s="12">
        <v>10</v>
      </c>
      <c r="D520" s="13">
        <v>9</v>
      </c>
      <c r="E520" s="13">
        <v>6</v>
      </c>
      <c r="F520" s="13">
        <v>6</v>
      </c>
      <c r="G520" s="13">
        <v>1</v>
      </c>
      <c r="H520" s="13">
        <v>2</v>
      </c>
      <c r="I520" s="13">
        <v>11</v>
      </c>
      <c r="J520" s="13">
        <v>11</v>
      </c>
      <c r="K520" s="27"/>
    </row>
    <row r="521" spans="1:11" ht="15.75" customHeight="1" x14ac:dyDescent="0.3">
      <c r="A521" s="7" t="s">
        <v>23</v>
      </c>
      <c r="B521" s="8" t="s">
        <v>250</v>
      </c>
      <c r="C521" s="22">
        <v>1</v>
      </c>
      <c r="D521" s="14">
        <v>15</v>
      </c>
      <c r="E521" s="14">
        <v>1</v>
      </c>
      <c r="F521" s="14">
        <v>11</v>
      </c>
      <c r="G521" s="14">
        <v>0</v>
      </c>
      <c r="H521" s="14">
        <v>2</v>
      </c>
      <c r="I521" s="14">
        <v>1</v>
      </c>
      <c r="J521" s="14">
        <v>17</v>
      </c>
      <c r="K521" s="27"/>
    </row>
    <row r="522" spans="1:11" ht="15.75" customHeight="1" x14ac:dyDescent="0.3">
      <c r="A522" s="10" t="s">
        <v>12</v>
      </c>
      <c r="B522" s="11"/>
      <c r="C522" s="9">
        <f>SUM(C518:C521)</f>
        <v>27</v>
      </c>
      <c r="D522" s="9">
        <f t="shared" ref="D522:J522" si="145">SUM(D518:D521)</f>
        <v>41</v>
      </c>
      <c r="E522" s="9">
        <f t="shared" si="145"/>
        <v>13</v>
      </c>
      <c r="F522" s="9">
        <f t="shared" si="145"/>
        <v>29</v>
      </c>
      <c r="G522" s="9">
        <f t="shared" si="145"/>
        <v>3</v>
      </c>
      <c r="H522" s="9">
        <f t="shared" si="145"/>
        <v>8</v>
      </c>
      <c r="I522" s="9">
        <f t="shared" si="145"/>
        <v>30</v>
      </c>
      <c r="J522" s="9">
        <f t="shared" si="145"/>
        <v>49</v>
      </c>
      <c r="K522" s="29"/>
    </row>
    <row r="523" spans="1:11" ht="15.75" customHeight="1" x14ac:dyDescent="0.3"/>
    <row r="524" spans="1:11" ht="15.75" customHeight="1" x14ac:dyDescent="0.3"/>
    <row r="525" spans="1:11" ht="15.75" customHeight="1" x14ac:dyDescent="0.3">
      <c r="A525" s="24" t="s">
        <v>1742</v>
      </c>
      <c r="B525" s="25"/>
      <c r="C525" s="25"/>
      <c r="D525" s="25"/>
      <c r="E525" s="25"/>
      <c r="F525" s="25"/>
      <c r="G525" s="25"/>
      <c r="H525" s="25"/>
      <c r="I525" s="25"/>
      <c r="J525" s="26"/>
      <c r="K525" s="27"/>
    </row>
    <row r="526" spans="1:11" ht="15.75" customHeight="1" x14ac:dyDescent="0.3">
      <c r="A526" s="2"/>
      <c r="B526" s="3"/>
      <c r="C526" s="28" t="s">
        <v>1</v>
      </c>
      <c r="D526" s="26"/>
      <c r="E526" s="28" t="s">
        <v>2</v>
      </c>
      <c r="F526" s="26"/>
      <c r="G526" s="28" t="s">
        <v>3</v>
      </c>
      <c r="H526" s="26"/>
      <c r="I526" s="28" t="s">
        <v>4</v>
      </c>
      <c r="J526" s="26"/>
      <c r="K526" s="27"/>
    </row>
    <row r="527" spans="1:11" ht="15.75" customHeight="1" x14ac:dyDescent="0.3">
      <c r="A527" s="4" t="s">
        <v>5</v>
      </c>
      <c r="B527" s="5" t="s">
        <v>6</v>
      </c>
      <c r="C527" s="6" t="s">
        <v>7</v>
      </c>
      <c r="D527" s="6" t="s">
        <v>8</v>
      </c>
      <c r="E527" s="6" t="s">
        <v>7</v>
      </c>
      <c r="F527" s="6" t="s">
        <v>8</v>
      </c>
      <c r="G527" s="6" t="s">
        <v>7</v>
      </c>
      <c r="H527" s="6" t="s">
        <v>8</v>
      </c>
      <c r="I527" s="6" t="s">
        <v>7</v>
      </c>
      <c r="J527" s="6" t="s">
        <v>8</v>
      </c>
      <c r="K527" s="29"/>
    </row>
    <row r="528" spans="1:11" ht="15.75" customHeight="1" x14ac:dyDescent="0.3">
      <c r="A528" s="7" t="s">
        <v>150</v>
      </c>
      <c r="B528" s="8" t="s">
        <v>239</v>
      </c>
      <c r="C528" s="12">
        <v>11</v>
      </c>
      <c r="D528" s="13">
        <v>2</v>
      </c>
      <c r="E528" s="13"/>
      <c r="F528" s="13"/>
      <c r="G528" s="13">
        <v>0</v>
      </c>
      <c r="H528" s="13">
        <v>1</v>
      </c>
      <c r="I528" s="13">
        <v>11</v>
      </c>
      <c r="J528" s="13">
        <v>3</v>
      </c>
      <c r="K528" s="27"/>
    </row>
    <row r="529" spans="1:11" ht="15.75" customHeight="1" x14ac:dyDescent="0.3">
      <c r="A529" s="10" t="s">
        <v>12</v>
      </c>
      <c r="B529" s="11"/>
      <c r="C529" s="9">
        <f t="shared" ref="C529:J529" si="146">SUM(C528:C528)</f>
        <v>11</v>
      </c>
      <c r="D529" s="9">
        <f t="shared" si="146"/>
        <v>2</v>
      </c>
      <c r="E529" s="9">
        <f t="shared" si="146"/>
        <v>0</v>
      </c>
      <c r="F529" s="9">
        <f t="shared" si="146"/>
        <v>0</v>
      </c>
      <c r="G529" s="9">
        <f t="shared" si="146"/>
        <v>0</v>
      </c>
      <c r="H529" s="9">
        <f t="shared" si="146"/>
        <v>1</v>
      </c>
      <c r="I529" s="9">
        <f t="shared" si="146"/>
        <v>11</v>
      </c>
      <c r="J529" s="9">
        <f t="shared" si="146"/>
        <v>3</v>
      </c>
      <c r="K529" s="29"/>
    </row>
    <row r="530" spans="1:11" ht="15.75" customHeight="1" x14ac:dyDescent="0.3"/>
    <row r="531" spans="1:11" ht="15.75" customHeight="1" x14ac:dyDescent="0.3"/>
    <row r="532" spans="1:11" ht="15.75" customHeight="1" x14ac:dyDescent="0.3">
      <c r="A532" s="24" t="s">
        <v>251</v>
      </c>
      <c r="B532" s="25"/>
      <c r="C532" s="25"/>
      <c r="D532" s="25"/>
      <c r="E532" s="25"/>
      <c r="F532" s="25"/>
      <c r="G532" s="25"/>
      <c r="H532" s="25"/>
      <c r="I532" s="25"/>
      <c r="J532" s="26"/>
      <c r="K532" s="27"/>
    </row>
    <row r="533" spans="1:11" ht="15.75" customHeight="1" x14ac:dyDescent="0.3">
      <c r="A533" s="2"/>
      <c r="B533" s="3"/>
      <c r="C533" s="28" t="s">
        <v>1</v>
      </c>
      <c r="D533" s="26"/>
      <c r="E533" s="28" t="s">
        <v>2</v>
      </c>
      <c r="F533" s="26"/>
      <c r="G533" s="28" t="s">
        <v>3</v>
      </c>
      <c r="H533" s="26"/>
      <c r="I533" s="28" t="s">
        <v>4</v>
      </c>
      <c r="J533" s="26"/>
      <c r="K533" s="27"/>
    </row>
    <row r="534" spans="1:11" ht="15.75" customHeight="1" x14ac:dyDescent="0.3">
      <c r="A534" s="4" t="s">
        <v>5</v>
      </c>
      <c r="B534" s="5" t="s">
        <v>6</v>
      </c>
      <c r="C534" s="6" t="s">
        <v>7</v>
      </c>
      <c r="D534" s="6" t="s">
        <v>8</v>
      </c>
      <c r="E534" s="6" t="s">
        <v>7</v>
      </c>
      <c r="F534" s="6" t="s">
        <v>8</v>
      </c>
      <c r="G534" s="6" t="s">
        <v>7</v>
      </c>
      <c r="H534" s="6" t="s">
        <v>8</v>
      </c>
      <c r="I534" s="6" t="s">
        <v>7</v>
      </c>
      <c r="J534" s="6" t="s">
        <v>8</v>
      </c>
      <c r="K534" s="29"/>
    </row>
    <row r="535" spans="1:11" ht="15.75" customHeight="1" x14ac:dyDescent="0.3">
      <c r="A535" s="7" t="s">
        <v>66</v>
      </c>
      <c r="B535" s="8" t="s">
        <v>95</v>
      </c>
      <c r="C535" s="9">
        <v>8</v>
      </c>
      <c r="D535" s="9">
        <v>10</v>
      </c>
      <c r="E535" s="9">
        <v>3</v>
      </c>
      <c r="F535" s="9">
        <v>4</v>
      </c>
      <c r="G535" s="9">
        <v>0</v>
      </c>
      <c r="H535" s="9">
        <v>1</v>
      </c>
      <c r="I535" s="9">
        <v>8</v>
      </c>
      <c r="J535" s="9">
        <v>11</v>
      </c>
      <c r="K535" s="29"/>
    </row>
    <row r="536" spans="1:11" ht="15.75" customHeight="1" x14ac:dyDescent="0.3">
      <c r="A536" s="7" t="s">
        <v>67</v>
      </c>
      <c r="B536" s="8" t="s">
        <v>95</v>
      </c>
      <c r="C536" s="9">
        <v>6</v>
      </c>
      <c r="D536" s="9">
        <v>14</v>
      </c>
      <c r="E536" s="9">
        <v>1</v>
      </c>
      <c r="F536" s="9">
        <v>8</v>
      </c>
      <c r="G536" s="9">
        <v>3</v>
      </c>
      <c r="H536" s="9">
        <v>1</v>
      </c>
      <c r="I536" s="9">
        <v>9</v>
      </c>
      <c r="J536" s="9">
        <v>15</v>
      </c>
      <c r="K536" s="29"/>
    </row>
    <row r="537" spans="1:11" ht="15.75" customHeight="1" x14ac:dyDescent="0.3">
      <c r="A537" s="7" t="s">
        <v>68</v>
      </c>
      <c r="B537" s="8" t="s">
        <v>95</v>
      </c>
      <c r="C537" s="9">
        <v>11</v>
      </c>
      <c r="D537" s="9">
        <v>9</v>
      </c>
      <c r="E537" s="9">
        <v>3</v>
      </c>
      <c r="F537" s="9">
        <v>6</v>
      </c>
      <c r="G537" s="9">
        <v>0</v>
      </c>
      <c r="H537" s="9">
        <v>1</v>
      </c>
      <c r="I537" s="9">
        <v>11</v>
      </c>
      <c r="J537" s="9">
        <v>10</v>
      </c>
      <c r="K537" s="29"/>
    </row>
    <row r="538" spans="1:11" ht="15.75" customHeight="1" x14ac:dyDescent="0.3">
      <c r="A538" s="7" t="s">
        <v>69</v>
      </c>
      <c r="B538" s="8" t="s">
        <v>95</v>
      </c>
      <c r="C538" s="12">
        <v>17</v>
      </c>
      <c r="D538" s="13">
        <v>3</v>
      </c>
      <c r="E538" s="13">
        <v>8</v>
      </c>
      <c r="F538" s="13">
        <v>1</v>
      </c>
      <c r="G538" s="13">
        <v>2</v>
      </c>
      <c r="H538" s="13">
        <v>1</v>
      </c>
      <c r="I538" s="13">
        <v>19</v>
      </c>
      <c r="J538" s="13">
        <v>4</v>
      </c>
      <c r="K538" s="27"/>
    </row>
    <row r="539" spans="1:11" ht="15.75" customHeight="1" x14ac:dyDescent="0.3">
      <c r="A539" s="7" t="s">
        <v>102</v>
      </c>
      <c r="B539" s="8" t="s">
        <v>95</v>
      </c>
      <c r="C539" s="22">
        <v>14</v>
      </c>
      <c r="D539" s="14">
        <v>4</v>
      </c>
      <c r="E539" s="14">
        <v>7</v>
      </c>
      <c r="F539" s="14">
        <v>2</v>
      </c>
      <c r="G539" s="14">
        <v>0</v>
      </c>
      <c r="H539" s="14">
        <v>1</v>
      </c>
      <c r="I539" s="14">
        <v>14</v>
      </c>
      <c r="J539" s="14">
        <v>5</v>
      </c>
      <c r="K539" s="27"/>
    </row>
    <row r="540" spans="1:11" ht="15.75" customHeight="1" x14ac:dyDescent="0.3">
      <c r="A540" s="7" t="s">
        <v>103</v>
      </c>
      <c r="B540" s="8" t="s">
        <v>95</v>
      </c>
      <c r="C540" s="22">
        <v>8</v>
      </c>
      <c r="D540" s="14">
        <v>10</v>
      </c>
      <c r="E540" s="14">
        <v>3</v>
      </c>
      <c r="F540" s="14">
        <v>6</v>
      </c>
      <c r="G540" s="14">
        <v>0</v>
      </c>
      <c r="H540" s="14">
        <v>1</v>
      </c>
      <c r="I540" s="14">
        <v>8</v>
      </c>
      <c r="J540" s="14">
        <v>11</v>
      </c>
      <c r="K540" s="27"/>
    </row>
    <row r="541" spans="1:11" ht="15.75" customHeight="1" x14ac:dyDescent="0.3">
      <c r="A541" s="7" t="s">
        <v>104</v>
      </c>
      <c r="B541" s="8" t="s">
        <v>95</v>
      </c>
      <c r="C541" s="22">
        <v>3</v>
      </c>
      <c r="D541" s="14">
        <v>15</v>
      </c>
      <c r="E541" s="14">
        <v>1</v>
      </c>
      <c r="F541" s="14">
        <v>8</v>
      </c>
      <c r="G541" s="14">
        <v>0</v>
      </c>
      <c r="H541" s="14">
        <v>1</v>
      </c>
      <c r="I541" s="14">
        <v>3</v>
      </c>
      <c r="J541" s="14">
        <v>16</v>
      </c>
      <c r="K541" s="27"/>
    </row>
    <row r="542" spans="1:11" ht="15.75" customHeight="1" x14ac:dyDescent="0.3">
      <c r="A542" s="10" t="s">
        <v>12</v>
      </c>
      <c r="B542" s="11"/>
      <c r="C542" s="9">
        <f>SUM(C535:C541)</f>
        <v>67</v>
      </c>
      <c r="D542" s="9">
        <f t="shared" ref="D542:J542" si="147">SUM(D535:D541)</f>
        <v>65</v>
      </c>
      <c r="E542" s="9">
        <f t="shared" si="147"/>
        <v>26</v>
      </c>
      <c r="F542" s="9">
        <f t="shared" si="147"/>
        <v>35</v>
      </c>
      <c r="G542" s="9">
        <f t="shared" si="147"/>
        <v>5</v>
      </c>
      <c r="H542" s="9">
        <f t="shared" si="147"/>
        <v>7</v>
      </c>
      <c r="I542" s="9">
        <f t="shared" si="147"/>
        <v>72</v>
      </c>
      <c r="J542" s="9">
        <f t="shared" si="147"/>
        <v>72</v>
      </c>
      <c r="K542" s="29"/>
    </row>
    <row r="543" spans="1:11" ht="15.75" customHeight="1" x14ac:dyDescent="0.3"/>
    <row r="544" spans="1:11" ht="15.75" customHeight="1" x14ac:dyDescent="0.3"/>
    <row r="545" spans="1:11" ht="15.75" customHeight="1" x14ac:dyDescent="0.3">
      <c r="A545" s="24" t="s">
        <v>1249</v>
      </c>
      <c r="B545" s="25"/>
      <c r="C545" s="25"/>
      <c r="D545" s="25"/>
      <c r="E545" s="25"/>
      <c r="F545" s="25"/>
      <c r="G545" s="25"/>
      <c r="H545" s="25"/>
      <c r="I545" s="25"/>
      <c r="J545" s="26"/>
      <c r="K545" s="27"/>
    </row>
    <row r="546" spans="1:11" ht="15.75" customHeight="1" x14ac:dyDescent="0.3">
      <c r="A546" s="2"/>
      <c r="B546" s="3"/>
      <c r="C546" s="28" t="s">
        <v>1</v>
      </c>
      <c r="D546" s="26"/>
      <c r="E546" s="28" t="s">
        <v>2</v>
      </c>
      <c r="F546" s="26"/>
      <c r="G546" s="28" t="s">
        <v>3</v>
      </c>
      <c r="H546" s="26"/>
      <c r="I546" s="28" t="s">
        <v>4</v>
      </c>
      <c r="J546" s="26"/>
      <c r="K546" s="27"/>
    </row>
    <row r="547" spans="1:11" ht="15.75" customHeight="1" x14ac:dyDescent="0.3">
      <c r="A547" s="4" t="s">
        <v>5</v>
      </c>
      <c r="B547" s="5" t="s">
        <v>6</v>
      </c>
      <c r="C547" s="6" t="s">
        <v>7</v>
      </c>
      <c r="D547" s="6" t="s">
        <v>8</v>
      </c>
      <c r="E547" s="6" t="s">
        <v>7</v>
      </c>
      <c r="F547" s="6" t="s">
        <v>8</v>
      </c>
      <c r="G547" s="6" t="s">
        <v>7</v>
      </c>
      <c r="H547" s="6" t="s">
        <v>8</v>
      </c>
      <c r="I547" s="6" t="s">
        <v>7</v>
      </c>
      <c r="J547" s="6" t="s">
        <v>8</v>
      </c>
      <c r="K547" s="29"/>
    </row>
    <row r="548" spans="1:11" ht="15.75" customHeight="1" x14ac:dyDescent="0.3">
      <c r="A548" s="7" t="s">
        <v>32</v>
      </c>
      <c r="B548" s="8" t="s">
        <v>239</v>
      </c>
      <c r="C548" s="9">
        <v>1</v>
      </c>
      <c r="D548" s="9">
        <v>19</v>
      </c>
      <c r="E548" s="9">
        <v>1</v>
      </c>
      <c r="F548" s="9">
        <v>5</v>
      </c>
      <c r="G548" s="9">
        <v>0</v>
      </c>
      <c r="H548" s="9">
        <v>1</v>
      </c>
      <c r="I548" s="9">
        <v>1</v>
      </c>
      <c r="J548" s="9">
        <v>20</v>
      </c>
      <c r="K548" s="29"/>
    </row>
    <row r="549" spans="1:11" ht="15.75" customHeight="1" x14ac:dyDescent="0.3">
      <c r="A549" s="7" t="s">
        <v>33</v>
      </c>
      <c r="B549" s="8" t="s">
        <v>239</v>
      </c>
      <c r="C549" s="9">
        <v>2</v>
      </c>
      <c r="D549" s="9">
        <v>18</v>
      </c>
      <c r="E549" s="9">
        <v>1</v>
      </c>
      <c r="F549" s="9">
        <v>12</v>
      </c>
      <c r="G549" s="9">
        <v>0</v>
      </c>
      <c r="H549" s="9">
        <v>1</v>
      </c>
      <c r="I549" s="9">
        <v>2</v>
      </c>
      <c r="J549" s="9">
        <v>19</v>
      </c>
      <c r="K549" s="29"/>
    </row>
    <row r="550" spans="1:11" ht="15.75" customHeight="1" x14ac:dyDescent="0.3">
      <c r="A550" s="7" t="s">
        <v>34</v>
      </c>
      <c r="B550" s="8" t="s">
        <v>239</v>
      </c>
      <c r="C550" s="9">
        <v>9</v>
      </c>
      <c r="D550" s="9">
        <v>11</v>
      </c>
      <c r="E550" s="9">
        <v>7</v>
      </c>
      <c r="F550" s="9">
        <v>6</v>
      </c>
      <c r="G550" s="9">
        <v>0</v>
      </c>
      <c r="H550" s="9">
        <v>1</v>
      </c>
      <c r="I550" s="9">
        <v>9</v>
      </c>
      <c r="J550" s="9">
        <v>12</v>
      </c>
      <c r="K550" s="29"/>
    </row>
    <row r="551" spans="1:11" ht="15.75" customHeight="1" x14ac:dyDescent="0.3">
      <c r="A551" s="7" t="s">
        <v>35</v>
      </c>
      <c r="B551" s="8" t="s">
        <v>239</v>
      </c>
      <c r="C551" s="9">
        <v>11</v>
      </c>
      <c r="D551" s="9">
        <v>9</v>
      </c>
      <c r="E551" s="9">
        <v>9</v>
      </c>
      <c r="F551" s="9">
        <v>4</v>
      </c>
      <c r="G551" s="9">
        <v>0</v>
      </c>
      <c r="H551" s="9">
        <v>1</v>
      </c>
      <c r="I551" s="9">
        <v>11</v>
      </c>
      <c r="J551" s="9">
        <v>10</v>
      </c>
      <c r="K551" s="29"/>
    </row>
    <row r="552" spans="1:11" ht="15.75" customHeight="1" x14ac:dyDescent="0.3">
      <c r="A552" s="7" t="s">
        <v>36</v>
      </c>
      <c r="B552" s="8" t="s">
        <v>239</v>
      </c>
      <c r="C552" s="12">
        <v>13</v>
      </c>
      <c r="D552" s="13">
        <v>7</v>
      </c>
      <c r="E552" s="13">
        <v>11</v>
      </c>
      <c r="F552" s="13">
        <v>2</v>
      </c>
      <c r="G552" s="13">
        <v>2</v>
      </c>
      <c r="H552" s="13">
        <v>1</v>
      </c>
      <c r="I552" s="13">
        <v>15</v>
      </c>
      <c r="J552" s="13">
        <v>8</v>
      </c>
      <c r="K552" s="27"/>
    </row>
    <row r="553" spans="1:11" ht="15.75" customHeight="1" x14ac:dyDescent="0.3">
      <c r="A553" s="7" t="s">
        <v>37</v>
      </c>
      <c r="B553" s="8" t="s">
        <v>239</v>
      </c>
      <c r="C553" s="22">
        <v>15</v>
      </c>
      <c r="D553" s="14">
        <v>5</v>
      </c>
      <c r="E553" s="14">
        <v>13</v>
      </c>
      <c r="F553" s="14">
        <v>3</v>
      </c>
      <c r="G553" s="14">
        <v>3</v>
      </c>
      <c r="H553" s="14">
        <v>1</v>
      </c>
      <c r="I553" s="14">
        <v>18</v>
      </c>
      <c r="J553" s="14">
        <v>6</v>
      </c>
      <c r="K553" s="27"/>
    </row>
    <row r="554" spans="1:11" ht="15.75" customHeight="1" x14ac:dyDescent="0.3">
      <c r="A554" s="10" t="s">
        <v>12</v>
      </c>
      <c r="B554" s="11"/>
      <c r="C554" s="9">
        <f>SUM(C548:C553)</f>
        <v>51</v>
      </c>
      <c r="D554" s="9">
        <f t="shared" ref="D554:J554" si="148">SUM(D548:D553)</f>
        <v>69</v>
      </c>
      <c r="E554" s="9">
        <f t="shared" si="148"/>
        <v>42</v>
      </c>
      <c r="F554" s="9">
        <f t="shared" si="148"/>
        <v>32</v>
      </c>
      <c r="G554" s="9">
        <f t="shared" si="148"/>
        <v>5</v>
      </c>
      <c r="H554" s="9">
        <f t="shared" si="148"/>
        <v>6</v>
      </c>
      <c r="I554" s="9">
        <f t="shared" si="148"/>
        <v>56</v>
      </c>
      <c r="J554" s="9">
        <f t="shared" si="148"/>
        <v>75</v>
      </c>
      <c r="K554" s="29"/>
    </row>
    <row r="555" spans="1:11" ht="15.75" customHeight="1" x14ac:dyDescent="0.3"/>
    <row r="556" spans="1:11" ht="15.75" customHeight="1" x14ac:dyDescent="0.3"/>
    <row r="557" spans="1:11" ht="15.75" customHeight="1" x14ac:dyDescent="0.3">
      <c r="A557" s="24" t="s">
        <v>1861</v>
      </c>
      <c r="B557" s="25"/>
      <c r="C557" s="25"/>
      <c r="D557" s="25"/>
      <c r="E557" s="25"/>
      <c r="F557" s="25"/>
      <c r="G557" s="25"/>
      <c r="H557" s="25"/>
      <c r="I557" s="25"/>
      <c r="J557" s="26"/>
      <c r="K557" s="27"/>
    </row>
    <row r="558" spans="1:11" ht="15.75" customHeight="1" x14ac:dyDescent="0.3">
      <c r="A558" s="2"/>
      <c r="B558" s="3"/>
      <c r="C558" s="28" t="s">
        <v>1</v>
      </c>
      <c r="D558" s="26"/>
      <c r="E558" s="28" t="s">
        <v>2</v>
      </c>
      <c r="F558" s="26"/>
      <c r="G558" s="28" t="s">
        <v>3</v>
      </c>
      <c r="H558" s="26"/>
      <c r="I558" s="28" t="s">
        <v>4</v>
      </c>
      <c r="J558" s="26"/>
      <c r="K558" s="27"/>
    </row>
    <row r="559" spans="1:11" ht="15.75" customHeight="1" x14ac:dyDescent="0.3">
      <c r="A559" s="4" t="s">
        <v>5</v>
      </c>
      <c r="B559" s="5" t="s">
        <v>6</v>
      </c>
      <c r="C559" s="6" t="s">
        <v>7</v>
      </c>
      <c r="D559" s="6" t="s">
        <v>8</v>
      </c>
      <c r="E559" s="6" t="s">
        <v>7</v>
      </c>
      <c r="F559" s="6" t="s">
        <v>8</v>
      </c>
      <c r="G559" s="6" t="s">
        <v>7</v>
      </c>
      <c r="H559" s="6" t="s">
        <v>8</v>
      </c>
      <c r="I559" s="6" t="s">
        <v>7</v>
      </c>
      <c r="J559" s="6" t="s">
        <v>8</v>
      </c>
      <c r="K559" s="29"/>
    </row>
    <row r="560" spans="1:11" ht="15.75" customHeight="1" x14ac:dyDescent="0.3">
      <c r="A560" s="7" t="s">
        <v>1614</v>
      </c>
      <c r="B560" s="8" t="s">
        <v>1384</v>
      </c>
      <c r="C560" s="9">
        <v>9</v>
      </c>
      <c r="D560" s="9">
        <v>13</v>
      </c>
      <c r="E560" s="9">
        <v>3</v>
      </c>
      <c r="F560" s="9">
        <v>8</v>
      </c>
      <c r="G560" s="9">
        <v>0</v>
      </c>
      <c r="H560" s="9">
        <v>1</v>
      </c>
      <c r="I560" s="9">
        <v>9</v>
      </c>
      <c r="J560" s="9">
        <v>14</v>
      </c>
      <c r="K560" s="29"/>
    </row>
    <row r="561" spans="1:11" ht="15.75" customHeight="1" x14ac:dyDescent="0.3">
      <c r="A561" s="7" t="s">
        <v>1852</v>
      </c>
      <c r="B561" s="8" t="s">
        <v>120</v>
      </c>
      <c r="C561" s="9">
        <v>8</v>
      </c>
      <c r="D561" s="9">
        <v>14</v>
      </c>
      <c r="E561" s="9">
        <v>5</v>
      </c>
      <c r="F561" s="9">
        <v>11</v>
      </c>
      <c r="G561" s="9">
        <v>2</v>
      </c>
      <c r="H561" s="9">
        <v>1</v>
      </c>
      <c r="I561" s="9">
        <v>10</v>
      </c>
      <c r="J561" s="9">
        <v>15</v>
      </c>
      <c r="K561" s="29"/>
    </row>
    <row r="562" spans="1:11" ht="15.75" customHeight="1" x14ac:dyDescent="0.3">
      <c r="A562" s="7" t="s">
        <v>1883</v>
      </c>
      <c r="B562" s="8" t="s">
        <v>120</v>
      </c>
      <c r="C562" s="9">
        <v>16</v>
      </c>
      <c r="D562" s="9">
        <v>6</v>
      </c>
      <c r="E562" s="9">
        <v>12</v>
      </c>
      <c r="F562" s="9">
        <v>4</v>
      </c>
      <c r="G562" s="9">
        <v>3</v>
      </c>
      <c r="H562" s="9">
        <v>1</v>
      </c>
      <c r="I562" s="9">
        <v>19</v>
      </c>
      <c r="J562" s="9">
        <v>7</v>
      </c>
      <c r="K562" s="29"/>
    </row>
    <row r="563" spans="1:11" ht="15.75" customHeight="1" x14ac:dyDescent="0.3">
      <c r="A563" s="7" t="s">
        <v>1947</v>
      </c>
      <c r="B563" s="8" t="s">
        <v>120</v>
      </c>
      <c r="C563" s="9">
        <v>21</v>
      </c>
      <c r="D563" s="9">
        <v>1</v>
      </c>
      <c r="E563" s="9">
        <v>15</v>
      </c>
      <c r="F563" s="9">
        <v>1</v>
      </c>
      <c r="G563" s="9">
        <v>1</v>
      </c>
      <c r="H563" s="9">
        <v>1</v>
      </c>
      <c r="I563" s="9">
        <v>22</v>
      </c>
      <c r="J563" s="9">
        <v>2</v>
      </c>
      <c r="K563" s="29"/>
    </row>
    <row r="564" spans="1:11" ht="15.75" customHeight="1" x14ac:dyDescent="0.3">
      <c r="A564" s="7" t="s">
        <v>1965</v>
      </c>
      <c r="B564" s="8" t="s">
        <v>120</v>
      </c>
      <c r="C564" s="9">
        <v>14</v>
      </c>
      <c r="D564" s="9">
        <v>8</v>
      </c>
      <c r="E564" s="9">
        <v>10</v>
      </c>
      <c r="F564" s="9">
        <v>6</v>
      </c>
      <c r="G564" s="9">
        <v>0</v>
      </c>
      <c r="H564" s="9">
        <v>1</v>
      </c>
      <c r="I564" s="9">
        <v>14</v>
      </c>
      <c r="J564" s="9">
        <v>9</v>
      </c>
      <c r="K564" s="29"/>
    </row>
    <row r="565" spans="1:11" ht="15.75" customHeight="1" x14ac:dyDescent="0.3">
      <c r="A565" s="7" t="s">
        <v>2031</v>
      </c>
      <c r="B565" s="8" t="s">
        <v>120</v>
      </c>
      <c r="C565" s="9">
        <v>16</v>
      </c>
      <c r="D565" s="9">
        <v>6</v>
      </c>
      <c r="E565" s="9">
        <v>11</v>
      </c>
      <c r="F565" s="9">
        <v>5</v>
      </c>
      <c r="G565" s="9">
        <v>2</v>
      </c>
      <c r="H565" s="9">
        <v>1</v>
      </c>
      <c r="I565" s="9">
        <v>18</v>
      </c>
      <c r="J565" s="9">
        <v>7</v>
      </c>
      <c r="K565" s="29"/>
    </row>
    <row r="566" spans="1:11" ht="15.75" customHeight="1" x14ac:dyDescent="0.3">
      <c r="A566" s="7" t="s">
        <v>2043</v>
      </c>
      <c r="B566" s="8" t="s">
        <v>120</v>
      </c>
      <c r="C566" s="9">
        <v>15</v>
      </c>
      <c r="D566" s="9">
        <v>7</v>
      </c>
      <c r="E566" s="9">
        <v>9</v>
      </c>
      <c r="F566" s="9">
        <v>5</v>
      </c>
      <c r="G566" s="9">
        <v>1</v>
      </c>
      <c r="H566" s="9">
        <v>1</v>
      </c>
      <c r="I566" s="9">
        <v>16</v>
      </c>
      <c r="J566" s="9">
        <v>8</v>
      </c>
      <c r="K566" s="29"/>
    </row>
    <row r="567" spans="1:11" ht="15.75" customHeight="1" x14ac:dyDescent="0.3">
      <c r="A567" s="7" t="s">
        <v>2066</v>
      </c>
      <c r="B567" s="8" t="s">
        <v>120</v>
      </c>
      <c r="C567" s="9">
        <v>19</v>
      </c>
      <c r="D567" s="9">
        <v>3</v>
      </c>
      <c r="E567" s="9">
        <v>11</v>
      </c>
      <c r="F567" s="9">
        <v>3</v>
      </c>
      <c r="G567" s="9">
        <v>4</v>
      </c>
      <c r="H567" s="9">
        <v>1</v>
      </c>
      <c r="I567" s="9">
        <v>23</v>
      </c>
      <c r="J567" s="9">
        <v>4</v>
      </c>
      <c r="K567" s="29"/>
    </row>
    <row r="568" spans="1:11" ht="15.75" customHeight="1" x14ac:dyDescent="0.3">
      <c r="A568" s="7" t="s">
        <v>2081</v>
      </c>
      <c r="B568" s="8" t="s">
        <v>120</v>
      </c>
      <c r="C568" s="9">
        <v>16</v>
      </c>
      <c r="D568" s="9">
        <v>6</v>
      </c>
      <c r="E568" s="9">
        <v>10</v>
      </c>
      <c r="F568" s="9">
        <v>4</v>
      </c>
      <c r="G568" s="9">
        <v>1</v>
      </c>
      <c r="H568" s="9">
        <v>1</v>
      </c>
      <c r="I568" s="9">
        <v>17</v>
      </c>
      <c r="J568" s="9">
        <v>7</v>
      </c>
      <c r="K568" s="29"/>
    </row>
    <row r="569" spans="1:11" ht="15.75" customHeight="1" x14ac:dyDescent="0.3">
      <c r="A569" s="10" t="s">
        <v>12</v>
      </c>
      <c r="B569" s="11"/>
      <c r="C569" s="9">
        <f t="shared" ref="C569:J569" si="149">SUM(C560:C568)</f>
        <v>134</v>
      </c>
      <c r="D569" s="9">
        <f t="shared" si="149"/>
        <v>64</v>
      </c>
      <c r="E569" s="9">
        <f t="shared" si="149"/>
        <v>86</v>
      </c>
      <c r="F569" s="9">
        <f t="shared" si="149"/>
        <v>47</v>
      </c>
      <c r="G569" s="9">
        <f t="shared" si="149"/>
        <v>14</v>
      </c>
      <c r="H569" s="9">
        <f t="shared" si="149"/>
        <v>9</v>
      </c>
      <c r="I569" s="9">
        <f t="shared" si="149"/>
        <v>148</v>
      </c>
      <c r="J569" s="9">
        <f t="shared" si="149"/>
        <v>73</v>
      </c>
      <c r="K569" s="29"/>
    </row>
    <row r="570" spans="1:11" ht="15.75" customHeight="1" x14ac:dyDescent="0.3"/>
    <row r="571" spans="1:11" ht="15.75" customHeight="1" x14ac:dyDescent="0.3"/>
    <row r="572" spans="1:11" ht="15.75" customHeight="1" x14ac:dyDescent="0.3">
      <c r="A572" s="24" t="s">
        <v>2069</v>
      </c>
      <c r="B572" s="25"/>
      <c r="C572" s="25"/>
      <c r="D572" s="25"/>
      <c r="E572" s="25"/>
      <c r="F572" s="25"/>
      <c r="G572" s="25"/>
      <c r="H572" s="25"/>
      <c r="I572" s="25"/>
      <c r="J572" s="26"/>
      <c r="K572" s="27"/>
    </row>
    <row r="573" spans="1:11" ht="15.75" customHeight="1" x14ac:dyDescent="0.3">
      <c r="A573" s="2"/>
      <c r="B573" s="3"/>
      <c r="C573" s="28" t="s">
        <v>1</v>
      </c>
      <c r="D573" s="26"/>
      <c r="E573" s="28" t="s">
        <v>2</v>
      </c>
      <c r="F573" s="26"/>
      <c r="G573" s="28" t="s">
        <v>3</v>
      </c>
      <c r="H573" s="26"/>
      <c r="I573" s="28" t="s">
        <v>4</v>
      </c>
      <c r="J573" s="26"/>
      <c r="K573" s="27"/>
    </row>
    <row r="574" spans="1:11" ht="15.75" customHeight="1" x14ac:dyDescent="0.3">
      <c r="A574" s="4" t="s">
        <v>5</v>
      </c>
      <c r="B574" s="5" t="s">
        <v>6</v>
      </c>
      <c r="C574" s="6" t="s">
        <v>7</v>
      </c>
      <c r="D574" s="6" t="s">
        <v>8</v>
      </c>
      <c r="E574" s="6" t="s">
        <v>7</v>
      </c>
      <c r="F574" s="6" t="s">
        <v>8</v>
      </c>
      <c r="G574" s="6" t="s">
        <v>7</v>
      </c>
      <c r="H574" s="6" t="s">
        <v>8</v>
      </c>
      <c r="I574" s="6" t="s">
        <v>7</v>
      </c>
      <c r="J574" s="6" t="s">
        <v>8</v>
      </c>
      <c r="K574" s="29"/>
    </row>
    <row r="575" spans="1:11" ht="15.75" customHeight="1" x14ac:dyDescent="0.3">
      <c r="A575" s="7" t="s">
        <v>2066</v>
      </c>
      <c r="B575" s="8" t="s">
        <v>410</v>
      </c>
      <c r="C575" s="9">
        <v>3</v>
      </c>
      <c r="D575" s="9">
        <v>4</v>
      </c>
      <c r="E575" s="9">
        <v>1</v>
      </c>
      <c r="F575" s="9">
        <v>3</v>
      </c>
      <c r="G575" s="9">
        <v>0</v>
      </c>
      <c r="H575" s="9">
        <v>0</v>
      </c>
      <c r="I575" s="9">
        <v>3</v>
      </c>
      <c r="J575" s="9">
        <v>4</v>
      </c>
      <c r="K575" s="29"/>
    </row>
    <row r="576" spans="1:11" ht="15.75" customHeight="1" x14ac:dyDescent="0.3">
      <c r="A576" s="10" t="s">
        <v>12</v>
      </c>
      <c r="B576" s="11"/>
      <c r="C576" s="9">
        <f t="shared" ref="C576:J576" si="150">SUM(C575:C575)</f>
        <v>3</v>
      </c>
      <c r="D576" s="9">
        <f t="shared" si="150"/>
        <v>4</v>
      </c>
      <c r="E576" s="9">
        <f t="shared" si="150"/>
        <v>1</v>
      </c>
      <c r="F576" s="9">
        <f t="shared" si="150"/>
        <v>3</v>
      </c>
      <c r="G576" s="9">
        <f t="shared" si="150"/>
        <v>0</v>
      </c>
      <c r="H576" s="9">
        <f t="shared" si="150"/>
        <v>0</v>
      </c>
      <c r="I576" s="9">
        <f t="shared" si="150"/>
        <v>3</v>
      </c>
      <c r="J576" s="9">
        <f t="shared" si="150"/>
        <v>4</v>
      </c>
      <c r="K576" s="29"/>
    </row>
    <row r="577" spans="1:11" ht="15.75" customHeight="1" x14ac:dyDescent="0.3"/>
    <row r="578" spans="1:11" ht="15.75" customHeight="1" x14ac:dyDescent="0.3"/>
    <row r="579" spans="1:11" ht="15.75" customHeight="1" x14ac:dyDescent="0.3">
      <c r="A579" s="24" t="s">
        <v>1286</v>
      </c>
      <c r="B579" s="25"/>
      <c r="C579" s="25"/>
      <c r="D579" s="25"/>
      <c r="E579" s="25"/>
      <c r="F579" s="25"/>
      <c r="G579" s="25"/>
      <c r="H579" s="25"/>
      <c r="I579" s="25"/>
      <c r="J579" s="26"/>
      <c r="K579" s="27"/>
    </row>
    <row r="580" spans="1:11" ht="15.75" customHeight="1" x14ac:dyDescent="0.3">
      <c r="A580" s="2"/>
      <c r="B580" s="3"/>
      <c r="C580" s="28" t="s">
        <v>1</v>
      </c>
      <c r="D580" s="26"/>
      <c r="E580" s="28" t="s">
        <v>2</v>
      </c>
      <c r="F580" s="26"/>
      <c r="G580" s="28" t="s">
        <v>3</v>
      </c>
      <c r="H580" s="26"/>
      <c r="I580" s="28" t="s">
        <v>4</v>
      </c>
      <c r="J580" s="26"/>
      <c r="K580" s="27"/>
    </row>
    <row r="581" spans="1:11" ht="15.75" customHeight="1" x14ac:dyDescent="0.3">
      <c r="A581" s="4" t="s">
        <v>5</v>
      </c>
      <c r="B581" s="5" t="s">
        <v>6</v>
      </c>
      <c r="C581" s="6" t="s">
        <v>7</v>
      </c>
      <c r="D581" s="6" t="s">
        <v>8</v>
      </c>
      <c r="E581" s="6" t="s">
        <v>7</v>
      </c>
      <c r="F581" s="6" t="s">
        <v>8</v>
      </c>
      <c r="G581" s="6" t="s">
        <v>7</v>
      </c>
      <c r="H581" s="6" t="s">
        <v>8</v>
      </c>
      <c r="I581" s="6" t="s">
        <v>7</v>
      </c>
      <c r="J581" s="6" t="s">
        <v>8</v>
      </c>
      <c r="K581" s="29"/>
    </row>
    <row r="582" spans="1:11" ht="15.75" customHeight="1" x14ac:dyDescent="0.3">
      <c r="A582" s="7" t="s">
        <v>171</v>
      </c>
      <c r="B582" s="8" t="s">
        <v>400</v>
      </c>
      <c r="C582" s="12">
        <v>1</v>
      </c>
      <c r="D582" s="13">
        <v>0</v>
      </c>
      <c r="E582" s="13">
        <v>0</v>
      </c>
      <c r="F582" s="13">
        <v>0</v>
      </c>
      <c r="G582" s="13">
        <v>1</v>
      </c>
      <c r="H582" s="13">
        <v>1</v>
      </c>
      <c r="I582" s="13">
        <v>2</v>
      </c>
      <c r="J582" s="13">
        <v>1</v>
      </c>
    </row>
    <row r="583" spans="1:11" ht="15.75" customHeight="1" x14ac:dyDescent="0.3">
      <c r="A583" s="7" t="s">
        <v>32</v>
      </c>
      <c r="B583" s="8" t="s">
        <v>400</v>
      </c>
      <c r="C583" s="12">
        <v>12</v>
      </c>
      <c r="D583" s="13">
        <v>8</v>
      </c>
      <c r="E583" s="13">
        <v>0</v>
      </c>
      <c r="F583" s="13">
        <v>0</v>
      </c>
      <c r="G583" s="13">
        <v>0</v>
      </c>
      <c r="H583" s="13">
        <v>1</v>
      </c>
      <c r="I583" s="13">
        <v>12</v>
      </c>
      <c r="J583" s="13">
        <v>9</v>
      </c>
    </row>
    <row r="584" spans="1:11" ht="15.75" customHeight="1" x14ac:dyDescent="0.3">
      <c r="A584" s="7" t="s">
        <v>33</v>
      </c>
      <c r="B584" s="8" t="s">
        <v>400</v>
      </c>
      <c r="C584" s="12">
        <v>9</v>
      </c>
      <c r="D584" s="13">
        <v>11</v>
      </c>
      <c r="E584" s="13">
        <v>0</v>
      </c>
      <c r="F584" s="13">
        <v>0</v>
      </c>
      <c r="G584" s="13">
        <v>2</v>
      </c>
      <c r="H584" s="13">
        <v>1</v>
      </c>
      <c r="I584" s="13">
        <v>11</v>
      </c>
      <c r="J584" s="13">
        <v>12</v>
      </c>
    </row>
    <row r="585" spans="1:11" ht="15.75" customHeight="1" x14ac:dyDescent="0.3">
      <c r="A585" s="7" t="s">
        <v>34</v>
      </c>
      <c r="B585" s="8" t="s">
        <v>400</v>
      </c>
      <c r="C585" s="12">
        <v>13</v>
      </c>
      <c r="D585" s="13">
        <v>7</v>
      </c>
      <c r="E585" s="13">
        <v>0</v>
      </c>
      <c r="F585" s="13">
        <v>0</v>
      </c>
      <c r="G585" s="13">
        <v>1</v>
      </c>
      <c r="H585" s="13">
        <v>1</v>
      </c>
      <c r="I585" s="13">
        <v>14</v>
      </c>
      <c r="J585" s="13">
        <v>8</v>
      </c>
    </row>
    <row r="586" spans="1:11" ht="15.75" customHeight="1" x14ac:dyDescent="0.3">
      <c r="A586" s="7" t="s">
        <v>35</v>
      </c>
      <c r="B586" s="8" t="s">
        <v>400</v>
      </c>
      <c r="C586" s="12">
        <v>14</v>
      </c>
      <c r="D586" s="13">
        <v>6</v>
      </c>
      <c r="E586" s="13">
        <v>0</v>
      </c>
      <c r="F586" s="13">
        <v>0</v>
      </c>
      <c r="G586" s="13">
        <v>0</v>
      </c>
      <c r="H586" s="13">
        <v>1</v>
      </c>
      <c r="I586" s="13">
        <v>14</v>
      </c>
      <c r="J586" s="13">
        <v>7</v>
      </c>
    </row>
    <row r="587" spans="1:11" ht="15.75" customHeight="1" x14ac:dyDescent="0.3">
      <c r="A587" s="7" t="s">
        <v>36</v>
      </c>
      <c r="B587" s="8" t="s">
        <v>400</v>
      </c>
      <c r="C587" s="12">
        <v>11</v>
      </c>
      <c r="D587" s="13">
        <v>9</v>
      </c>
      <c r="E587" s="13">
        <v>0</v>
      </c>
      <c r="F587" s="13">
        <v>0</v>
      </c>
      <c r="G587" s="13">
        <v>0</v>
      </c>
      <c r="H587" s="13">
        <v>0</v>
      </c>
      <c r="I587" s="13">
        <v>12</v>
      </c>
      <c r="J587" s="13">
        <v>10</v>
      </c>
    </row>
    <row r="588" spans="1:11" ht="15.75" customHeight="1" x14ac:dyDescent="0.3">
      <c r="A588" s="7" t="s">
        <v>37</v>
      </c>
      <c r="B588" s="8"/>
      <c r="C588" s="12"/>
      <c r="D588" s="13"/>
      <c r="E588" s="13"/>
      <c r="F588" s="13"/>
      <c r="G588" s="13"/>
      <c r="H588" s="13"/>
      <c r="I588" s="13"/>
      <c r="J588" s="13"/>
    </row>
    <row r="589" spans="1:11" ht="15.75" customHeight="1" x14ac:dyDescent="0.3">
      <c r="A589" s="7" t="s">
        <v>38</v>
      </c>
      <c r="B589" s="8" t="s">
        <v>410</v>
      </c>
      <c r="C589" s="12">
        <v>12</v>
      </c>
      <c r="D589" s="13">
        <v>8</v>
      </c>
      <c r="E589" s="13">
        <v>10</v>
      </c>
      <c r="F589" s="13">
        <v>6</v>
      </c>
      <c r="G589" s="13">
        <v>0</v>
      </c>
      <c r="H589" s="13">
        <v>1</v>
      </c>
      <c r="I589" s="13">
        <v>12</v>
      </c>
      <c r="J589" s="13">
        <v>9</v>
      </c>
    </row>
    <row r="590" spans="1:11" ht="15.75" customHeight="1" x14ac:dyDescent="0.3">
      <c r="A590" s="7" t="s">
        <v>81</v>
      </c>
      <c r="B590" s="8" t="s">
        <v>410</v>
      </c>
      <c r="C590" s="12">
        <v>17</v>
      </c>
      <c r="D590" s="13">
        <v>3</v>
      </c>
      <c r="E590" s="13">
        <v>14</v>
      </c>
      <c r="F590" s="13">
        <v>2</v>
      </c>
      <c r="G590" s="13">
        <v>2</v>
      </c>
      <c r="H590" s="13">
        <v>1</v>
      </c>
      <c r="I590" s="13">
        <v>19</v>
      </c>
      <c r="J590" s="13">
        <v>4</v>
      </c>
    </row>
    <row r="591" spans="1:11" ht="15.75" customHeight="1" x14ac:dyDescent="0.3">
      <c r="A591" s="7" t="s">
        <v>82</v>
      </c>
      <c r="B591" s="8" t="s">
        <v>410</v>
      </c>
      <c r="C591" s="12">
        <v>17</v>
      </c>
      <c r="D591" s="13">
        <v>3</v>
      </c>
      <c r="E591" s="13">
        <v>13</v>
      </c>
      <c r="F591" s="13">
        <v>3</v>
      </c>
      <c r="G591" s="13">
        <v>3</v>
      </c>
      <c r="H591" s="13">
        <v>1</v>
      </c>
      <c r="I591" s="13">
        <v>20</v>
      </c>
      <c r="J591" s="13">
        <v>4</v>
      </c>
    </row>
    <row r="592" spans="1:11" ht="15.75" customHeight="1" x14ac:dyDescent="0.3">
      <c r="A592" s="7" t="s">
        <v>83</v>
      </c>
      <c r="B592" s="8" t="s">
        <v>410</v>
      </c>
      <c r="C592" s="12">
        <v>17</v>
      </c>
      <c r="D592" s="13">
        <v>3</v>
      </c>
      <c r="E592" s="13">
        <v>12</v>
      </c>
      <c r="F592" s="13">
        <v>2</v>
      </c>
      <c r="G592" s="13">
        <v>0</v>
      </c>
      <c r="H592" s="13">
        <v>1</v>
      </c>
      <c r="I592" s="13">
        <v>17</v>
      </c>
      <c r="J592" s="13">
        <v>4</v>
      </c>
    </row>
    <row r="593" spans="1:10" ht="15.75" customHeight="1" x14ac:dyDescent="0.3">
      <c r="A593" s="7" t="s">
        <v>84</v>
      </c>
      <c r="B593" s="8" t="s">
        <v>410</v>
      </c>
      <c r="C593" s="12">
        <v>13</v>
      </c>
      <c r="D593" s="13">
        <v>7</v>
      </c>
      <c r="E593" s="13">
        <v>12</v>
      </c>
      <c r="F593" s="13">
        <v>4</v>
      </c>
      <c r="G593" s="13">
        <v>0</v>
      </c>
      <c r="H593" s="13">
        <v>1</v>
      </c>
      <c r="I593" s="13">
        <v>13</v>
      </c>
      <c r="J593" s="13">
        <v>8</v>
      </c>
    </row>
    <row r="594" spans="1:10" ht="15.75" customHeight="1" x14ac:dyDescent="0.3">
      <c r="A594" s="7" t="s">
        <v>85</v>
      </c>
      <c r="B594" s="8" t="s">
        <v>410</v>
      </c>
      <c r="C594" s="12">
        <v>17</v>
      </c>
      <c r="D594" s="13">
        <v>3</v>
      </c>
      <c r="E594" s="13">
        <v>15</v>
      </c>
      <c r="F594" s="13">
        <v>1</v>
      </c>
      <c r="G594" s="13">
        <v>0</v>
      </c>
      <c r="H594" s="13">
        <v>1</v>
      </c>
      <c r="I594" s="13">
        <v>17</v>
      </c>
      <c r="J594" s="13">
        <v>4</v>
      </c>
    </row>
    <row r="595" spans="1:10" ht="15.75" customHeight="1" x14ac:dyDescent="0.3">
      <c r="A595" s="7" t="s">
        <v>86</v>
      </c>
      <c r="B595" s="8" t="s">
        <v>410</v>
      </c>
      <c r="C595" s="12">
        <v>16</v>
      </c>
      <c r="D595" s="13">
        <v>4</v>
      </c>
      <c r="E595" s="13">
        <v>12</v>
      </c>
      <c r="F595" s="13">
        <v>2</v>
      </c>
      <c r="G595" s="13">
        <v>0</v>
      </c>
      <c r="H595" s="13">
        <v>1</v>
      </c>
      <c r="I595" s="13">
        <v>16</v>
      </c>
      <c r="J595" s="13">
        <v>5</v>
      </c>
    </row>
    <row r="596" spans="1:10" ht="15.75" customHeight="1" x14ac:dyDescent="0.3">
      <c r="A596" s="7" t="s">
        <v>71</v>
      </c>
      <c r="B596" s="8" t="s">
        <v>410</v>
      </c>
      <c r="C596" s="12">
        <v>16</v>
      </c>
      <c r="D596" s="13">
        <v>4</v>
      </c>
      <c r="E596" s="13">
        <v>13</v>
      </c>
      <c r="F596" s="13">
        <v>1</v>
      </c>
      <c r="G596" s="13">
        <v>3</v>
      </c>
      <c r="H596" s="13">
        <v>1</v>
      </c>
      <c r="I596" s="13">
        <v>19</v>
      </c>
      <c r="J596" s="13">
        <v>5</v>
      </c>
    </row>
    <row r="597" spans="1:10" ht="15.75" customHeight="1" x14ac:dyDescent="0.3">
      <c r="A597" s="7" t="s">
        <v>87</v>
      </c>
      <c r="B597" s="8" t="s">
        <v>410</v>
      </c>
      <c r="C597" s="12">
        <v>17</v>
      </c>
      <c r="D597" s="13">
        <v>3</v>
      </c>
      <c r="E597" s="13">
        <v>12</v>
      </c>
      <c r="F597" s="13">
        <v>2</v>
      </c>
      <c r="G597" s="13">
        <v>0</v>
      </c>
      <c r="H597" s="13">
        <v>1</v>
      </c>
      <c r="I597" s="13">
        <v>17</v>
      </c>
      <c r="J597" s="13">
        <v>4</v>
      </c>
    </row>
    <row r="598" spans="1:10" ht="15.75" customHeight="1" x14ac:dyDescent="0.3">
      <c r="A598" s="7" t="s">
        <v>88</v>
      </c>
      <c r="B598" s="8" t="s">
        <v>410</v>
      </c>
      <c r="C598" s="12">
        <v>17</v>
      </c>
      <c r="D598" s="13">
        <v>3</v>
      </c>
      <c r="E598" s="13">
        <v>12</v>
      </c>
      <c r="F598" s="13">
        <v>2</v>
      </c>
      <c r="G598" s="13">
        <v>2</v>
      </c>
      <c r="H598" s="13">
        <v>1</v>
      </c>
      <c r="I598" s="13">
        <v>19</v>
      </c>
      <c r="J598" s="13">
        <v>4</v>
      </c>
    </row>
    <row r="599" spans="1:10" ht="15.75" customHeight="1" x14ac:dyDescent="0.3">
      <c r="A599" s="7" t="s">
        <v>89</v>
      </c>
      <c r="B599" s="8" t="s">
        <v>410</v>
      </c>
      <c r="C599" s="12">
        <v>13</v>
      </c>
      <c r="D599" s="13">
        <v>7</v>
      </c>
      <c r="E599" s="13">
        <v>9</v>
      </c>
      <c r="F599" s="13">
        <v>5</v>
      </c>
      <c r="G599" s="13">
        <v>0</v>
      </c>
      <c r="H599" s="13">
        <v>1</v>
      </c>
      <c r="I599" s="13">
        <v>13</v>
      </c>
      <c r="J599" s="13">
        <v>8</v>
      </c>
    </row>
    <row r="600" spans="1:10" ht="15.75" customHeight="1" x14ac:dyDescent="0.3">
      <c r="A600" s="7" t="s">
        <v>90</v>
      </c>
      <c r="B600" s="8" t="s">
        <v>410</v>
      </c>
      <c r="C600" s="12">
        <v>15</v>
      </c>
      <c r="D600" s="13">
        <v>5</v>
      </c>
      <c r="E600" s="13">
        <v>11</v>
      </c>
      <c r="F600" s="13">
        <v>3</v>
      </c>
      <c r="G600" s="13">
        <v>0</v>
      </c>
      <c r="H600" s="13">
        <v>1</v>
      </c>
      <c r="I600" s="13">
        <v>15</v>
      </c>
      <c r="J600" s="13">
        <v>6</v>
      </c>
    </row>
    <row r="601" spans="1:10" ht="15.75" customHeight="1" x14ac:dyDescent="0.3">
      <c r="A601" s="7" t="s">
        <v>73</v>
      </c>
      <c r="B601" s="8" t="s">
        <v>410</v>
      </c>
      <c r="C601" s="12">
        <v>10</v>
      </c>
      <c r="D601" s="13">
        <v>10</v>
      </c>
      <c r="E601" s="13">
        <v>8</v>
      </c>
      <c r="F601" s="13">
        <v>6</v>
      </c>
      <c r="G601" s="13">
        <v>1</v>
      </c>
      <c r="H601" s="13">
        <v>1</v>
      </c>
      <c r="I601" s="13">
        <v>11</v>
      </c>
      <c r="J601" s="13">
        <v>11</v>
      </c>
    </row>
    <row r="602" spans="1:10" ht="15.75" customHeight="1" x14ac:dyDescent="0.3">
      <c r="A602" s="7" t="s">
        <v>75</v>
      </c>
      <c r="B602" s="8" t="s">
        <v>410</v>
      </c>
      <c r="C602" s="12">
        <v>15</v>
      </c>
      <c r="D602" s="13">
        <v>5</v>
      </c>
      <c r="E602" s="13">
        <v>12</v>
      </c>
      <c r="F602" s="13">
        <v>2</v>
      </c>
      <c r="G602" s="13">
        <v>0</v>
      </c>
      <c r="H602" s="13">
        <v>1</v>
      </c>
      <c r="I602" s="51">
        <v>15</v>
      </c>
      <c r="J602" s="51">
        <v>6</v>
      </c>
    </row>
    <row r="603" spans="1:10" ht="15.75" customHeight="1" x14ac:dyDescent="0.3">
      <c r="A603" s="7"/>
      <c r="B603" s="8" t="s">
        <v>702</v>
      </c>
      <c r="C603" s="12"/>
      <c r="D603" s="13"/>
      <c r="E603" s="13"/>
      <c r="F603" s="13"/>
      <c r="G603" s="13"/>
      <c r="H603" s="13"/>
      <c r="I603" s="13"/>
      <c r="J603" s="13"/>
    </row>
    <row r="604" spans="1:10" ht="15.75" customHeight="1" x14ac:dyDescent="0.3">
      <c r="A604" s="7" t="s">
        <v>630</v>
      </c>
      <c r="B604" s="8" t="s">
        <v>410</v>
      </c>
      <c r="C604" s="12">
        <v>9</v>
      </c>
      <c r="D604" s="13">
        <v>11</v>
      </c>
      <c r="E604" s="13">
        <v>4</v>
      </c>
      <c r="F604" s="13">
        <v>10</v>
      </c>
      <c r="G604" s="13">
        <v>0</v>
      </c>
      <c r="H604" s="13">
        <v>1</v>
      </c>
      <c r="I604" s="13">
        <v>9</v>
      </c>
      <c r="J604" s="13">
        <v>12</v>
      </c>
    </row>
    <row r="605" spans="1:10" ht="15.75" customHeight="1" x14ac:dyDescent="0.3">
      <c r="A605" s="7" t="s">
        <v>686</v>
      </c>
      <c r="B605" s="8" t="s">
        <v>410</v>
      </c>
      <c r="C605" s="12">
        <v>9</v>
      </c>
      <c r="D605" s="13">
        <v>11</v>
      </c>
      <c r="E605" s="13">
        <v>6</v>
      </c>
      <c r="F605" s="13">
        <v>8</v>
      </c>
      <c r="G605" s="13">
        <v>0</v>
      </c>
      <c r="H605" s="13">
        <v>1</v>
      </c>
      <c r="I605" s="13">
        <v>9</v>
      </c>
      <c r="J605" s="13">
        <v>12</v>
      </c>
    </row>
    <row r="606" spans="1:10" ht="15.75" customHeight="1" x14ac:dyDescent="0.3">
      <c r="A606" s="7" t="s">
        <v>729</v>
      </c>
      <c r="B606" s="8" t="s">
        <v>702</v>
      </c>
      <c r="C606" s="12"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</row>
    <row r="607" spans="1:10" ht="15.75" customHeight="1" x14ac:dyDescent="0.3">
      <c r="A607" s="7" t="s">
        <v>984</v>
      </c>
      <c r="B607" s="8" t="s">
        <v>136</v>
      </c>
      <c r="C607" s="12">
        <v>4</v>
      </c>
      <c r="D607" s="13">
        <v>16</v>
      </c>
      <c r="E607" s="13">
        <v>0</v>
      </c>
      <c r="F607" s="13">
        <v>0</v>
      </c>
      <c r="G607" s="13">
        <v>1</v>
      </c>
      <c r="H607" s="13">
        <v>1</v>
      </c>
      <c r="I607" s="13">
        <v>5</v>
      </c>
      <c r="J607" s="13">
        <v>17</v>
      </c>
    </row>
    <row r="608" spans="1:10" ht="15.75" customHeight="1" x14ac:dyDescent="0.3">
      <c r="A608" s="7" t="s">
        <v>1189</v>
      </c>
      <c r="B608" s="8" t="s">
        <v>136</v>
      </c>
      <c r="C608" s="12">
        <v>6</v>
      </c>
      <c r="D608" s="13">
        <v>14</v>
      </c>
      <c r="E608" s="13">
        <v>0</v>
      </c>
      <c r="F608" s="13">
        <v>0</v>
      </c>
      <c r="G608" s="13">
        <v>0</v>
      </c>
      <c r="H608" s="13">
        <v>1</v>
      </c>
      <c r="I608" s="13">
        <v>6</v>
      </c>
      <c r="J608" s="13">
        <v>15</v>
      </c>
    </row>
    <row r="609" spans="1:11" ht="15.75" customHeight="1" x14ac:dyDescent="0.3">
      <c r="A609" s="7" t="s">
        <v>1267</v>
      </c>
      <c r="B609" s="8" t="s">
        <v>136</v>
      </c>
      <c r="C609" s="12">
        <v>15</v>
      </c>
      <c r="D609" s="13">
        <v>7</v>
      </c>
      <c r="E609" s="13">
        <v>0</v>
      </c>
      <c r="F609" s="13">
        <v>0</v>
      </c>
      <c r="G609" s="13">
        <v>1</v>
      </c>
      <c r="H609" s="13">
        <v>1</v>
      </c>
      <c r="I609" s="13">
        <v>16</v>
      </c>
      <c r="J609" s="13">
        <v>8</v>
      </c>
    </row>
    <row r="610" spans="1:11" ht="15.75" customHeight="1" x14ac:dyDescent="0.3">
      <c r="A610" s="7" t="s">
        <v>1374</v>
      </c>
      <c r="B610" s="8" t="s">
        <v>136</v>
      </c>
      <c r="C610" s="12">
        <v>12</v>
      </c>
      <c r="D610" s="13">
        <v>10</v>
      </c>
      <c r="E610" s="13">
        <v>7</v>
      </c>
      <c r="F610" s="13">
        <v>3</v>
      </c>
      <c r="G610" s="13">
        <v>1</v>
      </c>
      <c r="H610" s="13">
        <v>1</v>
      </c>
      <c r="I610" s="13">
        <v>13</v>
      </c>
      <c r="J610" s="13">
        <v>11</v>
      </c>
      <c r="K610" s="27"/>
    </row>
    <row r="611" spans="1:11" ht="15.75" customHeight="1" x14ac:dyDescent="0.3">
      <c r="A611" s="10" t="s">
        <v>12</v>
      </c>
      <c r="B611" s="11"/>
      <c r="C611" s="9">
        <f t="shared" ref="C611:J611" si="151">SUM(C582:C610)</f>
        <v>327</v>
      </c>
      <c r="D611" s="9">
        <f t="shared" si="151"/>
        <v>178</v>
      </c>
      <c r="E611" s="9">
        <f t="shared" si="151"/>
        <v>182</v>
      </c>
      <c r="F611" s="9">
        <f t="shared" si="151"/>
        <v>62</v>
      </c>
      <c r="G611" s="9">
        <f t="shared" si="151"/>
        <v>18</v>
      </c>
      <c r="H611" s="9">
        <f t="shared" si="151"/>
        <v>25</v>
      </c>
      <c r="I611" s="9">
        <f t="shared" si="151"/>
        <v>346</v>
      </c>
      <c r="J611" s="9">
        <f t="shared" si="151"/>
        <v>204</v>
      </c>
      <c r="K611" s="29"/>
    </row>
    <row r="612" spans="1:11" ht="15.75" customHeight="1" x14ac:dyDescent="0.3"/>
    <row r="613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406"/>
  <sheetViews>
    <sheetView topLeftCell="A314" workbookViewId="0">
      <selection activeCell="A325" sqref="A325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1009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69</v>
      </c>
      <c r="B6" s="8" t="s">
        <v>309</v>
      </c>
      <c r="C6" s="12">
        <v>17</v>
      </c>
      <c r="D6" s="13">
        <v>1</v>
      </c>
      <c r="E6" s="13">
        <v>9</v>
      </c>
      <c r="F6" s="13">
        <v>0</v>
      </c>
      <c r="G6" s="13">
        <v>2</v>
      </c>
      <c r="H6" s="13">
        <v>1</v>
      </c>
      <c r="I6" s="13">
        <v>19</v>
      </c>
      <c r="J6" s="13">
        <v>2</v>
      </c>
    </row>
    <row r="7" spans="1:11" ht="15.75" customHeight="1" x14ac:dyDescent="0.3">
      <c r="A7" s="7" t="s">
        <v>102</v>
      </c>
      <c r="B7" s="8" t="s">
        <v>309</v>
      </c>
      <c r="C7" s="12">
        <v>15</v>
      </c>
      <c r="D7" s="13">
        <v>3</v>
      </c>
      <c r="E7" s="13">
        <v>7</v>
      </c>
      <c r="F7" s="13">
        <v>2</v>
      </c>
      <c r="G7" s="13">
        <v>1</v>
      </c>
      <c r="H7" s="13">
        <v>1</v>
      </c>
      <c r="I7" s="13">
        <v>16</v>
      </c>
      <c r="J7" s="13">
        <v>4</v>
      </c>
    </row>
    <row r="8" spans="1:11" ht="15.75" customHeight="1" x14ac:dyDescent="0.3">
      <c r="A8" s="7" t="s">
        <v>103</v>
      </c>
      <c r="B8" s="8" t="s">
        <v>309</v>
      </c>
      <c r="C8" s="12">
        <v>7</v>
      </c>
      <c r="D8" s="13">
        <v>11</v>
      </c>
      <c r="E8" s="13">
        <v>3</v>
      </c>
      <c r="F8" s="13">
        <v>4</v>
      </c>
      <c r="G8" s="13">
        <v>0</v>
      </c>
      <c r="H8" s="13">
        <v>1</v>
      </c>
      <c r="I8" s="13">
        <v>7</v>
      </c>
      <c r="J8" s="13">
        <v>12</v>
      </c>
      <c r="K8" s="27"/>
    </row>
    <row r="9" spans="1:11" ht="15.75" customHeight="1" x14ac:dyDescent="0.3">
      <c r="A9" s="7" t="s">
        <v>104</v>
      </c>
      <c r="B9" s="8" t="s">
        <v>692</v>
      </c>
      <c r="C9" s="12">
        <v>12</v>
      </c>
      <c r="D9" s="13">
        <v>6</v>
      </c>
      <c r="E9" s="13">
        <v>7</v>
      </c>
      <c r="F9" s="13">
        <v>5</v>
      </c>
      <c r="G9" s="13">
        <v>0</v>
      </c>
      <c r="H9" s="13">
        <v>1</v>
      </c>
      <c r="I9" s="13">
        <v>12</v>
      </c>
      <c r="J9" s="13">
        <v>7</v>
      </c>
      <c r="K9" s="27"/>
    </row>
    <row r="10" spans="1:11" ht="15.75" customHeight="1" x14ac:dyDescent="0.3">
      <c r="A10" s="7" t="s">
        <v>105</v>
      </c>
      <c r="B10" s="8" t="s">
        <v>692</v>
      </c>
      <c r="C10" s="12">
        <v>10</v>
      </c>
      <c r="D10" s="13">
        <v>8</v>
      </c>
      <c r="E10" s="13">
        <v>6</v>
      </c>
      <c r="F10" s="13">
        <v>6</v>
      </c>
      <c r="G10" s="13">
        <v>0</v>
      </c>
      <c r="H10" s="13">
        <v>1</v>
      </c>
      <c r="I10" s="13">
        <v>10</v>
      </c>
      <c r="J10" s="13">
        <v>9</v>
      </c>
      <c r="K10" s="27"/>
    </row>
    <row r="11" spans="1:11" ht="15.75" customHeight="1" x14ac:dyDescent="0.3">
      <c r="A11" s="7" t="s">
        <v>25</v>
      </c>
      <c r="B11" s="8" t="s">
        <v>692</v>
      </c>
      <c r="C11" s="12">
        <v>13</v>
      </c>
      <c r="D11" s="13">
        <v>5</v>
      </c>
      <c r="E11" s="13">
        <v>8</v>
      </c>
      <c r="F11" s="13">
        <v>4</v>
      </c>
      <c r="G11" s="13">
        <v>1</v>
      </c>
      <c r="H11" s="13">
        <v>1</v>
      </c>
      <c r="I11" s="13">
        <v>14</v>
      </c>
      <c r="J11" s="13">
        <v>6</v>
      </c>
      <c r="K11" s="27"/>
    </row>
    <row r="12" spans="1:11" ht="15.75" customHeight="1" x14ac:dyDescent="0.3">
      <c r="A12" s="7" t="s">
        <v>27</v>
      </c>
      <c r="B12" s="8" t="s">
        <v>692</v>
      </c>
      <c r="C12" s="12">
        <v>10</v>
      </c>
      <c r="D12" s="13">
        <v>8</v>
      </c>
      <c r="E12" s="13">
        <v>7</v>
      </c>
      <c r="F12" s="13">
        <v>5</v>
      </c>
      <c r="G12" s="13">
        <v>2</v>
      </c>
      <c r="H12" s="13">
        <v>1</v>
      </c>
      <c r="I12" s="13">
        <v>12</v>
      </c>
      <c r="J12" s="13">
        <v>9</v>
      </c>
      <c r="K12" s="27"/>
    </row>
    <row r="13" spans="1:11" ht="15.75" customHeight="1" x14ac:dyDescent="0.3">
      <c r="A13" s="7" t="s">
        <v>28</v>
      </c>
      <c r="B13" s="8" t="s">
        <v>692</v>
      </c>
      <c r="C13" s="12">
        <v>6</v>
      </c>
      <c r="D13" s="13">
        <v>12</v>
      </c>
      <c r="E13" s="13">
        <v>4</v>
      </c>
      <c r="F13" s="13">
        <v>8</v>
      </c>
      <c r="G13" s="13">
        <v>0</v>
      </c>
      <c r="H13" s="13">
        <v>1</v>
      </c>
      <c r="I13" s="13">
        <v>6</v>
      </c>
      <c r="J13" s="13">
        <v>13</v>
      </c>
      <c r="K13" s="27"/>
    </row>
    <row r="14" spans="1:11" ht="15.75" customHeight="1" x14ac:dyDescent="0.3">
      <c r="A14" s="7" t="s">
        <v>106</v>
      </c>
      <c r="B14" s="8" t="s">
        <v>692</v>
      </c>
      <c r="C14" s="12">
        <v>1</v>
      </c>
      <c r="D14" s="13">
        <v>17</v>
      </c>
      <c r="E14" s="13">
        <v>1</v>
      </c>
      <c r="F14" s="13">
        <v>11</v>
      </c>
      <c r="G14" s="13">
        <v>0</v>
      </c>
      <c r="H14" s="13">
        <v>1</v>
      </c>
      <c r="I14" s="13">
        <v>1</v>
      </c>
      <c r="J14" s="13">
        <v>18</v>
      </c>
      <c r="K14" s="27"/>
    </row>
    <row r="15" spans="1:11" ht="15.75" customHeight="1" x14ac:dyDescent="0.3">
      <c r="A15" s="10" t="s">
        <v>12</v>
      </c>
      <c r="B15" s="11"/>
      <c r="C15" s="9">
        <f>SUM(C6:C14)</f>
        <v>91</v>
      </c>
      <c r="D15" s="9">
        <f t="shared" ref="D15:J15" si="0">SUM(D6:D14)</f>
        <v>71</v>
      </c>
      <c r="E15" s="9">
        <f t="shared" si="0"/>
        <v>52</v>
      </c>
      <c r="F15" s="9">
        <f t="shared" si="0"/>
        <v>45</v>
      </c>
      <c r="G15" s="9">
        <f t="shared" si="0"/>
        <v>6</v>
      </c>
      <c r="H15" s="9">
        <f t="shared" si="0"/>
        <v>9</v>
      </c>
      <c r="I15" s="9">
        <f t="shared" si="0"/>
        <v>97</v>
      </c>
      <c r="J15" s="9">
        <f t="shared" si="0"/>
        <v>80</v>
      </c>
      <c r="K15" s="29"/>
    </row>
    <row r="16" spans="1:11" ht="15.75" customHeight="1" x14ac:dyDescent="0.3"/>
    <row r="17" spans="1:11" ht="15.75" customHeight="1" x14ac:dyDescent="0.3"/>
    <row r="18" spans="1:11" ht="15.75" customHeight="1" x14ac:dyDescent="0.3">
      <c r="A18" s="24" t="s">
        <v>1684</v>
      </c>
      <c r="B18" s="25"/>
      <c r="C18" s="25"/>
      <c r="D18" s="25"/>
      <c r="E18" s="25"/>
      <c r="F18" s="25"/>
      <c r="G18" s="25"/>
      <c r="H18" s="25"/>
      <c r="I18" s="25"/>
      <c r="J18" s="26"/>
      <c r="K18" s="27"/>
    </row>
    <row r="19" spans="1:11" ht="15.75" customHeight="1" x14ac:dyDescent="0.3">
      <c r="A19" s="2"/>
      <c r="B19" s="3"/>
      <c r="C19" s="28" t="s">
        <v>1</v>
      </c>
      <c r="D19" s="26"/>
      <c r="E19" s="28" t="s">
        <v>2</v>
      </c>
      <c r="F19" s="26"/>
      <c r="G19" s="28" t="s">
        <v>3</v>
      </c>
      <c r="H19" s="26"/>
      <c r="I19" s="28" t="s">
        <v>4</v>
      </c>
      <c r="J19" s="26"/>
      <c r="K19" s="27"/>
    </row>
    <row r="20" spans="1:11" ht="15.75" customHeight="1" x14ac:dyDescent="0.3">
      <c r="A20" s="4" t="s">
        <v>5</v>
      </c>
      <c r="B20" s="5" t="s">
        <v>6</v>
      </c>
      <c r="C20" s="6" t="s">
        <v>7</v>
      </c>
      <c r="D20" s="6" t="s">
        <v>8</v>
      </c>
      <c r="E20" s="6" t="s">
        <v>7</v>
      </c>
      <c r="F20" s="6" t="s">
        <v>8</v>
      </c>
      <c r="G20" s="6" t="s">
        <v>7</v>
      </c>
      <c r="H20" s="6" t="s">
        <v>8</v>
      </c>
      <c r="I20" s="6" t="s">
        <v>7</v>
      </c>
      <c r="J20" s="6" t="s">
        <v>8</v>
      </c>
      <c r="K20" s="29"/>
    </row>
    <row r="21" spans="1:11" ht="15.75" customHeight="1" x14ac:dyDescent="0.3">
      <c r="A21" s="7" t="s">
        <v>670</v>
      </c>
      <c r="B21" s="8" t="s">
        <v>60</v>
      </c>
      <c r="C21" s="12">
        <v>4</v>
      </c>
      <c r="D21" s="13">
        <v>9</v>
      </c>
      <c r="E21" s="13">
        <v>1</v>
      </c>
      <c r="F21" s="13">
        <v>5</v>
      </c>
      <c r="G21" s="13">
        <v>0</v>
      </c>
      <c r="H21" s="13">
        <v>1</v>
      </c>
      <c r="I21" s="13">
        <v>4</v>
      </c>
      <c r="J21" s="13">
        <v>10</v>
      </c>
      <c r="K21" s="27"/>
    </row>
    <row r="22" spans="1:11" ht="15.75" customHeight="1" x14ac:dyDescent="0.3">
      <c r="A22" s="7" t="s">
        <v>465</v>
      </c>
      <c r="B22" s="8" t="s">
        <v>60</v>
      </c>
      <c r="C22" s="22">
        <v>6</v>
      </c>
      <c r="D22" s="14">
        <v>7</v>
      </c>
      <c r="E22" s="14">
        <v>0</v>
      </c>
      <c r="F22" s="14">
        <v>5</v>
      </c>
      <c r="G22" s="14">
        <v>0</v>
      </c>
      <c r="H22" s="14">
        <v>1</v>
      </c>
      <c r="I22" s="14">
        <v>6</v>
      </c>
      <c r="J22" s="14">
        <v>8</v>
      </c>
      <c r="K22" s="27"/>
    </row>
    <row r="23" spans="1:11" ht="15.75" customHeight="1" x14ac:dyDescent="0.3">
      <c r="A23" s="7" t="s">
        <v>466</v>
      </c>
      <c r="B23" s="8" t="s">
        <v>60</v>
      </c>
      <c r="C23" s="22">
        <v>5</v>
      </c>
      <c r="D23" s="14">
        <v>7</v>
      </c>
      <c r="E23" s="14">
        <v>3</v>
      </c>
      <c r="F23" s="14">
        <v>2</v>
      </c>
      <c r="G23" s="14">
        <v>0</v>
      </c>
      <c r="H23" s="14">
        <v>1</v>
      </c>
      <c r="I23" s="14">
        <v>5</v>
      </c>
      <c r="J23" s="14">
        <v>8</v>
      </c>
      <c r="K23" s="27"/>
    </row>
    <row r="24" spans="1:11" ht="15.75" customHeight="1" x14ac:dyDescent="0.3">
      <c r="A24" s="10" t="s">
        <v>12</v>
      </c>
      <c r="B24" s="11"/>
      <c r="C24" s="9">
        <f>SUM(C21:C23)</f>
        <v>15</v>
      </c>
      <c r="D24" s="9">
        <f t="shared" ref="D24:J24" si="1">SUM(D21:D23)</f>
        <v>23</v>
      </c>
      <c r="E24" s="9">
        <f t="shared" si="1"/>
        <v>4</v>
      </c>
      <c r="F24" s="9">
        <f t="shared" si="1"/>
        <v>12</v>
      </c>
      <c r="G24" s="9">
        <f t="shared" si="1"/>
        <v>0</v>
      </c>
      <c r="H24" s="9">
        <f t="shared" si="1"/>
        <v>3</v>
      </c>
      <c r="I24" s="9">
        <f t="shared" si="1"/>
        <v>15</v>
      </c>
      <c r="J24" s="9">
        <f t="shared" si="1"/>
        <v>26</v>
      </c>
      <c r="K24" s="29"/>
    </row>
    <row r="25" spans="1:11" ht="15.75" customHeight="1" x14ac:dyDescent="0.3"/>
    <row r="26" spans="1:11" ht="15.75" customHeight="1" x14ac:dyDescent="0.3"/>
    <row r="27" spans="1:11" ht="15.75" customHeight="1" x14ac:dyDescent="0.3">
      <c r="A27" s="24" t="s">
        <v>1774</v>
      </c>
      <c r="B27" s="25"/>
      <c r="C27" s="25"/>
      <c r="D27" s="25"/>
      <c r="E27" s="25"/>
      <c r="F27" s="25"/>
      <c r="G27" s="25"/>
      <c r="H27" s="25"/>
      <c r="I27" s="25"/>
      <c r="J27" s="26"/>
      <c r="K27" s="27"/>
    </row>
    <row r="28" spans="1:11" ht="15.75" customHeight="1" x14ac:dyDescent="0.3">
      <c r="A28" s="2"/>
      <c r="B28" s="3"/>
      <c r="C28" s="28" t="s">
        <v>1</v>
      </c>
      <c r="D28" s="26"/>
      <c r="E28" s="28" t="s">
        <v>2</v>
      </c>
      <c r="F28" s="26"/>
      <c r="G28" s="28" t="s">
        <v>3</v>
      </c>
      <c r="H28" s="26"/>
      <c r="I28" s="28" t="s">
        <v>4</v>
      </c>
      <c r="J28" s="26"/>
      <c r="K28" s="27"/>
    </row>
    <row r="29" spans="1:11" ht="15.75" customHeight="1" x14ac:dyDescent="0.3">
      <c r="A29" s="4" t="s">
        <v>5</v>
      </c>
      <c r="B29" s="5" t="s">
        <v>6</v>
      </c>
      <c r="C29" s="6" t="s">
        <v>7</v>
      </c>
      <c r="D29" s="6" t="s">
        <v>8</v>
      </c>
      <c r="E29" s="6" t="s">
        <v>7</v>
      </c>
      <c r="F29" s="6" t="s">
        <v>8</v>
      </c>
      <c r="G29" s="6" t="s">
        <v>7</v>
      </c>
      <c r="H29" s="6" t="s">
        <v>8</v>
      </c>
      <c r="I29" s="6" t="s">
        <v>7</v>
      </c>
      <c r="J29" s="6" t="s">
        <v>8</v>
      </c>
      <c r="K29" s="29"/>
    </row>
    <row r="30" spans="1:11" ht="15.75" customHeight="1" x14ac:dyDescent="0.3">
      <c r="A30" s="7" t="s">
        <v>103</v>
      </c>
      <c r="B30" s="8" t="s">
        <v>555</v>
      </c>
      <c r="C30" s="12">
        <v>5</v>
      </c>
      <c r="D30" s="13">
        <v>13</v>
      </c>
      <c r="E30" s="13">
        <v>2</v>
      </c>
      <c r="F30" s="13">
        <v>6</v>
      </c>
      <c r="G30" s="13">
        <v>1</v>
      </c>
      <c r="H30" s="13">
        <v>1</v>
      </c>
      <c r="I30" s="13">
        <v>6</v>
      </c>
      <c r="J30" s="13">
        <v>14</v>
      </c>
      <c r="K30" s="27"/>
    </row>
    <row r="31" spans="1:11" ht="15.75" customHeight="1" x14ac:dyDescent="0.3">
      <c r="A31" s="10" t="s">
        <v>12</v>
      </c>
      <c r="B31" s="11"/>
      <c r="C31" s="9">
        <f t="shared" ref="C31:J31" si="2">SUM(C30:C30)</f>
        <v>5</v>
      </c>
      <c r="D31" s="9">
        <f t="shared" si="2"/>
        <v>13</v>
      </c>
      <c r="E31" s="9">
        <f t="shared" si="2"/>
        <v>2</v>
      </c>
      <c r="F31" s="9">
        <f t="shared" si="2"/>
        <v>6</v>
      </c>
      <c r="G31" s="9">
        <f t="shared" si="2"/>
        <v>1</v>
      </c>
      <c r="H31" s="9">
        <f t="shared" si="2"/>
        <v>1</v>
      </c>
      <c r="I31" s="9">
        <f t="shared" si="2"/>
        <v>6</v>
      </c>
      <c r="J31" s="9">
        <f t="shared" si="2"/>
        <v>14</v>
      </c>
      <c r="K31" s="29"/>
    </row>
    <row r="32" spans="1:11" ht="15.75" customHeight="1" x14ac:dyDescent="0.3"/>
    <row r="33" spans="1:11" ht="15.75" customHeight="1" x14ac:dyDescent="0.3"/>
    <row r="34" spans="1:11" ht="15.75" customHeight="1" x14ac:dyDescent="0.3">
      <c r="A34" s="24" t="s">
        <v>1530</v>
      </c>
      <c r="B34" s="25"/>
      <c r="C34" s="25"/>
      <c r="D34" s="25"/>
      <c r="E34" s="25"/>
      <c r="F34" s="25"/>
      <c r="G34" s="25"/>
      <c r="H34" s="25"/>
      <c r="I34" s="25"/>
      <c r="J34" s="26"/>
      <c r="K34" s="27"/>
    </row>
    <row r="35" spans="1:11" ht="15.75" customHeight="1" x14ac:dyDescent="0.3">
      <c r="A35" s="2"/>
      <c r="B35" s="3"/>
      <c r="C35" s="28" t="s">
        <v>1</v>
      </c>
      <c r="D35" s="26"/>
      <c r="E35" s="28" t="s">
        <v>2</v>
      </c>
      <c r="F35" s="26"/>
      <c r="G35" s="28" t="s">
        <v>3</v>
      </c>
      <c r="H35" s="26"/>
      <c r="I35" s="28" t="s">
        <v>4</v>
      </c>
      <c r="J35" s="26"/>
      <c r="K35" s="27"/>
    </row>
    <row r="36" spans="1:11" ht="15.75" customHeight="1" x14ac:dyDescent="0.3">
      <c r="A36" s="4" t="s">
        <v>5</v>
      </c>
      <c r="B36" s="5" t="s">
        <v>6</v>
      </c>
      <c r="C36" s="6" t="s">
        <v>7</v>
      </c>
      <c r="D36" s="6" t="s">
        <v>8</v>
      </c>
      <c r="E36" s="6" t="s">
        <v>7</v>
      </c>
      <c r="F36" s="6" t="s">
        <v>8</v>
      </c>
      <c r="G36" s="6" t="s">
        <v>7</v>
      </c>
      <c r="H36" s="6" t="s">
        <v>8</v>
      </c>
      <c r="I36" s="6" t="s">
        <v>7</v>
      </c>
      <c r="J36" s="6" t="s">
        <v>8</v>
      </c>
      <c r="K36" s="29"/>
    </row>
    <row r="37" spans="1:11" ht="15.75" customHeight="1" x14ac:dyDescent="0.3">
      <c r="A37" s="7" t="s">
        <v>81</v>
      </c>
      <c r="B37" s="8" t="s">
        <v>205</v>
      </c>
      <c r="C37" s="12">
        <v>14</v>
      </c>
      <c r="D37" s="13">
        <v>6</v>
      </c>
      <c r="E37" s="13">
        <v>8</v>
      </c>
      <c r="F37" s="13">
        <v>1</v>
      </c>
      <c r="G37" s="13">
        <v>0</v>
      </c>
      <c r="H37" s="13">
        <v>1</v>
      </c>
      <c r="I37" s="13">
        <v>14</v>
      </c>
      <c r="J37" s="13">
        <v>7</v>
      </c>
      <c r="K37" s="27"/>
    </row>
    <row r="38" spans="1:11" ht="15.75" customHeight="1" x14ac:dyDescent="0.3">
      <c r="A38" s="7" t="s">
        <v>82</v>
      </c>
      <c r="B38" s="8" t="s">
        <v>205</v>
      </c>
      <c r="C38" s="22">
        <v>13</v>
      </c>
      <c r="D38" s="14">
        <v>7</v>
      </c>
      <c r="E38" s="14">
        <v>5</v>
      </c>
      <c r="F38" s="14">
        <v>4</v>
      </c>
      <c r="G38" s="14">
        <v>0</v>
      </c>
      <c r="H38" s="14">
        <v>1</v>
      </c>
      <c r="I38" s="14">
        <v>13</v>
      </c>
      <c r="J38" s="14">
        <v>8</v>
      </c>
      <c r="K38" s="27"/>
    </row>
    <row r="39" spans="1:11" ht="15.75" customHeight="1" x14ac:dyDescent="0.3">
      <c r="A39" s="7" t="s">
        <v>83</v>
      </c>
      <c r="B39" s="8" t="s">
        <v>205</v>
      </c>
      <c r="C39" s="22">
        <v>4</v>
      </c>
      <c r="D39" s="14">
        <v>16</v>
      </c>
      <c r="E39" s="14">
        <v>2</v>
      </c>
      <c r="F39" s="14">
        <v>10</v>
      </c>
      <c r="G39" s="14">
        <v>0</v>
      </c>
      <c r="H39" s="14">
        <v>1</v>
      </c>
      <c r="I39" s="14">
        <v>4</v>
      </c>
      <c r="J39" s="14">
        <v>17</v>
      </c>
      <c r="K39" s="27"/>
    </row>
    <row r="40" spans="1:11" ht="15.75" customHeight="1" x14ac:dyDescent="0.3">
      <c r="A40" s="10" t="s">
        <v>12</v>
      </c>
      <c r="B40" s="11"/>
      <c r="C40" s="9">
        <f>SUM(C37:C39)</f>
        <v>31</v>
      </c>
      <c r="D40" s="9">
        <f t="shared" ref="D40:J40" si="3">SUM(D37:D39)</f>
        <v>29</v>
      </c>
      <c r="E40" s="9">
        <f t="shared" si="3"/>
        <v>15</v>
      </c>
      <c r="F40" s="9">
        <f t="shared" si="3"/>
        <v>15</v>
      </c>
      <c r="G40" s="9">
        <f t="shared" si="3"/>
        <v>0</v>
      </c>
      <c r="H40" s="9">
        <f t="shared" si="3"/>
        <v>3</v>
      </c>
      <c r="I40" s="9">
        <f t="shared" si="3"/>
        <v>31</v>
      </c>
      <c r="J40" s="9">
        <f t="shared" si="3"/>
        <v>32</v>
      </c>
      <c r="K40" s="29"/>
    </row>
    <row r="41" spans="1:11" ht="15.75" customHeight="1" x14ac:dyDescent="0.3"/>
    <row r="42" spans="1:11" ht="15.75" customHeight="1" x14ac:dyDescent="0.3"/>
    <row r="43" spans="1:11" ht="15.75" customHeight="1" x14ac:dyDescent="0.3">
      <c r="A43" s="24" t="s">
        <v>1399</v>
      </c>
      <c r="B43" s="25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15.75" customHeight="1" x14ac:dyDescent="0.3">
      <c r="A44" s="2"/>
      <c r="B44" s="3"/>
      <c r="C44" s="28" t="s">
        <v>1</v>
      </c>
      <c r="D44" s="26"/>
      <c r="E44" s="28" t="s">
        <v>2</v>
      </c>
      <c r="F44" s="26"/>
      <c r="G44" s="28" t="s">
        <v>3</v>
      </c>
      <c r="H44" s="26"/>
      <c r="I44" s="28" t="s">
        <v>4</v>
      </c>
      <c r="J44" s="26"/>
      <c r="K44" s="27"/>
    </row>
    <row r="45" spans="1:11" ht="15.75" customHeight="1" x14ac:dyDescent="0.3">
      <c r="A45" s="4" t="s">
        <v>5</v>
      </c>
      <c r="B45" s="5" t="s">
        <v>6</v>
      </c>
      <c r="C45" s="6" t="s">
        <v>7</v>
      </c>
      <c r="D45" s="6" t="s">
        <v>8</v>
      </c>
      <c r="E45" s="6" t="s">
        <v>7</v>
      </c>
      <c r="F45" s="6" t="s">
        <v>8</v>
      </c>
      <c r="G45" s="6" t="s">
        <v>7</v>
      </c>
      <c r="H45" s="6" t="s">
        <v>8</v>
      </c>
      <c r="I45" s="6" t="s">
        <v>7</v>
      </c>
      <c r="J45" s="6" t="s">
        <v>8</v>
      </c>
      <c r="K45" s="29"/>
    </row>
    <row r="46" spans="1:11" ht="15.75" customHeight="1" x14ac:dyDescent="0.3">
      <c r="A46" s="7" t="s">
        <v>103</v>
      </c>
      <c r="B46" s="8" t="s">
        <v>1398</v>
      </c>
      <c r="C46" s="12"/>
      <c r="D46" s="13"/>
      <c r="E46" s="13"/>
      <c r="F46" s="13"/>
      <c r="G46" s="13"/>
      <c r="H46" s="13"/>
      <c r="I46" s="47"/>
      <c r="J46" s="47"/>
    </row>
    <row r="47" spans="1:11" ht="15.75" customHeight="1" x14ac:dyDescent="0.3">
      <c r="A47" s="7" t="s">
        <v>104</v>
      </c>
      <c r="B47" s="8" t="s">
        <v>1398</v>
      </c>
      <c r="C47" s="12"/>
      <c r="D47" s="13"/>
      <c r="E47" s="13"/>
      <c r="F47" s="13"/>
      <c r="G47" s="13"/>
      <c r="H47" s="13"/>
      <c r="I47" s="13">
        <v>16</v>
      </c>
      <c r="J47" s="13">
        <v>6</v>
      </c>
    </row>
    <row r="48" spans="1:11" ht="15.75" customHeight="1" x14ac:dyDescent="0.3">
      <c r="A48" s="7" t="s">
        <v>105</v>
      </c>
      <c r="B48" s="8" t="s">
        <v>1398</v>
      </c>
      <c r="C48" s="12"/>
      <c r="D48" s="13"/>
      <c r="E48" s="13"/>
      <c r="F48" s="13"/>
      <c r="G48" s="13"/>
      <c r="H48" s="13"/>
      <c r="I48" s="47"/>
      <c r="J48" s="47"/>
    </row>
    <row r="49" spans="1:10" ht="15.75" customHeight="1" x14ac:dyDescent="0.3">
      <c r="A49" s="7" t="s">
        <v>25</v>
      </c>
      <c r="B49" s="8" t="s">
        <v>1398</v>
      </c>
      <c r="C49" s="12"/>
      <c r="D49" s="13"/>
      <c r="E49" s="13"/>
      <c r="F49" s="13"/>
      <c r="G49" s="13"/>
      <c r="H49" s="13"/>
      <c r="I49" s="13">
        <v>7</v>
      </c>
      <c r="J49" s="13">
        <v>12</v>
      </c>
    </row>
    <row r="50" spans="1:10" ht="15.75" customHeight="1" x14ac:dyDescent="0.3">
      <c r="A50" s="7" t="s">
        <v>27</v>
      </c>
      <c r="B50" s="8" t="s">
        <v>1398</v>
      </c>
      <c r="C50" s="12"/>
      <c r="D50" s="13"/>
      <c r="E50" s="13"/>
      <c r="F50" s="13"/>
      <c r="G50" s="13"/>
      <c r="H50" s="13"/>
      <c r="I50" s="47"/>
      <c r="J50" s="47">
        <v>0</v>
      </c>
    </row>
    <row r="51" spans="1:10" ht="15.75" customHeight="1" x14ac:dyDescent="0.3">
      <c r="A51" s="7" t="s">
        <v>28</v>
      </c>
      <c r="B51" s="8" t="s">
        <v>1398</v>
      </c>
      <c r="C51" s="12"/>
      <c r="D51" s="13"/>
      <c r="E51" s="13"/>
      <c r="F51" s="13"/>
      <c r="G51" s="13"/>
      <c r="H51" s="13"/>
      <c r="I51" s="47"/>
      <c r="J51" s="47"/>
    </row>
    <row r="52" spans="1:10" ht="15.75" customHeight="1" x14ac:dyDescent="0.3">
      <c r="A52" s="7" t="s">
        <v>106</v>
      </c>
      <c r="B52" s="8" t="s">
        <v>1398</v>
      </c>
      <c r="C52" s="12"/>
      <c r="D52" s="13"/>
      <c r="E52" s="13"/>
      <c r="F52" s="13"/>
      <c r="G52" s="13"/>
      <c r="H52" s="13"/>
      <c r="I52" s="13">
        <v>6</v>
      </c>
      <c r="J52" s="13">
        <v>11</v>
      </c>
    </row>
    <row r="53" spans="1:10" ht="15.75" customHeight="1" x14ac:dyDescent="0.3">
      <c r="A53" s="7" t="s">
        <v>30</v>
      </c>
      <c r="B53" s="8" t="s">
        <v>1398</v>
      </c>
      <c r="C53" s="12"/>
      <c r="D53" s="13"/>
      <c r="E53" s="13"/>
      <c r="F53" s="13"/>
      <c r="G53" s="13"/>
      <c r="H53" s="13"/>
      <c r="I53" s="13">
        <v>11</v>
      </c>
      <c r="J53" s="13">
        <v>8</v>
      </c>
    </row>
    <row r="54" spans="1:10" ht="15.75" customHeight="1" x14ac:dyDescent="0.3">
      <c r="A54" s="7" t="s">
        <v>107</v>
      </c>
      <c r="B54" s="8" t="s">
        <v>1398</v>
      </c>
      <c r="C54" s="12"/>
      <c r="D54" s="13"/>
      <c r="E54" s="13"/>
      <c r="F54" s="13"/>
      <c r="G54" s="13"/>
      <c r="H54" s="13"/>
      <c r="I54" s="47">
        <f>115-SUM(I46:I53)</f>
        <v>75</v>
      </c>
      <c r="J54" s="47">
        <f>59-SUM(J46:J53)</f>
        <v>22</v>
      </c>
    </row>
    <row r="55" spans="1:10" ht="15.75" customHeight="1" x14ac:dyDescent="0.3">
      <c r="A55" s="7" t="s">
        <v>109</v>
      </c>
      <c r="B55" s="8" t="s">
        <v>260</v>
      </c>
      <c r="C55" s="12">
        <v>7</v>
      </c>
      <c r="D55" s="13">
        <v>11</v>
      </c>
      <c r="E55" s="13">
        <v>4</v>
      </c>
      <c r="F55" s="13">
        <v>10</v>
      </c>
      <c r="G55" s="13">
        <v>0</v>
      </c>
      <c r="H55" s="13">
        <v>1</v>
      </c>
      <c r="I55" s="13">
        <v>7</v>
      </c>
      <c r="J55" s="13">
        <v>12</v>
      </c>
    </row>
    <row r="56" spans="1:10" ht="15.75" customHeight="1" x14ac:dyDescent="0.3">
      <c r="A56" s="7" t="s">
        <v>110</v>
      </c>
      <c r="B56" s="8" t="s">
        <v>260</v>
      </c>
      <c r="C56" s="12">
        <v>8</v>
      </c>
      <c r="D56" s="13">
        <v>10</v>
      </c>
      <c r="E56" s="13">
        <v>7</v>
      </c>
      <c r="F56" s="13">
        <v>7</v>
      </c>
      <c r="G56" s="13">
        <v>0</v>
      </c>
      <c r="H56" s="13">
        <v>1</v>
      </c>
      <c r="I56" s="13">
        <v>8</v>
      </c>
      <c r="J56" s="13">
        <v>11</v>
      </c>
    </row>
    <row r="57" spans="1:10" ht="15.75" customHeight="1" x14ac:dyDescent="0.3">
      <c r="A57" s="7" t="s">
        <v>112</v>
      </c>
      <c r="B57" s="8" t="s">
        <v>260</v>
      </c>
      <c r="C57" s="12">
        <v>10</v>
      </c>
      <c r="D57" s="13">
        <v>8</v>
      </c>
      <c r="E57" s="13">
        <v>7</v>
      </c>
      <c r="F57" s="13">
        <v>7</v>
      </c>
      <c r="G57" s="13">
        <v>0</v>
      </c>
      <c r="H57" s="13">
        <v>1</v>
      </c>
      <c r="I57" s="13">
        <v>10</v>
      </c>
      <c r="J57" s="13">
        <v>9</v>
      </c>
    </row>
    <row r="58" spans="1:10" ht="15.75" customHeight="1" x14ac:dyDescent="0.3">
      <c r="A58" s="7" t="s">
        <v>113</v>
      </c>
      <c r="B58" s="8" t="s">
        <v>260</v>
      </c>
      <c r="C58" s="12">
        <v>8</v>
      </c>
      <c r="D58" s="13">
        <v>12</v>
      </c>
      <c r="E58" s="13">
        <v>7</v>
      </c>
      <c r="F58" s="13">
        <v>9</v>
      </c>
      <c r="G58" s="13">
        <v>1</v>
      </c>
      <c r="H58" s="13">
        <v>1</v>
      </c>
      <c r="I58" s="13">
        <v>9</v>
      </c>
      <c r="J58" s="13">
        <v>13</v>
      </c>
    </row>
    <row r="59" spans="1:10" ht="15.75" customHeight="1" x14ac:dyDescent="0.3">
      <c r="A59" s="7" t="s">
        <v>171</v>
      </c>
      <c r="B59" s="8" t="s">
        <v>260</v>
      </c>
      <c r="C59" s="12">
        <v>10</v>
      </c>
      <c r="D59" s="13">
        <v>10</v>
      </c>
      <c r="E59" s="13">
        <v>6</v>
      </c>
      <c r="F59" s="13">
        <v>8</v>
      </c>
      <c r="G59" s="13">
        <v>0</v>
      </c>
      <c r="H59" s="13">
        <v>1</v>
      </c>
      <c r="I59" s="13">
        <v>10</v>
      </c>
      <c r="J59" s="13">
        <v>11</v>
      </c>
    </row>
    <row r="60" spans="1:10" ht="15.75" customHeight="1" x14ac:dyDescent="0.3">
      <c r="A60" s="7" t="s">
        <v>32</v>
      </c>
      <c r="B60" s="8" t="s">
        <v>260</v>
      </c>
      <c r="C60" s="12">
        <v>17</v>
      </c>
      <c r="D60" s="13">
        <v>3</v>
      </c>
      <c r="E60" s="13">
        <v>13</v>
      </c>
      <c r="F60" s="13">
        <v>1</v>
      </c>
      <c r="G60" s="13">
        <v>1</v>
      </c>
      <c r="H60" s="13">
        <v>1</v>
      </c>
      <c r="I60" s="13">
        <v>19</v>
      </c>
      <c r="J60" s="13">
        <v>4</v>
      </c>
    </row>
    <row r="61" spans="1:10" ht="15.75" customHeight="1" x14ac:dyDescent="0.3">
      <c r="A61" s="7" t="s">
        <v>33</v>
      </c>
      <c r="B61" s="8" t="s">
        <v>260</v>
      </c>
      <c r="C61" s="12">
        <v>12</v>
      </c>
      <c r="D61" s="13">
        <v>8</v>
      </c>
      <c r="E61" s="13">
        <v>9</v>
      </c>
      <c r="F61" s="13">
        <v>7</v>
      </c>
      <c r="G61" s="13">
        <v>1</v>
      </c>
      <c r="H61" s="13">
        <v>1</v>
      </c>
      <c r="I61" s="13">
        <v>13</v>
      </c>
      <c r="J61" s="13">
        <v>9</v>
      </c>
    </row>
    <row r="62" spans="1:10" ht="15.75" customHeight="1" x14ac:dyDescent="0.3">
      <c r="A62" s="7" t="s">
        <v>34</v>
      </c>
      <c r="B62" s="8" t="s">
        <v>260</v>
      </c>
      <c r="C62" s="12">
        <v>16</v>
      </c>
      <c r="D62" s="13">
        <v>4</v>
      </c>
      <c r="E62" s="13">
        <v>11</v>
      </c>
      <c r="F62" s="13">
        <v>3</v>
      </c>
      <c r="G62" s="13">
        <v>3</v>
      </c>
      <c r="H62" s="13">
        <v>1</v>
      </c>
      <c r="I62" s="13">
        <v>19</v>
      </c>
      <c r="J62" s="13">
        <v>5</v>
      </c>
    </row>
    <row r="63" spans="1:10" ht="15.75" customHeight="1" x14ac:dyDescent="0.3">
      <c r="A63" s="7" t="s">
        <v>35</v>
      </c>
      <c r="B63" s="8" t="s">
        <v>260</v>
      </c>
      <c r="C63" s="12">
        <v>6</v>
      </c>
      <c r="D63" s="13">
        <v>14</v>
      </c>
      <c r="E63" s="13"/>
      <c r="F63" s="13"/>
      <c r="G63" s="13">
        <v>0</v>
      </c>
      <c r="H63" s="13">
        <v>1</v>
      </c>
      <c r="I63" s="13">
        <v>6</v>
      </c>
      <c r="J63" s="13">
        <v>15</v>
      </c>
    </row>
    <row r="64" spans="1:10" ht="15.75" customHeight="1" x14ac:dyDescent="0.3">
      <c r="A64" s="7" t="s">
        <v>36</v>
      </c>
      <c r="B64" s="8" t="s">
        <v>260</v>
      </c>
      <c r="C64" s="12">
        <v>18</v>
      </c>
      <c r="D64" s="13">
        <v>2</v>
      </c>
      <c r="E64" s="13">
        <v>15</v>
      </c>
      <c r="F64" s="13">
        <v>1</v>
      </c>
      <c r="G64" s="13">
        <v>2</v>
      </c>
      <c r="H64" s="13">
        <v>1</v>
      </c>
      <c r="I64" s="13">
        <v>20</v>
      </c>
      <c r="J64" s="13">
        <v>3</v>
      </c>
    </row>
    <row r="65" spans="1:11" ht="15.75" customHeight="1" x14ac:dyDescent="0.3">
      <c r="A65" s="7" t="s">
        <v>37</v>
      </c>
      <c r="B65" s="8" t="s">
        <v>260</v>
      </c>
      <c r="C65" s="12">
        <v>12</v>
      </c>
      <c r="D65" s="13">
        <v>8</v>
      </c>
      <c r="E65" s="13"/>
      <c r="F65" s="13"/>
      <c r="G65" s="13">
        <v>0</v>
      </c>
      <c r="H65" s="13">
        <v>1</v>
      </c>
      <c r="I65" s="13">
        <v>12</v>
      </c>
      <c r="J65" s="13">
        <v>9</v>
      </c>
    </row>
    <row r="66" spans="1:11" ht="15.75" customHeight="1" x14ac:dyDescent="0.3">
      <c r="A66" s="7" t="s">
        <v>38</v>
      </c>
      <c r="B66" s="8" t="s">
        <v>245</v>
      </c>
      <c r="C66" s="12">
        <v>2</v>
      </c>
      <c r="D66" s="13">
        <v>18</v>
      </c>
      <c r="E66" s="13">
        <v>0</v>
      </c>
      <c r="F66" s="13">
        <v>10</v>
      </c>
      <c r="G66" s="13">
        <v>0</v>
      </c>
      <c r="H66" s="13">
        <v>1</v>
      </c>
      <c r="I66" s="13">
        <v>2</v>
      </c>
      <c r="J66" s="13">
        <v>19</v>
      </c>
    </row>
    <row r="67" spans="1:11" ht="15.75" customHeight="1" x14ac:dyDescent="0.3">
      <c r="A67" s="7" t="s">
        <v>81</v>
      </c>
      <c r="B67" s="8" t="s">
        <v>245</v>
      </c>
      <c r="C67" s="12">
        <v>8</v>
      </c>
      <c r="D67" s="13">
        <v>12</v>
      </c>
      <c r="E67" s="13">
        <v>2</v>
      </c>
      <c r="F67" s="13">
        <v>8</v>
      </c>
      <c r="G67" s="13">
        <v>0</v>
      </c>
      <c r="H67" s="13">
        <v>1</v>
      </c>
      <c r="I67" s="13">
        <v>8</v>
      </c>
      <c r="J67" s="13">
        <v>13</v>
      </c>
    </row>
    <row r="68" spans="1:11" ht="15.75" customHeight="1" x14ac:dyDescent="0.3">
      <c r="A68" s="7" t="s">
        <v>86</v>
      </c>
      <c r="B68" s="8" t="s">
        <v>1261</v>
      </c>
      <c r="C68" s="12">
        <v>3</v>
      </c>
      <c r="D68" s="13">
        <v>17</v>
      </c>
      <c r="E68" s="13">
        <v>3</v>
      </c>
      <c r="F68" s="13">
        <v>11</v>
      </c>
      <c r="G68" s="13">
        <v>0</v>
      </c>
      <c r="H68" s="13">
        <v>1</v>
      </c>
      <c r="I68" s="13">
        <v>3</v>
      </c>
      <c r="J68" s="13">
        <v>18</v>
      </c>
    </row>
    <row r="69" spans="1:11" ht="15.75" customHeight="1" x14ac:dyDescent="0.3">
      <c r="A69" s="7" t="s">
        <v>71</v>
      </c>
      <c r="B69" s="8" t="s">
        <v>1261</v>
      </c>
      <c r="C69" s="12">
        <v>0</v>
      </c>
      <c r="D69" s="13">
        <v>20</v>
      </c>
      <c r="E69" s="13">
        <v>0</v>
      </c>
      <c r="F69" s="13">
        <v>14</v>
      </c>
      <c r="G69" s="13">
        <v>0</v>
      </c>
      <c r="H69" s="13">
        <v>1</v>
      </c>
      <c r="I69" s="13">
        <v>0</v>
      </c>
      <c r="J69" s="13">
        <v>21</v>
      </c>
      <c r="K69" s="27"/>
    </row>
    <row r="70" spans="1:11" ht="15.75" customHeight="1" x14ac:dyDescent="0.3">
      <c r="A70" s="10" t="s">
        <v>12</v>
      </c>
      <c r="B70" s="11"/>
      <c r="C70" s="9">
        <f t="shared" ref="C70:J70" si="4">SUM(C46:C69)</f>
        <v>137</v>
      </c>
      <c r="D70" s="9">
        <f t="shared" si="4"/>
        <v>157</v>
      </c>
      <c r="E70" s="9">
        <f t="shared" si="4"/>
        <v>84</v>
      </c>
      <c r="F70" s="9">
        <f t="shared" si="4"/>
        <v>96</v>
      </c>
      <c r="G70" s="9">
        <f t="shared" si="4"/>
        <v>8</v>
      </c>
      <c r="H70" s="9">
        <f t="shared" si="4"/>
        <v>15</v>
      </c>
      <c r="I70" s="9">
        <f t="shared" si="4"/>
        <v>261</v>
      </c>
      <c r="J70" s="9">
        <f t="shared" si="4"/>
        <v>231</v>
      </c>
      <c r="K70" s="29"/>
    </row>
    <row r="71" spans="1:11" ht="15.75" customHeight="1" x14ac:dyDescent="0.3"/>
    <row r="72" spans="1:11" ht="15.75" customHeight="1" x14ac:dyDescent="0.3"/>
    <row r="73" spans="1:11" ht="15.75" customHeight="1" x14ac:dyDescent="0.3">
      <c r="A73" s="24" t="s">
        <v>1672</v>
      </c>
      <c r="B73" s="25"/>
      <c r="C73" s="25"/>
      <c r="D73" s="25"/>
      <c r="E73" s="25"/>
      <c r="F73" s="25"/>
      <c r="G73" s="25"/>
      <c r="H73" s="25"/>
      <c r="I73" s="25"/>
      <c r="J73" s="26"/>
      <c r="K73" s="27"/>
    </row>
    <row r="74" spans="1:11" ht="15.75" customHeight="1" x14ac:dyDescent="0.3">
      <c r="A74" s="2"/>
      <c r="B74" s="3"/>
      <c r="C74" s="28" t="s">
        <v>1</v>
      </c>
      <c r="D74" s="26"/>
      <c r="E74" s="28" t="s">
        <v>2</v>
      </c>
      <c r="F74" s="26"/>
      <c r="G74" s="28" t="s">
        <v>3</v>
      </c>
      <c r="H74" s="26"/>
      <c r="I74" s="28" t="s">
        <v>4</v>
      </c>
      <c r="J74" s="26"/>
      <c r="K74" s="27"/>
    </row>
    <row r="75" spans="1:11" ht="15.75" customHeight="1" x14ac:dyDescent="0.3">
      <c r="A75" s="4" t="s">
        <v>5</v>
      </c>
      <c r="B75" s="5" t="s">
        <v>6</v>
      </c>
      <c r="C75" s="6" t="s">
        <v>7</v>
      </c>
      <c r="D75" s="6" t="s">
        <v>8</v>
      </c>
      <c r="E75" s="6" t="s">
        <v>7</v>
      </c>
      <c r="F75" s="6" t="s">
        <v>8</v>
      </c>
      <c r="G75" s="6" t="s">
        <v>7</v>
      </c>
      <c r="H75" s="6" t="s">
        <v>8</v>
      </c>
      <c r="I75" s="6" t="s">
        <v>7</v>
      </c>
      <c r="J75" s="6" t="s">
        <v>8</v>
      </c>
      <c r="K75" s="29"/>
    </row>
    <row r="76" spans="1:11" ht="15.75" customHeight="1" x14ac:dyDescent="0.3">
      <c r="A76" s="7" t="s">
        <v>778</v>
      </c>
      <c r="B76" s="8" t="s">
        <v>111</v>
      </c>
      <c r="C76" s="12">
        <v>7</v>
      </c>
      <c r="D76" s="13">
        <v>7</v>
      </c>
      <c r="E76" s="13">
        <v>3</v>
      </c>
      <c r="F76" s="13">
        <v>3</v>
      </c>
      <c r="G76" s="13">
        <v>2</v>
      </c>
      <c r="H76" s="13">
        <v>1</v>
      </c>
      <c r="I76" s="13">
        <v>9</v>
      </c>
      <c r="J76" s="13">
        <v>8</v>
      </c>
      <c r="K76" s="27"/>
    </row>
    <row r="77" spans="1:11" ht="15.75" customHeight="1" x14ac:dyDescent="0.3">
      <c r="A77" s="10" t="s">
        <v>12</v>
      </c>
      <c r="B77" s="11"/>
      <c r="C77" s="9">
        <f t="shared" ref="C77:J77" si="5">SUM(C76:C76)</f>
        <v>7</v>
      </c>
      <c r="D77" s="9">
        <f t="shared" si="5"/>
        <v>7</v>
      </c>
      <c r="E77" s="9">
        <f t="shared" si="5"/>
        <v>3</v>
      </c>
      <c r="F77" s="9">
        <f t="shared" si="5"/>
        <v>3</v>
      </c>
      <c r="G77" s="9">
        <f t="shared" si="5"/>
        <v>2</v>
      </c>
      <c r="H77" s="9">
        <f t="shared" si="5"/>
        <v>1</v>
      </c>
      <c r="I77" s="9">
        <f t="shared" si="5"/>
        <v>9</v>
      </c>
      <c r="J77" s="9">
        <f t="shared" si="5"/>
        <v>8</v>
      </c>
      <c r="K77" s="29"/>
    </row>
    <row r="78" spans="1:11" ht="15.75" customHeight="1" x14ac:dyDescent="0.3"/>
    <row r="79" spans="1:11" ht="15.75" customHeight="1" x14ac:dyDescent="0.3"/>
    <row r="80" spans="1:11" ht="15.75" customHeight="1" x14ac:dyDescent="0.3">
      <c r="A80" s="24" t="s">
        <v>1589</v>
      </c>
      <c r="B80" s="25"/>
      <c r="C80" s="25"/>
      <c r="D80" s="25"/>
      <c r="E80" s="25"/>
      <c r="F80" s="25"/>
      <c r="G80" s="25"/>
      <c r="H80" s="25"/>
      <c r="I80" s="25"/>
      <c r="J80" s="26"/>
      <c r="K80" s="27"/>
    </row>
    <row r="81" spans="1:11" ht="15.75" customHeight="1" x14ac:dyDescent="0.3">
      <c r="A81" s="2"/>
      <c r="B81" s="3"/>
      <c r="C81" s="28" t="s">
        <v>1</v>
      </c>
      <c r="D81" s="26"/>
      <c r="E81" s="28" t="s">
        <v>2</v>
      </c>
      <c r="F81" s="26"/>
      <c r="G81" s="28" t="s">
        <v>3</v>
      </c>
      <c r="H81" s="26"/>
      <c r="I81" s="28" t="s">
        <v>4</v>
      </c>
      <c r="J81" s="26"/>
      <c r="K81" s="27"/>
    </row>
    <row r="82" spans="1:11" ht="15.75" customHeight="1" x14ac:dyDescent="0.3">
      <c r="A82" s="4" t="s">
        <v>5</v>
      </c>
      <c r="B82" s="5" t="s">
        <v>6</v>
      </c>
      <c r="C82" s="6" t="s">
        <v>7</v>
      </c>
      <c r="D82" s="6" t="s">
        <v>8</v>
      </c>
      <c r="E82" s="6" t="s">
        <v>7</v>
      </c>
      <c r="F82" s="6" t="s">
        <v>8</v>
      </c>
      <c r="G82" s="6" t="s">
        <v>7</v>
      </c>
      <c r="H82" s="6" t="s">
        <v>8</v>
      </c>
      <c r="I82" s="6" t="s">
        <v>7</v>
      </c>
      <c r="J82" s="6" t="s">
        <v>8</v>
      </c>
      <c r="K82" s="29"/>
    </row>
    <row r="83" spans="1:11" ht="15.75" customHeight="1" x14ac:dyDescent="0.3">
      <c r="A83" s="7" t="s">
        <v>282</v>
      </c>
      <c r="B83" s="8" t="s">
        <v>242</v>
      </c>
      <c r="C83" s="12">
        <v>9</v>
      </c>
      <c r="D83" s="13">
        <v>7</v>
      </c>
      <c r="E83" s="13">
        <v>0</v>
      </c>
      <c r="F83" s="13">
        <v>0</v>
      </c>
      <c r="G83" s="13">
        <v>3</v>
      </c>
      <c r="H83" s="13">
        <v>1</v>
      </c>
      <c r="I83" s="13">
        <v>12</v>
      </c>
      <c r="J83" s="13">
        <v>8</v>
      </c>
      <c r="K83" s="27"/>
    </row>
    <row r="84" spans="1:11" ht="15.75" customHeight="1" x14ac:dyDescent="0.3">
      <c r="A84" s="7" t="s">
        <v>283</v>
      </c>
      <c r="B84" s="8" t="s">
        <v>242</v>
      </c>
      <c r="C84" s="22">
        <v>5</v>
      </c>
      <c r="D84" s="14">
        <v>12</v>
      </c>
      <c r="E84" s="14">
        <v>0</v>
      </c>
      <c r="F84" s="14">
        <v>0</v>
      </c>
      <c r="G84" s="14">
        <v>0</v>
      </c>
      <c r="H84" s="14">
        <v>1</v>
      </c>
      <c r="I84" s="14">
        <v>5</v>
      </c>
      <c r="J84" s="14">
        <v>13</v>
      </c>
      <c r="K84" s="27"/>
    </row>
    <row r="85" spans="1:11" ht="15.75" customHeight="1" x14ac:dyDescent="0.3">
      <c r="A85" s="10" t="s">
        <v>12</v>
      </c>
      <c r="B85" s="11"/>
      <c r="C85" s="9">
        <f t="shared" ref="C85:J85" si="6">SUM(C83:C84)</f>
        <v>14</v>
      </c>
      <c r="D85" s="9">
        <f t="shared" si="6"/>
        <v>19</v>
      </c>
      <c r="E85" s="9">
        <f t="shared" si="6"/>
        <v>0</v>
      </c>
      <c r="F85" s="9">
        <f t="shared" si="6"/>
        <v>0</v>
      </c>
      <c r="G85" s="9">
        <f t="shared" si="6"/>
        <v>3</v>
      </c>
      <c r="H85" s="9">
        <f t="shared" si="6"/>
        <v>2</v>
      </c>
      <c r="I85" s="9">
        <f t="shared" si="6"/>
        <v>17</v>
      </c>
      <c r="J85" s="9">
        <f t="shared" si="6"/>
        <v>21</v>
      </c>
      <c r="K85" s="29"/>
    </row>
    <row r="86" spans="1:11" ht="15.75" customHeight="1" x14ac:dyDescent="0.3">
      <c r="A86" s="1" t="s">
        <v>1591</v>
      </c>
    </row>
    <row r="87" spans="1:11" ht="15.75" customHeight="1" x14ac:dyDescent="0.3"/>
    <row r="88" spans="1:11" ht="15.75" customHeight="1" x14ac:dyDescent="0.3">
      <c r="A88" s="24" t="s">
        <v>1927</v>
      </c>
      <c r="B88" s="25"/>
      <c r="C88" s="25"/>
      <c r="D88" s="25"/>
      <c r="E88" s="25"/>
      <c r="F88" s="25"/>
      <c r="G88" s="25"/>
      <c r="H88" s="25"/>
      <c r="I88" s="25"/>
      <c r="J88" s="26"/>
      <c r="K88" s="27"/>
    </row>
    <row r="89" spans="1:11" ht="15.75" customHeight="1" x14ac:dyDescent="0.3">
      <c r="A89" s="2"/>
      <c r="B89" s="3"/>
      <c r="C89" s="28" t="s">
        <v>1</v>
      </c>
      <c r="D89" s="26"/>
      <c r="E89" s="28" t="s">
        <v>2</v>
      </c>
      <c r="F89" s="26"/>
      <c r="G89" s="28" t="s">
        <v>3</v>
      </c>
      <c r="H89" s="26"/>
      <c r="I89" s="28" t="s">
        <v>4</v>
      </c>
      <c r="J89" s="26"/>
      <c r="K89" s="27"/>
    </row>
    <row r="90" spans="1:11" ht="15.75" customHeight="1" x14ac:dyDescent="0.3">
      <c r="A90" s="4" t="s">
        <v>5</v>
      </c>
      <c r="B90" s="5" t="s">
        <v>6</v>
      </c>
      <c r="C90" s="6" t="s">
        <v>7</v>
      </c>
      <c r="D90" s="6" t="s">
        <v>8</v>
      </c>
      <c r="E90" s="6" t="s">
        <v>7</v>
      </c>
      <c r="F90" s="6" t="s">
        <v>8</v>
      </c>
      <c r="G90" s="6" t="s">
        <v>7</v>
      </c>
      <c r="H90" s="6" t="s">
        <v>8</v>
      </c>
      <c r="I90" s="6" t="s">
        <v>7</v>
      </c>
      <c r="J90" s="6" t="s">
        <v>8</v>
      </c>
      <c r="K90" s="29"/>
    </row>
    <row r="91" spans="1:11" ht="15.75" customHeight="1" x14ac:dyDescent="0.3">
      <c r="A91" s="7" t="s">
        <v>38</v>
      </c>
      <c r="B91" s="8" t="s">
        <v>99</v>
      </c>
      <c r="C91" s="12">
        <v>0</v>
      </c>
      <c r="D91" s="13">
        <v>20</v>
      </c>
      <c r="E91" s="13">
        <v>0</v>
      </c>
      <c r="F91" s="13">
        <v>12</v>
      </c>
      <c r="G91" s="13">
        <v>0</v>
      </c>
      <c r="H91" s="13">
        <v>1</v>
      </c>
      <c r="I91" s="13">
        <v>0</v>
      </c>
      <c r="J91" s="13">
        <v>21</v>
      </c>
    </row>
    <row r="92" spans="1:11" ht="15.75" customHeight="1" x14ac:dyDescent="0.3">
      <c r="A92" s="7" t="s">
        <v>81</v>
      </c>
      <c r="B92" s="8" t="s">
        <v>99</v>
      </c>
      <c r="C92" s="12">
        <v>13</v>
      </c>
      <c r="D92" s="13">
        <v>7</v>
      </c>
      <c r="E92" s="13">
        <v>7</v>
      </c>
      <c r="F92" s="13">
        <v>5</v>
      </c>
      <c r="G92" s="13">
        <v>0</v>
      </c>
      <c r="H92" s="13">
        <v>1</v>
      </c>
      <c r="I92" s="13">
        <v>13</v>
      </c>
      <c r="J92" s="13">
        <v>8</v>
      </c>
    </row>
    <row r="93" spans="1:11" ht="15.75" customHeight="1" x14ac:dyDescent="0.3">
      <c r="A93" s="7" t="s">
        <v>82</v>
      </c>
      <c r="B93" s="8" t="s">
        <v>99</v>
      </c>
      <c r="C93" s="22">
        <v>14</v>
      </c>
      <c r="D93" s="14">
        <v>6</v>
      </c>
      <c r="E93" s="14">
        <v>9</v>
      </c>
      <c r="F93" s="14">
        <v>3</v>
      </c>
      <c r="G93" s="14">
        <v>0</v>
      </c>
      <c r="H93" s="14">
        <v>1</v>
      </c>
      <c r="I93" s="14">
        <v>14</v>
      </c>
      <c r="J93" s="14">
        <v>7</v>
      </c>
    </row>
    <row r="94" spans="1:11" ht="15.75" customHeight="1" x14ac:dyDescent="0.3">
      <c r="A94" s="7" t="s">
        <v>83</v>
      </c>
      <c r="B94" s="8" t="s">
        <v>99</v>
      </c>
      <c r="C94" s="22">
        <v>9</v>
      </c>
      <c r="D94" s="14">
        <v>11</v>
      </c>
      <c r="E94" s="14">
        <v>3</v>
      </c>
      <c r="F94" s="14">
        <v>7</v>
      </c>
      <c r="G94" s="14">
        <v>1</v>
      </c>
      <c r="H94" s="14">
        <v>1</v>
      </c>
      <c r="I94" s="14">
        <v>10</v>
      </c>
      <c r="J94" s="14">
        <v>12</v>
      </c>
    </row>
    <row r="95" spans="1:11" ht="15.75" customHeight="1" x14ac:dyDescent="0.3">
      <c r="A95" s="7" t="s">
        <v>84</v>
      </c>
      <c r="B95" s="8" t="s">
        <v>722</v>
      </c>
      <c r="C95" s="22">
        <v>13</v>
      </c>
      <c r="D95" s="14">
        <v>7</v>
      </c>
      <c r="E95" s="14"/>
      <c r="F95" s="14"/>
      <c r="G95" s="14">
        <v>2</v>
      </c>
      <c r="H95" s="14">
        <v>1</v>
      </c>
      <c r="I95" s="14">
        <v>15</v>
      </c>
      <c r="J95" s="14">
        <v>8</v>
      </c>
    </row>
    <row r="96" spans="1:11" ht="15.75" customHeight="1" x14ac:dyDescent="0.3">
      <c r="A96" s="7" t="s">
        <v>85</v>
      </c>
      <c r="B96" s="8" t="s">
        <v>722</v>
      </c>
      <c r="C96" s="22">
        <v>14</v>
      </c>
      <c r="D96" s="14">
        <v>6</v>
      </c>
      <c r="E96" s="14"/>
      <c r="F96" s="14"/>
      <c r="G96" s="14">
        <v>0</v>
      </c>
      <c r="H96" s="14">
        <v>1</v>
      </c>
      <c r="I96" s="14">
        <v>14</v>
      </c>
      <c r="J96" s="14">
        <v>7</v>
      </c>
    </row>
    <row r="97" spans="1:11" ht="15.75" customHeight="1" x14ac:dyDescent="0.3">
      <c r="A97" s="7" t="s">
        <v>86</v>
      </c>
      <c r="B97" s="8" t="s">
        <v>723</v>
      </c>
      <c r="C97" s="22">
        <v>2</v>
      </c>
      <c r="D97" s="14">
        <v>18</v>
      </c>
      <c r="E97" s="14">
        <v>0</v>
      </c>
      <c r="F97" s="14">
        <v>14</v>
      </c>
      <c r="G97" s="14">
        <v>0</v>
      </c>
      <c r="H97" s="14">
        <v>1</v>
      </c>
      <c r="I97" s="14">
        <v>2</v>
      </c>
      <c r="J97" s="14">
        <v>19</v>
      </c>
    </row>
    <row r="98" spans="1:11" ht="15.75" customHeight="1" x14ac:dyDescent="0.3">
      <c r="A98" s="7" t="s">
        <v>71</v>
      </c>
      <c r="B98" s="8" t="s">
        <v>723</v>
      </c>
      <c r="C98" s="22">
        <v>6</v>
      </c>
      <c r="D98" s="14">
        <v>14</v>
      </c>
      <c r="E98" s="14"/>
      <c r="F98" s="14"/>
      <c r="G98" s="14">
        <v>1</v>
      </c>
      <c r="H98" s="14">
        <v>1</v>
      </c>
      <c r="I98" s="14">
        <v>7</v>
      </c>
      <c r="J98" s="14">
        <v>15</v>
      </c>
    </row>
    <row r="99" spans="1:11" ht="15.75" customHeight="1" x14ac:dyDescent="0.3">
      <c r="A99" s="7" t="s">
        <v>87</v>
      </c>
      <c r="B99" s="8" t="s">
        <v>723</v>
      </c>
      <c r="C99" s="22">
        <v>9</v>
      </c>
      <c r="D99" s="14">
        <v>11</v>
      </c>
      <c r="E99" s="14">
        <v>5</v>
      </c>
      <c r="F99" s="14">
        <v>9</v>
      </c>
      <c r="G99" s="14">
        <v>0</v>
      </c>
      <c r="H99" s="14">
        <v>1</v>
      </c>
      <c r="I99" s="14">
        <v>9</v>
      </c>
      <c r="J99" s="14">
        <v>12</v>
      </c>
    </row>
    <row r="100" spans="1:11" ht="15.75" customHeight="1" x14ac:dyDescent="0.3">
      <c r="A100" s="7" t="s">
        <v>88</v>
      </c>
      <c r="B100" s="8" t="s">
        <v>723</v>
      </c>
      <c r="C100" s="22">
        <v>16</v>
      </c>
      <c r="D100" s="14">
        <v>4</v>
      </c>
      <c r="E100" s="14">
        <v>11</v>
      </c>
      <c r="F100" s="14">
        <v>3</v>
      </c>
      <c r="G100" s="14">
        <v>2</v>
      </c>
      <c r="H100" s="14">
        <v>1</v>
      </c>
      <c r="I100" s="14">
        <v>18</v>
      </c>
      <c r="J100" s="14">
        <v>5</v>
      </c>
    </row>
    <row r="101" spans="1:11" ht="15.75" customHeight="1" x14ac:dyDescent="0.3">
      <c r="A101" s="7" t="s">
        <v>89</v>
      </c>
      <c r="B101" s="8" t="s">
        <v>723</v>
      </c>
      <c r="C101" s="22">
        <v>12</v>
      </c>
      <c r="D101" s="14">
        <v>8</v>
      </c>
      <c r="E101" s="14"/>
      <c r="F101" s="14"/>
      <c r="G101" s="14">
        <v>0</v>
      </c>
      <c r="H101" s="14">
        <v>1</v>
      </c>
      <c r="I101" s="14">
        <v>12</v>
      </c>
      <c r="J101" s="14">
        <v>9</v>
      </c>
    </row>
    <row r="102" spans="1:11" ht="15.75" customHeight="1" x14ac:dyDescent="0.3">
      <c r="A102" s="7" t="s">
        <v>90</v>
      </c>
      <c r="B102" s="8" t="s">
        <v>723</v>
      </c>
      <c r="C102" s="22">
        <v>18</v>
      </c>
      <c r="D102" s="14">
        <v>2</v>
      </c>
      <c r="E102" s="14">
        <v>14</v>
      </c>
      <c r="F102" s="14">
        <v>0</v>
      </c>
      <c r="G102" s="14">
        <v>3</v>
      </c>
      <c r="H102" s="14">
        <v>1</v>
      </c>
      <c r="I102" s="14">
        <v>21</v>
      </c>
      <c r="J102" s="14">
        <v>3</v>
      </c>
    </row>
    <row r="103" spans="1:11" ht="15.75" customHeight="1" x14ac:dyDescent="0.3">
      <c r="A103" s="7" t="s">
        <v>73</v>
      </c>
      <c r="B103" s="8" t="s">
        <v>723</v>
      </c>
      <c r="C103" s="22">
        <v>11</v>
      </c>
      <c r="D103" s="14">
        <v>9</v>
      </c>
      <c r="E103" s="14"/>
      <c r="F103" s="14"/>
      <c r="G103" s="14">
        <v>1</v>
      </c>
      <c r="H103" s="14">
        <v>1</v>
      </c>
      <c r="I103" s="14">
        <v>12</v>
      </c>
      <c r="J103" s="14">
        <v>10</v>
      </c>
    </row>
    <row r="104" spans="1:11" ht="15.75" customHeight="1" x14ac:dyDescent="0.3">
      <c r="A104" s="7" t="s">
        <v>75</v>
      </c>
      <c r="B104" s="8" t="s">
        <v>723</v>
      </c>
      <c r="C104" s="22">
        <v>14</v>
      </c>
      <c r="D104" s="14">
        <v>6</v>
      </c>
      <c r="E104" s="14">
        <v>9</v>
      </c>
      <c r="F104" s="14">
        <v>3</v>
      </c>
      <c r="G104" s="14">
        <v>2</v>
      </c>
      <c r="H104" s="14">
        <v>1</v>
      </c>
      <c r="I104" s="14">
        <v>16</v>
      </c>
      <c r="J104" s="14">
        <v>7</v>
      </c>
    </row>
    <row r="105" spans="1:11" ht="15.75" customHeight="1" x14ac:dyDescent="0.3">
      <c r="A105" s="7" t="s">
        <v>76</v>
      </c>
      <c r="B105" s="8" t="s">
        <v>723</v>
      </c>
      <c r="C105" s="22">
        <v>3</v>
      </c>
      <c r="D105" s="14">
        <v>17</v>
      </c>
      <c r="E105" s="14">
        <v>2</v>
      </c>
      <c r="F105" s="14">
        <v>11</v>
      </c>
      <c r="G105" s="14">
        <v>0</v>
      </c>
      <c r="H105" s="14">
        <v>1</v>
      </c>
      <c r="I105" s="14">
        <v>3</v>
      </c>
      <c r="J105" s="14">
        <v>18</v>
      </c>
      <c r="K105" s="1" t="s">
        <v>1928</v>
      </c>
    </row>
    <row r="106" spans="1:11" ht="15.75" customHeight="1" x14ac:dyDescent="0.3">
      <c r="A106" s="7" t="s">
        <v>77</v>
      </c>
      <c r="B106" s="8" t="s">
        <v>139</v>
      </c>
      <c r="C106" s="22"/>
      <c r="D106" s="14"/>
      <c r="E106" s="14"/>
      <c r="F106" s="14"/>
      <c r="G106" s="14"/>
      <c r="H106" s="14"/>
      <c r="I106" s="14"/>
      <c r="J106" s="14"/>
    </row>
    <row r="107" spans="1:11" ht="15.75" customHeight="1" x14ac:dyDescent="0.3">
      <c r="A107" s="7" t="s">
        <v>77</v>
      </c>
      <c r="B107" s="8" t="s">
        <v>65</v>
      </c>
      <c r="C107" s="22">
        <v>3</v>
      </c>
      <c r="D107" s="14">
        <v>17</v>
      </c>
      <c r="E107" s="14">
        <v>3</v>
      </c>
      <c r="F107" s="14">
        <v>9</v>
      </c>
      <c r="G107" s="14">
        <v>0</v>
      </c>
      <c r="H107" s="14">
        <v>1</v>
      </c>
      <c r="I107" s="14">
        <v>3</v>
      </c>
      <c r="J107" s="14">
        <v>18</v>
      </c>
      <c r="K107" s="27"/>
    </row>
    <row r="108" spans="1:11" ht="15.75" customHeight="1" x14ac:dyDescent="0.3">
      <c r="A108" s="7" t="s">
        <v>78</v>
      </c>
      <c r="B108" s="8" t="s">
        <v>65</v>
      </c>
      <c r="C108" s="22">
        <v>9</v>
      </c>
      <c r="D108" s="14">
        <v>11</v>
      </c>
      <c r="E108" s="14">
        <v>3</v>
      </c>
      <c r="F108" s="14">
        <v>7</v>
      </c>
      <c r="G108" s="14">
        <v>0</v>
      </c>
      <c r="H108" s="14">
        <v>1</v>
      </c>
      <c r="I108" s="14">
        <v>9</v>
      </c>
      <c r="J108" s="14">
        <v>12</v>
      </c>
      <c r="K108" s="27"/>
    </row>
    <row r="109" spans="1:11" ht="15.75" customHeight="1" x14ac:dyDescent="0.3">
      <c r="A109" s="7" t="s">
        <v>79</v>
      </c>
      <c r="B109" s="8" t="s">
        <v>65</v>
      </c>
      <c r="C109" s="22">
        <v>5</v>
      </c>
      <c r="D109" s="14">
        <v>15</v>
      </c>
      <c r="E109" s="14">
        <v>0</v>
      </c>
      <c r="F109" s="14">
        <v>10</v>
      </c>
      <c r="G109" s="14">
        <v>0</v>
      </c>
      <c r="H109" s="14">
        <v>1</v>
      </c>
      <c r="I109" s="14">
        <v>5</v>
      </c>
      <c r="J109" s="14">
        <v>16</v>
      </c>
      <c r="K109" s="27"/>
    </row>
    <row r="110" spans="1:11" ht="15.75" customHeight="1" x14ac:dyDescent="0.3">
      <c r="A110" s="7" t="s">
        <v>9</v>
      </c>
      <c r="B110" s="8" t="s">
        <v>65</v>
      </c>
      <c r="C110" s="22">
        <v>1</v>
      </c>
      <c r="D110" s="14">
        <v>19</v>
      </c>
      <c r="E110" s="14">
        <v>0</v>
      </c>
      <c r="F110" s="14">
        <v>10</v>
      </c>
      <c r="G110" s="14">
        <v>0</v>
      </c>
      <c r="H110" s="14">
        <v>0</v>
      </c>
      <c r="I110" s="14">
        <v>1</v>
      </c>
      <c r="J110" s="14">
        <v>20</v>
      </c>
      <c r="K110" s="27"/>
    </row>
    <row r="111" spans="1:11" ht="15.75" customHeight="1" x14ac:dyDescent="0.3">
      <c r="A111" s="7" t="s">
        <v>11</v>
      </c>
      <c r="B111" s="8" t="s">
        <v>252</v>
      </c>
      <c r="C111" s="22">
        <v>15</v>
      </c>
      <c r="D111" s="14">
        <v>5</v>
      </c>
      <c r="E111" s="14"/>
      <c r="F111" s="14"/>
      <c r="G111" s="14">
        <v>1</v>
      </c>
      <c r="H111" s="14">
        <v>1</v>
      </c>
      <c r="I111" s="14">
        <v>16</v>
      </c>
      <c r="J111" s="14">
        <v>6</v>
      </c>
      <c r="K111" s="27"/>
    </row>
    <row r="112" spans="1:11" ht="15.75" customHeight="1" x14ac:dyDescent="0.3">
      <c r="A112" s="7" t="s">
        <v>630</v>
      </c>
      <c r="B112" s="8" t="s">
        <v>252</v>
      </c>
      <c r="C112" s="22">
        <v>15</v>
      </c>
      <c r="D112" s="14">
        <v>5</v>
      </c>
      <c r="E112" s="14"/>
      <c r="F112" s="14"/>
      <c r="G112" s="14">
        <v>3</v>
      </c>
      <c r="H112" s="14">
        <v>1</v>
      </c>
      <c r="I112" s="14">
        <v>18</v>
      </c>
      <c r="J112" s="14">
        <v>6</v>
      </c>
      <c r="K112" s="27"/>
    </row>
    <row r="113" spans="1:11" ht="15.75" customHeight="1" x14ac:dyDescent="0.3">
      <c r="A113" s="7" t="s">
        <v>686</v>
      </c>
      <c r="B113" s="8" t="s">
        <v>252</v>
      </c>
      <c r="C113" s="22">
        <v>17</v>
      </c>
      <c r="D113" s="14">
        <v>3</v>
      </c>
      <c r="E113" s="14"/>
      <c r="F113" s="14"/>
      <c r="G113" s="14">
        <v>2</v>
      </c>
      <c r="H113" s="14">
        <v>1</v>
      </c>
      <c r="I113" s="14">
        <v>19</v>
      </c>
      <c r="J113" s="14">
        <v>4</v>
      </c>
      <c r="K113" s="27"/>
    </row>
    <row r="114" spans="1:11" ht="15.75" customHeight="1" x14ac:dyDescent="0.3">
      <c r="A114" s="7" t="s">
        <v>729</v>
      </c>
      <c r="B114" s="8" t="s">
        <v>252</v>
      </c>
      <c r="C114" s="22">
        <v>15</v>
      </c>
      <c r="D114" s="14">
        <v>5</v>
      </c>
      <c r="E114" s="14"/>
      <c r="F114" s="14"/>
      <c r="G114" s="14">
        <v>1</v>
      </c>
      <c r="H114" s="14">
        <v>1</v>
      </c>
      <c r="I114" s="14">
        <v>16</v>
      </c>
      <c r="J114" s="14">
        <v>6</v>
      </c>
      <c r="K114" s="27"/>
    </row>
    <row r="115" spans="1:11" ht="15.75" customHeight="1" x14ac:dyDescent="0.3">
      <c r="A115" s="7" t="s">
        <v>984</v>
      </c>
      <c r="B115" s="8" t="s">
        <v>252</v>
      </c>
      <c r="C115" s="22">
        <v>15</v>
      </c>
      <c r="D115" s="14">
        <v>5</v>
      </c>
      <c r="E115" s="14"/>
      <c r="F115" s="14"/>
      <c r="G115" s="14">
        <v>1</v>
      </c>
      <c r="H115" s="14">
        <v>1</v>
      </c>
      <c r="I115" s="14">
        <v>16</v>
      </c>
      <c r="J115" s="14">
        <v>6</v>
      </c>
      <c r="K115" s="27"/>
    </row>
    <row r="116" spans="1:11" ht="15.75" customHeight="1" x14ac:dyDescent="0.3">
      <c r="A116" s="7" t="s">
        <v>1883</v>
      </c>
      <c r="B116" s="8" t="s">
        <v>163</v>
      </c>
      <c r="C116" s="22">
        <v>5</v>
      </c>
      <c r="D116" s="14">
        <v>17</v>
      </c>
      <c r="E116" s="14">
        <v>2</v>
      </c>
      <c r="F116" s="14">
        <v>12</v>
      </c>
      <c r="G116" s="14">
        <v>0</v>
      </c>
      <c r="H116" s="14">
        <v>1</v>
      </c>
      <c r="I116" s="14">
        <v>5</v>
      </c>
      <c r="J116" s="14">
        <v>18</v>
      </c>
      <c r="K116" s="27"/>
    </row>
    <row r="117" spans="1:11" ht="15.75" customHeight="1" x14ac:dyDescent="0.3">
      <c r="A117" s="7" t="s">
        <v>1947</v>
      </c>
      <c r="B117" s="8" t="s">
        <v>163</v>
      </c>
      <c r="C117" s="22">
        <v>7</v>
      </c>
      <c r="D117" s="14">
        <v>15</v>
      </c>
      <c r="E117" s="14">
        <v>2</v>
      </c>
      <c r="F117" s="14">
        <v>12</v>
      </c>
      <c r="G117" s="14">
        <v>0</v>
      </c>
      <c r="H117" s="14">
        <v>1</v>
      </c>
      <c r="I117" s="14">
        <v>7</v>
      </c>
      <c r="J117" s="14">
        <v>16</v>
      </c>
      <c r="K117" s="27"/>
    </row>
    <row r="118" spans="1:11" ht="15.75" customHeight="1" x14ac:dyDescent="0.3">
      <c r="A118" s="7" t="s">
        <v>1965</v>
      </c>
      <c r="B118" s="8" t="s">
        <v>111</v>
      </c>
      <c r="C118" s="22">
        <v>2</v>
      </c>
      <c r="D118" s="14">
        <v>20</v>
      </c>
      <c r="E118" s="14">
        <v>2</v>
      </c>
      <c r="F118" s="14">
        <v>14</v>
      </c>
      <c r="G118" s="14">
        <v>0</v>
      </c>
      <c r="H118" s="14">
        <v>1</v>
      </c>
      <c r="I118" s="14">
        <v>2</v>
      </c>
      <c r="J118" s="14">
        <v>21</v>
      </c>
      <c r="K118" s="27"/>
    </row>
    <row r="119" spans="1:11" ht="15.75" customHeight="1" x14ac:dyDescent="0.3">
      <c r="A119" s="7" t="s">
        <v>2031</v>
      </c>
      <c r="B119" s="8" t="s">
        <v>111</v>
      </c>
      <c r="C119" s="22">
        <v>4</v>
      </c>
      <c r="D119" s="14">
        <v>18</v>
      </c>
      <c r="E119" s="14">
        <v>2</v>
      </c>
      <c r="F119" s="14">
        <v>14</v>
      </c>
      <c r="G119" s="14">
        <v>0</v>
      </c>
      <c r="H119" s="14">
        <v>1</v>
      </c>
      <c r="I119" s="14">
        <v>4</v>
      </c>
      <c r="J119" s="14">
        <v>19</v>
      </c>
      <c r="K119" s="27"/>
    </row>
    <row r="120" spans="1:11" ht="15.75" customHeight="1" x14ac:dyDescent="0.3">
      <c r="A120" s="7" t="s">
        <v>2043</v>
      </c>
      <c r="B120" s="8" t="s">
        <v>111</v>
      </c>
      <c r="C120" s="22">
        <v>3</v>
      </c>
      <c r="D120" s="14">
        <v>19</v>
      </c>
      <c r="E120" s="14">
        <v>1</v>
      </c>
      <c r="F120" s="14">
        <v>13</v>
      </c>
      <c r="G120" s="14">
        <v>0</v>
      </c>
      <c r="H120" s="14">
        <v>1</v>
      </c>
      <c r="I120" s="14">
        <v>3</v>
      </c>
      <c r="J120" s="14">
        <v>20</v>
      </c>
      <c r="K120" s="27"/>
    </row>
    <row r="121" spans="1:11" ht="15.75" customHeight="1" x14ac:dyDescent="0.3">
      <c r="A121" s="10" t="s">
        <v>12</v>
      </c>
      <c r="B121" s="11"/>
      <c r="C121" s="9">
        <f>SUM(C91:C120)</f>
        <v>270</v>
      </c>
      <c r="D121" s="9">
        <f t="shared" ref="D121:J121" si="7">SUM(D91:D120)</f>
        <v>320</v>
      </c>
      <c r="E121" s="9">
        <f t="shared" si="7"/>
        <v>75</v>
      </c>
      <c r="F121" s="9">
        <f t="shared" si="7"/>
        <v>168</v>
      </c>
      <c r="G121" s="9">
        <f t="shared" si="7"/>
        <v>20</v>
      </c>
      <c r="H121" s="9">
        <f t="shared" si="7"/>
        <v>28</v>
      </c>
      <c r="I121" s="9">
        <f t="shared" si="7"/>
        <v>290</v>
      </c>
      <c r="J121" s="9">
        <f t="shared" si="7"/>
        <v>349</v>
      </c>
      <c r="K121" s="29"/>
    </row>
    <row r="122" spans="1:11" ht="15.75" customHeight="1" x14ac:dyDescent="0.3">
      <c r="A122" s="30"/>
      <c r="B122" s="30"/>
      <c r="C122" s="30"/>
      <c r="D122" s="30"/>
      <c r="E122" s="30"/>
      <c r="F122" s="30"/>
      <c r="G122" s="30"/>
      <c r="H122" s="30"/>
    </row>
    <row r="123" spans="1:11" ht="15.75" customHeight="1" x14ac:dyDescent="0.3">
      <c r="A123" s="27"/>
    </row>
    <row r="124" spans="1:11" ht="15.75" customHeight="1" x14ac:dyDescent="0.3">
      <c r="A124" s="24" t="s">
        <v>1516</v>
      </c>
      <c r="B124" s="25"/>
      <c r="C124" s="25"/>
      <c r="D124" s="25"/>
      <c r="E124" s="25"/>
      <c r="F124" s="25"/>
      <c r="G124" s="25"/>
      <c r="H124" s="25"/>
      <c r="I124" s="25"/>
      <c r="J124" s="26"/>
      <c r="K124" s="27"/>
    </row>
    <row r="125" spans="1:11" ht="15.75" customHeight="1" x14ac:dyDescent="0.3">
      <c r="A125" s="2"/>
      <c r="B125" s="3"/>
      <c r="C125" s="28" t="s">
        <v>1</v>
      </c>
      <c r="D125" s="26"/>
      <c r="E125" s="28" t="s">
        <v>2</v>
      </c>
      <c r="F125" s="26"/>
      <c r="G125" s="28" t="s">
        <v>3</v>
      </c>
      <c r="H125" s="26"/>
      <c r="I125" s="28" t="s">
        <v>4</v>
      </c>
      <c r="J125" s="26"/>
      <c r="K125" s="27"/>
    </row>
    <row r="126" spans="1:11" ht="15.75" customHeight="1" x14ac:dyDescent="0.3">
      <c r="A126" s="4" t="s">
        <v>5</v>
      </c>
      <c r="B126" s="5" t="s">
        <v>6</v>
      </c>
      <c r="C126" s="6" t="s">
        <v>7</v>
      </c>
      <c r="D126" s="6" t="s">
        <v>8</v>
      </c>
      <c r="E126" s="6" t="s">
        <v>7</v>
      </c>
      <c r="F126" s="6" t="s">
        <v>8</v>
      </c>
      <c r="G126" s="6" t="s">
        <v>7</v>
      </c>
      <c r="H126" s="6" t="s">
        <v>8</v>
      </c>
      <c r="I126" s="6" t="s">
        <v>7</v>
      </c>
      <c r="J126" s="6" t="s">
        <v>8</v>
      </c>
      <c r="K126" s="29"/>
    </row>
    <row r="127" spans="1:11" ht="15.75" customHeight="1" x14ac:dyDescent="0.3">
      <c r="A127" s="7" t="s">
        <v>55</v>
      </c>
      <c r="B127" s="8" t="s">
        <v>222</v>
      </c>
      <c r="C127" s="12">
        <v>1</v>
      </c>
      <c r="D127" s="13">
        <v>17</v>
      </c>
      <c r="E127" s="13">
        <v>1</v>
      </c>
      <c r="F127" s="13">
        <v>14</v>
      </c>
      <c r="G127" s="13">
        <v>0</v>
      </c>
      <c r="H127" s="13">
        <v>2</v>
      </c>
      <c r="I127" s="13">
        <v>1</v>
      </c>
      <c r="J127" s="13">
        <v>19</v>
      </c>
      <c r="K127" s="27"/>
    </row>
    <row r="128" spans="1:11" ht="15.75" customHeight="1" x14ac:dyDescent="0.3">
      <c r="A128" s="7" t="s">
        <v>56</v>
      </c>
      <c r="B128" s="8" t="s">
        <v>222</v>
      </c>
      <c r="C128" s="22">
        <v>0</v>
      </c>
      <c r="D128" s="14">
        <v>19</v>
      </c>
      <c r="E128" s="14">
        <v>0</v>
      </c>
      <c r="F128" s="14">
        <v>15</v>
      </c>
      <c r="G128" s="14">
        <v>0</v>
      </c>
      <c r="H128" s="14">
        <v>2</v>
      </c>
      <c r="I128" s="14">
        <v>0</v>
      </c>
      <c r="J128" s="14">
        <v>21</v>
      </c>
      <c r="K128" s="27"/>
    </row>
    <row r="129" spans="1:11" ht="15.75" customHeight="1" x14ac:dyDescent="0.3">
      <c r="A129" s="7" t="s">
        <v>57</v>
      </c>
      <c r="B129" s="8"/>
      <c r="C129" s="22"/>
      <c r="D129" s="14"/>
      <c r="E129" s="14"/>
      <c r="F129" s="14"/>
      <c r="G129" s="14"/>
      <c r="H129" s="14"/>
      <c r="I129" s="14"/>
      <c r="J129" s="14"/>
      <c r="K129" s="27"/>
    </row>
    <row r="130" spans="1:11" ht="15.75" customHeight="1" x14ac:dyDescent="0.3">
      <c r="A130" s="7" t="s">
        <v>63</v>
      </c>
      <c r="B130" s="8"/>
      <c r="C130" s="22"/>
      <c r="D130" s="14"/>
      <c r="E130" s="14"/>
      <c r="F130" s="14"/>
      <c r="G130" s="14"/>
      <c r="H130" s="14"/>
      <c r="I130" s="14"/>
      <c r="J130" s="14"/>
      <c r="K130" s="27"/>
    </row>
    <row r="131" spans="1:11" ht="15.75" customHeight="1" x14ac:dyDescent="0.3">
      <c r="A131" s="7" t="s">
        <v>64</v>
      </c>
      <c r="B131" s="8"/>
      <c r="C131" s="22"/>
      <c r="D131" s="14"/>
      <c r="E131" s="14"/>
      <c r="F131" s="14"/>
      <c r="G131" s="14"/>
      <c r="H131" s="14"/>
      <c r="I131" s="14"/>
      <c r="J131" s="14"/>
      <c r="K131" s="27"/>
    </row>
    <row r="132" spans="1:11" ht="15.75" customHeight="1" x14ac:dyDescent="0.3">
      <c r="A132" s="7" t="s">
        <v>66</v>
      </c>
      <c r="B132" s="8" t="s">
        <v>1519</v>
      </c>
      <c r="C132" s="22"/>
      <c r="D132" s="14"/>
      <c r="E132" s="14"/>
      <c r="F132" s="14"/>
      <c r="G132" s="14"/>
      <c r="H132" s="14"/>
      <c r="I132" s="14"/>
      <c r="J132" s="14"/>
      <c r="K132" s="27"/>
    </row>
    <row r="133" spans="1:11" ht="15.75" customHeight="1" x14ac:dyDescent="0.3">
      <c r="A133" s="7" t="s">
        <v>67</v>
      </c>
      <c r="B133" s="8" t="s">
        <v>586</v>
      </c>
      <c r="C133" s="22">
        <v>16</v>
      </c>
      <c r="D133" s="14">
        <v>2</v>
      </c>
      <c r="E133" s="14">
        <v>7</v>
      </c>
      <c r="F133" s="14">
        <v>1</v>
      </c>
      <c r="G133" s="14">
        <v>1</v>
      </c>
      <c r="H133" s="14">
        <v>1</v>
      </c>
      <c r="I133" s="14">
        <v>17</v>
      </c>
      <c r="J133" s="14">
        <v>3</v>
      </c>
      <c r="K133" s="27"/>
    </row>
    <row r="134" spans="1:11" ht="15.75" customHeight="1" x14ac:dyDescent="0.3">
      <c r="A134" s="7" t="s">
        <v>68</v>
      </c>
      <c r="B134" s="8" t="s">
        <v>586</v>
      </c>
      <c r="C134" s="22">
        <v>3</v>
      </c>
      <c r="D134" s="14">
        <v>15</v>
      </c>
      <c r="E134" s="14">
        <v>2</v>
      </c>
      <c r="F134" s="14">
        <v>6</v>
      </c>
      <c r="G134" s="14">
        <v>0</v>
      </c>
      <c r="H134" s="14">
        <v>1</v>
      </c>
      <c r="I134" s="14">
        <v>3</v>
      </c>
      <c r="J134" s="14">
        <v>16</v>
      </c>
      <c r="K134" s="27"/>
    </row>
    <row r="135" spans="1:11" ht="15.75" customHeight="1" x14ac:dyDescent="0.3">
      <c r="A135" s="7" t="s">
        <v>69</v>
      </c>
      <c r="B135" s="8" t="s">
        <v>586</v>
      </c>
      <c r="C135" s="22">
        <v>4</v>
      </c>
      <c r="D135" s="14">
        <v>13</v>
      </c>
      <c r="E135" s="14">
        <v>4</v>
      </c>
      <c r="F135" s="14">
        <v>4</v>
      </c>
      <c r="G135" s="14">
        <v>0</v>
      </c>
      <c r="H135" s="14">
        <v>1</v>
      </c>
      <c r="I135" s="14">
        <v>4</v>
      </c>
      <c r="J135" s="14">
        <v>14</v>
      </c>
      <c r="K135" s="27"/>
    </row>
    <row r="136" spans="1:11" ht="15.75" customHeight="1" x14ac:dyDescent="0.3">
      <c r="A136" s="7" t="s">
        <v>102</v>
      </c>
      <c r="B136" s="8" t="s">
        <v>586</v>
      </c>
      <c r="C136" s="22">
        <v>5</v>
      </c>
      <c r="D136" s="14">
        <v>12</v>
      </c>
      <c r="E136" s="14">
        <v>4</v>
      </c>
      <c r="F136" s="14">
        <v>4</v>
      </c>
      <c r="G136" s="14">
        <v>0</v>
      </c>
      <c r="H136" s="14">
        <v>1</v>
      </c>
      <c r="I136" s="14">
        <v>5</v>
      </c>
      <c r="J136" s="14">
        <v>13</v>
      </c>
      <c r="K136" s="27"/>
    </row>
    <row r="137" spans="1:11" ht="15.75" customHeight="1" x14ac:dyDescent="0.3">
      <c r="A137" s="7" t="s">
        <v>103</v>
      </c>
      <c r="B137" s="8" t="s">
        <v>586</v>
      </c>
      <c r="C137" s="22">
        <v>8</v>
      </c>
      <c r="D137" s="14">
        <v>10</v>
      </c>
      <c r="E137" s="14">
        <v>5</v>
      </c>
      <c r="F137" s="14">
        <v>3</v>
      </c>
      <c r="G137" s="14">
        <v>1</v>
      </c>
      <c r="H137" s="14">
        <v>1</v>
      </c>
      <c r="I137" s="14">
        <v>9</v>
      </c>
      <c r="J137" s="14">
        <v>11</v>
      </c>
      <c r="K137" s="27"/>
    </row>
    <row r="138" spans="1:11" ht="15.75" customHeight="1" x14ac:dyDescent="0.3">
      <c r="A138" s="10" t="s">
        <v>12</v>
      </c>
      <c r="B138" s="11"/>
      <c r="C138" s="9">
        <f>SUM(C127:C137)</f>
        <v>37</v>
      </c>
      <c r="D138" s="9">
        <f t="shared" ref="D138:J138" si="8">SUM(D127:D137)</f>
        <v>88</v>
      </c>
      <c r="E138" s="9">
        <f t="shared" si="8"/>
        <v>23</v>
      </c>
      <c r="F138" s="9">
        <f t="shared" si="8"/>
        <v>47</v>
      </c>
      <c r="G138" s="9">
        <f t="shared" si="8"/>
        <v>2</v>
      </c>
      <c r="H138" s="9">
        <f t="shared" si="8"/>
        <v>9</v>
      </c>
      <c r="I138" s="9">
        <f t="shared" si="8"/>
        <v>39</v>
      </c>
      <c r="J138" s="9">
        <f t="shared" si="8"/>
        <v>97</v>
      </c>
      <c r="K138" s="29"/>
    </row>
    <row r="139" spans="1:11" ht="15.75" customHeight="1" x14ac:dyDescent="0.3"/>
    <row r="140" spans="1:11" ht="15.75" customHeight="1" x14ac:dyDescent="0.3"/>
    <row r="141" spans="1:11" ht="15.75" customHeight="1" x14ac:dyDescent="0.3">
      <c r="A141" s="24" t="s">
        <v>1567</v>
      </c>
      <c r="B141" s="25"/>
      <c r="C141" s="25"/>
      <c r="D141" s="25"/>
      <c r="E141" s="25"/>
      <c r="F141" s="25"/>
      <c r="G141" s="25"/>
      <c r="H141" s="25"/>
      <c r="I141" s="25"/>
      <c r="J141" s="26"/>
      <c r="K141" s="27"/>
    </row>
    <row r="142" spans="1:11" ht="15.75" customHeight="1" x14ac:dyDescent="0.3">
      <c r="A142" s="2"/>
      <c r="B142" s="3"/>
      <c r="C142" s="28" t="s">
        <v>1</v>
      </c>
      <c r="D142" s="26"/>
      <c r="E142" s="28" t="s">
        <v>2</v>
      </c>
      <c r="F142" s="26"/>
      <c r="G142" s="28" t="s">
        <v>3</v>
      </c>
      <c r="H142" s="26"/>
      <c r="I142" s="28" t="s">
        <v>4</v>
      </c>
      <c r="J142" s="26"/>
      <c r="K142" s="27"/>
    </row>
    <row r="143" spans="1:11" ht="15.75" customHeight="1" x14ac:dyDescent="0.3">
      <c r="A143" s="4" t="s">
        <v>5</v>
      </c>
      <c r="B143" s="5" t="s">
        <v>6</v>
      </c>
      <c r="C143" s="6" t="s">
        <v>7</v>
      </c>
      <c r="D143" s="6" t="s">
        <v>8</v>
      </c>
      <c r="E143" s="6" t="s">
        <v>7</v>
      </c>
      <c r="F143" s="6" t="s">
        <v>8</v>
      </c>
      <c r="G143" s="6" t="s">
        <v>7</v>
      </c>
      <c r="H143" s="6" t="s">
        <v>8</v>
      </c>
      <c r="I143" s="6" t="s">
        <v>7</v>
      </c>
      <c r="J143" s="6" t="s">
        <v>8</v>
      </c>
      <c r="K143" s="29"/>
    </row>
    <row r="144" spans="1:11" ht="15.75" customHeight="1" x14ac:dyDescent="0.3">
      <c r="A144" s="7" t="s">
        <v>28</v>
      </c>
      <c r="B144" s="8" t="s">
        <v>179</v>
      </c>
      <c r="C144" s="12">
        <v>4</v>
      </c>
      <c r="D144" s="13">
        <v>16</v>
      </c>
      <c r="E144" s="13">
        <v>0</v>
      </c>
      <c r="F144" s="13">
        <v>8</v>
      </c>
      <c r="G144" s="13">
        <v>0</v>
      </c>
      <c r="H144" s="13">
        <v>1</v>
      </c>
      <c r="I144" s="13">
        <v>4</v>
      </c>
      <c r="J144" s="13">
        <v>17</v>
      </c>
      <c r="K144" s="27"/>
    </row>
    <row r="145" spans="1:11" ht="15.75" customHeight="1" x14ac:dyDescent="0.3">
      <c r="A145" s="7" t="s">
        <v>106</v>
      </c>
      <c r="B145" s="8" t="s">
        <v>179</v>
      </c>
      <c r="C145" s="22">
        <v>2</v>
      </c>
      <c r="D145" s="14">
        <v>16</v>
      </c>
      <c r="E145" s="14">
        <v>2</v>
      </c>
      <c r="F145" s="14">
        <v>12</v>
      </c>
      <c r="G145" s="14">
        <v>0</v>
      </c>
      <c r="H145" s="14">
        <v>1</v>
      </c>
      <c r="I145" s="14">
        <v>2</v>
      </c>
      <c r="J145" s="14">
        <v>17</v>
      </c>
      <c r="K145" s="45" t="s">
        <v>1568</v>
      </c>
    </row>
    <row r="146" spans="1:11" ht="15.75" customHeight="1" x14ac:dyDescent="0.3">
      <c r="A146" s="10" t="s">
        <v>12</v>
      </c>
      <c r="B146" s="11"/>
      <c r="C146" s="9">
        <f t="shared" ref="C146:J146" si="9">SUM(C144:C145)</f>
        <v>6</v>
      </c>
      <c r="D146" s="9">
        <f t="shared" si="9"/>
        <v>32</v>
      </c>
      <c r="E146" s="9">
        <f t="shared" si="9"/>
        <v>2</v>
      </c>
      <c r="F146" s="9">
        <f t="shared" si="9"/>
        <v>20</v>
      </c>
      <c r="G146" s="9">
        <f t="shared" si="9"/>
        <v>0</v>
      </c>
      <c r="H146" s="9">
        <f t="shared" si="9"/>
        <v>2</v>
      </c>
      <c r="I146" s="9">
        <f t="shared" si="9"/>
        <v>6</v>
      </c>
      <c r="J146" s="9">
        <f t="shared" si="9"/>
        <v>34</v>
      </c>
      <c r="K146" s="29"/>
    </row>
    <row r="147" spans="1:11" ht="15.75" customHeight="1" x14ac:dyDescent="0.3"/>
    <row r="148" spans="1:11" ht="15.75" customHeight="1" x14ac:dyDescent="0.3"/>
    <row r="149" spans="1:11" ht="15.75" customHeight="1" x14ac:dyDescent="0.3">
      <c r="A149" s="24" t="s">
        <v>832</v>
      </c>
      <c r="B149" s="25"/>
      <c r="C149" s="25"/>
      <c r="D149" s="25"/>
      <c r="E149" s="25"/>
      <c r="F149" s="25"/>
      <c r="G149" s="25"/>
      <c r="H149" s="25"/>
      <c r="I149" s="25"/>
      <c r="J149" s="26"/>
      <c r="K149" s="27"/>
    </row>
    <row r="150" spans="1:11" ht="15.75" customHeight="1" x14ac:dyDescent="0.3">
      <c r="A150" s="2"/>
      <c r="B150" s="3"/>
      <c r="C150" s="28" t="s">
        <v>1</v>
      </c>
      <c r="D150" s="26"/>
      <c r="E150" s="28" t="s">
        <v>2</v>
      </c>
      <c r="F150" s="26"/>
      <c r="G150" s="28" t="s">
        <v>3</v>
      </c>
      <c r="H150" s="26"/>
      <c r="I150" s="28" t="s">
        <v>4</v>
      </c>
      <c r="J150" s="26"/>
      <c r="K150" s="27"/>
    </row>
    <row r="151" spans="1:11" ht="15.75" customHeight="1" x14ac:dyDescent="0.3">
      <c r="A151" s="4" t="s">
        <v>5</v>
      </c>
      <c r="B151" s="5" t="s">
        <v>6</v>
      </c>
      <c r="C151" s="6" t="s">
        <v>7</v>
      </c>
      <c r="D151" s="6" t="s">
        <v>8</v>
      </c>
      <c r="E151" s="6" t="s">
        <v>7</v>
      </c>
      <c r="F151" s="6" t="s">
        <v>8</v>
      </c>
      <c r="G151" s="6" t="s">
        <v>7</v>
      </c>
      <c r="H151" s="6" t="s">
        <v>8</v>
      </c>
      <c r="I151" s="6" t="s">
        <v>7</v>
      </c>
      <c r="J151" s="6" t="s">
        <v>8</v>
      </c>
      <c r="K151" s="29"/>
    </row>
    <row r="152" spans="1:11" ht="15.75" customHeight="1" x14ac:dyDescent="0.3">
      <c r="A152" s="7" t="s">
        <v>78</v>
      </c>
      <c r="B152" s="8" t="s">
        <v>101</v>
      </c>
      <c r="C152" s="12">
        <v>16</v>
      </c>
      <c r="D152" s="13">
        <v>4</v>
      </c>
      <c r="E152" s="13">
        <v>10</v>
      </c>
      <c r="F152" s="13">
        <v>4</v>
      </c>
      <c r="G152" s="13">
        <v>2</v>
      </c>
      <c r="H152" s="13">
        <v>1</v>
      </c>
      <c r="I152" s="13">
        <v>18</v>
      </c>
      <c r="J152" s="13">
        <v>5</v>
      </c>
      <c r="K152" s="27"/>
    </row>
    <row r="153" spans="1:11" ht="15.75" customHeight="1" x14ac:dyDescent="0.3">
      <c r="A153" s="7" t="s">
        <v>79</v>
      </c>
      <c r="B153" s="8" t="s">
        <v>101</v>
      </c>
      <c r="C153" s="22">
        <v>15</v>
      </c>
      <c r="D153" s="14">
        <v>5</v>
      </c>
      <c r="E153" s="14">
        <v>11</v>
      </c>
      <c r="F153" s="14">
        <v>3</v>
      </c>
      <c r="G153" s="14">
        <v>1</v>
      </c>
      <c r="H153" s="14">
        <v>1</v>
      </c>
      <c r="I153" s="14">
        <v>16</v>
      </c>
      <c r="J153" s="14">
        <v>6</v>
      </c>
      <c r="K153" s="27"/>
    </row>
    <row r="154" spans="1:11" ht="15.75" customHeight="1" x14ac:dyDescent="0.3">
      <c r="A154" s="7" t="s">
        <v>9</v>
      </c>
      <c r="B154" s="8" t="s">
        <v>101</v>
      </c>
      <c r="C154" s="22">
        <v>15</v>
      </c>
      <c r="D154" s="14">
        <v>5</v>
      </c>
      <c r="E154" s="14">
        <v>12</v>
      </c>
      <c r="F154" s="14">
        <v>2</v>
      </c>
      <c r="G154" s="14">
        <v>5</v>
      </c>
      <c r="H154" s="14">
        <v>1</v>
      </c>
      <c r="I154" s="14">
        <v>20</v>
      </c>
      <c r="J154" s="14">
        <v>6</v>
      </c>
      <c r="K154" s="27"/>
    </row>
    <row r="155" spans="1:11" ht="15.75" customHeight="1" x14ac:dyDescent="0.3">
      <c r="A155" s="7" t="s">
        <v>11</v>
      </c>
      <c r="B155" s="8" t="s">
        <v>101</v>
      </c>
      <c r="C155" s="22">
        <v>15</v>
      </c>
      <c r="D155" s="14">
        <v>5</v>
      </c>
      <c r="E155" s="14">
        <v>11</v>
      </c>
      <c r="F155" s="14">
        <v>3</v>
      </c>
      <c r="G155" s="14">
        <v>3</v>
      </c>
      <c r="H155" s="14">
        <v>1</v>
      </c>
      <c r="I155" s="14">
        <v>18</v>
      </c>
      <c r="J155" s="14">
        <v>6</v>
      </c>
      <c r="K155" s="27"/>
    </row>
    <row r="156" spans="1:11" ht="15.75" customHeight="1" x14ac:dyDescent="0.3">
      <c r="A156" s="7" t="s">
        <v>630</v>
      </c>
      <c r="B156" s="8" t="s">
        <v>101</v>
      </c>
      <c r="C156" s="22">
        <v>17</v>
      </c>
      <c r="D156" s="14">
        <v>3</v>
      </c>
      <c r="E156" s="14">
        <v>12</v>
      </c>
      <c r="F156" s="14">
        <v>2</v>
      </c>
      <c r="G156" s="14">
        <v>4</v>
      </c>
      <c r="H156" s="14">
        <v>1</v>
      </c>
      <c r="I156" s="14">
        <v>21</v>
      </c>
      <c r="J156" s="14">
        <v>4</v>
      </c>
      <c r="K156" s="27"/>
    </row>
    <row r="157" spans="1:11" ht="15.75" customHeight="1" x14ac:dyDescent="0.3">
      <c r="A157" s="7" t="s">
        <v>686</v>
      </c>
      <c r="B157" s="8" t="s">
        <v>101</v>
      </c>
      <c r="C157" s="22">
        <v>13</v>
      </c>
      <c r="D157" s="14">
        <v>7</v>
      </c>
      <c r="E157" s="14">
        <v>9</v>
      </c>
      <c r="F157" s="14">
        <v>5</v>
      </c>
      <c r="G157" s="14">
        <v>3</v>
      </c>
      <c r="H157" s="14">
        <v>1</v>
      </c>
      <c r="I157" s="14">
        <v>16</v>
      </c>
      <c r="J157" s="14">
        <v>8</v>
      </c>
      <c r="K157" s="27"/>
    </row>
    <row r="158" spans="1:11" ht="15.75" customHeight="1" x14ac:dyDescent="0.3">
      <c r="A158" s="7" t="s">
        <v>729</v>
      </c>
      <c r="B158" s="8" t="s">
        <v>101</v>
      </c>
      <c r="C158" s="22">
        <v>13</v>
      </c>
      <c r="D158" s="14">
        <v>7</v>
      </c>
      <c r="E158" s="14">
        <v>10</v>
      </c>
      <c r="F158" s="14">
        <v>4</v>
      </c>
      <c r="G158" s="14">
        <v>3</v>
      </c>
      <c r="H158" s="14">
        <v>1</v>
      </c>
      <c r="I158" s="14">
        <v>16</v>
      </c>
      <c r="J158" s="14">
        <v>8</v>
      </c>
      <c r="K158" s="27"/>
    </row>
    <row r="159" spans="1:11" ht="15.75" customHeight="1" x14ac:dyDescent="0.3">
      <c r="A159" s="7" t="s">
        <v>984</v>
      </c>
      <c r="B159" s="8" t="s">
        <v>101</v>
      </c>
      <c r="C159" s="22">
        <v>15</v>
      </c>
      <c r="D159" s="14">
        <v>5</v>
      </c>
      <c r="E159" s="14">
        <v>11</v>
      </c>
      <c r="F159" s="14">
        <v>3</v>
      </c>
      <c r="G159" s="14">
        <v>4</v>
      </c>
      <c r="H159" s="14">
        <v>0</v>
      </c>
      <c r="I159" s="14">
        <v>19</v>
      </c>
      <c r="J159" s="14">
        <v>5</v>
      </c>
      <c r="K159" s="27"/>
    </row>
    <row r="160" spans="1:11" ht="15.75" customHeight="1" x14ac:dyDescent="0.3">
      <c r="A160" s="7" t="s">
        <v>1189</v>
      </c>
      <c r="B160" s="8" t="s">
        <v>101</v>
      </c>
      <c r="C160" s="22">
        <v>12</v>
      </c>
      <c r="D160" s="14">
        <v>8</v>
      </c>
      <c r="E160" s="14">
        <v>8</v>
      </c>
      <c r="F160" s="14">
        <v>5</v>
      </c>
      <c r="G160" s="14">
        <v>1</v>
      </c>
      <c r="H160" s="14">
        <v>1</v>
      </c>
      <c r="I160" s="14">
        <v>13</v>
      </c>
      <c r="J160" s="14">
        <v>9</v>
      </c>
      <c r="K160" s="27"/>
    </row>
    <row r="161" spans="1:11" ht="15.75" customHeight="1" x14ac:dyDescent="0.3">
      <c r="A161" s="7" t="s">
        <v>1267</v>
      </c>
      <c r="B161" s="8" t="s">
        <v>101</v>
      </c>
      <c r="C161" s="22">
        <v>9</v>
      </c>
      <c r="D161" s="14">
        <v>13</v>
      </c>
      <c r="E161" s="14">
        <v>6</v>
      </c>
      <c r="F161" s="14">
        <v>7</v>
      </c>
      <c r="G161" s="14">
        <v>1</v>
      </c>
      <c r="H161" s="14">
        <v>1</v>
      </c>
      <c r="I161" s="14">
        <v>10</v>
      </c>
      <c r="J161" s="14">
        <v>14</v>
      </c>
      <c r="K161" s="27"/>
    </row>
    <row r="162" spans="1:11" ht="15.75" customHeight="1" x14ac:dyDescent="0.3">
      <c r="A162" s="10" t="s">
        <v>12</v>
      </c>
      <c r="B162" s="11"/>
      <c r="C162" s="9">
        <f>SUM(C152:C161)</f>
        <v>140</v>
      </c>
      <c r="D162" s="9">
        <f t="shared" ref="D162:J162" si="10">SUM(D152:D161)</f>
        <v>62</v>
      </c>
      <c r="E162" s="9">
        <f t="shared" si="10"/>
        <v>100</v>
      </c>
      <c r="F162" s="9">
        <f t="shared" si="10"/>
        <v>38</v>
      </c>
      <c r="G162" s="9">
        <f t="shared" si="10"/>
        <v>27</v>
      </c>
      <c r="H162" s="9">
        <f t="shared" si="10"/>
        <v>9</v>
      </c>
      <c r="I162" s="9">
        <f t="shared" si="10"/>
        <v>167</v>
      </c>
      <c r="J162" s="9">
        <f t="shared" si="10"/>
        <v>71</v>
      </c>
      <c r="K162" s="29"/>
    </row>
    <row r="163" spans="1:11" ht="15.75" customHeight="1" x14ac:dyDescent="0.3"/>
    <row r="164" spans="1:11" ht="15.75" customHeight="1" x14ac:dyDescent="0.3"/>
    <row r="165" spans="1:11" ht="15.75" customHeight="1" x14ac:dyDescent="0.3">
      <c r="A165" s="24" t="s">
        <v>253</v>
      </c>
      <c r="B165" s="25"/>
      <c r="C165" s="25"/>
      <c r="D165" s="25"/>
      <c r="E165" s="25"/>
      <c r="F165" s="25"/>
      <c r="G165" s="25"/>
      <c r="H165" s="25"/>
      <c r="I165" s="25"/>
      <c r="J165" s="26"/>
      <c r="K165" s="27"/>
    </row>
    <row r="166" spans="1:11" ht="15.75" customHeight="1" x14ac:dyDescent="0.3">
      <c r="A166" s="2"/>
      <c r="B166" s="3"/>
      <c r="C166" s="28" t="s">
        <v>1</v>
      </c>
      <c r="D166" s="26"/>
      <c r="E166" s="28" t="s">
        <v>2</v>
      </c>
      <c r="F166" s="26"/>
      <c r="G166" s="28" t="s">
        <v>3</v>
      </c>
      <c r="H166" s="26"/>
      <c r="I166" s="28" t="s">
        <v>4</v>
      </c>
      <c r="J166" s="26"/>
      <c r="K166" s="27"/>
    </row>
    <row r="167" spans="1:11" ht="15.75" customHeight="1" x14ac:dyDescent="0.3">
      <c r="A167" s="4" t="s">
        <v>5</v>
      </c>
      <c r="B167" s="5" t="s">
        <v>6</v>
      </c>
      <c r="C167" s="6" t="s">
        <v>7</v>
      </c>
      <c r="D167" s="6" t="s">
        <v>8</v>
      </c>
      <c r="E167" s="6" t="s">
        <v>7</v>
      </c>
      <c r="F167" s="6" t="s">
        <v>8</v>
      </c>
      <c r="G167" s="6" t="s">
        <v>7</v>
      </c>
      <c r="H167" s="6" t="s">
        <v>8</v>
      </c>
      <c r="I167" s="6" t="s">
        <v>7</v>
      </c>
      <c r="J167" s="6" t="s">
        <v>8</v>
      </c>
      <c r="K167" s="29"/>
    </row>
    <row r="168" spans="1:11" ht="15.75" customHeight="1" x14ac:dyDescent="0.3">
      <c r="A168" s="7" t="s">
        <v>64</v>
      </c>
      <c r="B168" s="8" t="s">
        <v>254</v>
      </c>
      <c r="C168" s="12"/>
      <c r="D168" s="13"/>
      <c r="E168" s="13"/>
      <c r="F168" s="13"/>
      <c r="G168" s="13"/>
      <c r="H168" s="13"/>
      <c r="I168" s="13"/>
      <c r="J168" s="13"/>
      <c r="K168" s="27"/>
    </row>
    <row r="169" spans="1:11" ht="15.75" customHeight="1" x14ac:dyDescent="0.3">
      <c r="A169" s="7" t="s">
        <v>66</v>
      </c>
      <c r="B169" s="8" t="s">
        <v>254</v>
      </c>
      <c r="C169" s="22"/>
      <c r="D169" s="14"/>
      <c r="E169" s="14"/>
      <c r="F169" s="14"/>
      <c r="G169" s="14"/>
      <c r="H169" s="14"/>
      <c r="I169" s="14"/>
      <c r="J169" s="14"/>
      <c r="K169" s="27"/>
    </row>
    <row r="170" spans="1:11" ht="15.75" customHeight="1" x14ac:dyDescent="0.3">
      <c r="A170" s="7" t="s">
        <v>67</v>
      </c>
      <c r="B170" s="8" t="s">
        <v>254</v>
      </c>
      <c r="C170" s="22"/>
      <c r="D170" s="14"/>
      <c r="E170" s="14"/>
      <c r="F170" s="14"/>
      <c r="G170" s="14"/>
      <c r="H170" s="14"/>
      <c r="I170" s="14"/>
      <c r="J170" s="14"/>
      <c r="K170" s="27"/>
    </row>
    <row r="171" spans="1:11" ht="15.75" customHeight="1" x14ac:dyDescent="0.3">
      <c r="A171" s="7" t="s">
        <v>68</v>
      </c>
      <c r="B171" s="8" t="s">
        <v>254</v>
      </c>
      <c r="C171" s="22"/>
      <c r="D171" s="14"/>
      <c r="E171" s="14"/>
      <c r="F171" s="14"/>
      <c r="G171" s="14"/>
      <c r="H171" s="14"/>
      <c r="I171" s="14"/>
      <c r="J171" s="14"/>
      <c r="K171" s="27"/>
    </row>
    <row r="172" spans="1:11" ht="15.75" customHeight="1" x14ac:dyDescent="0.3">
      <c r="A172" s="7" t="s">
        <v>69</v>
      </c>
      <c r="B172" s="8" t="s">
        <v>254</v>
      </c>
      <c r="C172" s="22"/>
      <c r="D172" s="14"/>
      <c r="E172" s="14"/>
      <c r="F172" s="14"/>
      <c r="G172" s="14"/>
      <c r="H172" s="14"/>
      <c r="I172" s="14"/>
      <c r="J172" s="14"/>
      <c r="K172" s="27"/>
    </row>
    <row r="173" spans="1:11" ht="15.75" customHeight="1" x14ac:dyDescent="0.3">
      <c r="A173" s="7" t="s">
        <v>102</v>
      </c>
      <c r="B173" s="8" t="s">
        <v>254</v>
      </c>
      <c r="C173" s="22"/>
      <c r="D173" s="14"/>
      <c r="E173" s="14"/>
      <c r="F173" s="14"/>
      <c r="G173" s="14"/>
      <c r="H173" s="14"/>
      <c r="I173" s="14"/>
      <c r="J173" s="14"/>
      <c r="K173" s="27"/>
    </row>
    <row r="174" spans="1:11" ht="15.75" customHeight="1" x14ac:dyDescent="0.3">
      <c r="A174" s="7" t="s">
        <v>103</v>
      </c>
      <c r="B174" s="8" t="s">
        <v>254</v>
      </c>
      <c r="C174" s="22"/>
      <c r="D174" s="14"/>
      <c r="E174" s="14"/>
      <c r="F174" s="14"/>
      <c r="G174" s="14"/>
      <c r="H174" s="14"/>
      <c r="I174" s="14"/>
      <c r="J174" s="14"/>
      <c r="K174" s="27"/>
    </row>
    <row r="175" spans="1:11" ht="15.75" customHeight="1" x14ac:dyDescent="0.3">
      <c r="A175" s="7" t="s">
        <v>104</v>
      </c>
      <c r="B175" s="8" t="s">
        <v>254</v>
      </c>
      <c r="C175" s="22"/>
      <c r="D175" s="14"/>
      <c r="E175" s="14"/>
      <c r="F175" s="14"/>
      <c r="G175" s="14"/>
      <c r="H175" s="14"/>
      <c r="I175" s="14"/>
      <c r="J175" s="14"/>
      <c r="K175" s="27"/>
    </row>
    <row r="176" spans="1:11" ht="15.75" customHeight="1" x14ac:dyDescent="0.3">
      <c r="A176" s="7" t="s">
        <v>105</v>
      </c>
      <c r="B176" s="8" t="s">
        <v>255</v>
      </c>
      <c r="C176" s="22"/>
      <c r="D176" s="14"/>
      <c r="E176" s="14"/>
      <c r="F176" s="14"/>
      <c r="G176" s="14"/>
      <c r="H176" s="14"/>
      <c r="I176" s="14"/>
      <c r="J176" s="14"/>
      <c r="K176" s="27"/>
    </row>
    <row r="177" spans="1:11" ht="15.75" customHeight="1" x14ac:dyDescent="0.3">
      <c r="A177" s="7" t="s">
        <v>25</v>
      </c>
      <c r="B177" s="8" t="s">
        <v>255</v>
      </c>
      <c r="C177" s="22"/>
      <c r="D177" s="14"/>
      <c r="E177" s="14"/>
      <c r="F177" s="14"/>
      <c r="G177" s="14"/>
      <c r="H177" s="14"/>
      <c r="I177" s="14"/>
      <c r="J177" s="14"/>
      <c r="K177" s="27"/>
    </row>
    <row r="178" spans="1:11" ht="15.75" customHeight="1" x14ac:dyDescent="0.3">
      <c r="A178" s="7" t="s">
        <v>27</v>
      </c>
      <c r="B178" s="8" t="s">
        <v>255</v>
      </c>
      <c r="C178" s="22"/>
      <c r="D178" s="14"/>
      <c r="E178" s="14"/>
      <c r="F178" s="14"/>
      <c r="G178" s="14"/>
      <c r="H178" s="14"/>
      <c r="I178" s="14"/>
      <c r="J178" s="14"/>
      <c r="K178" s="27"/>
    </row>
    <row r="179" spans="1:11" ht="15.75" customHeight="1" x14ac:dyDescent="0.3">
      <c r="A179" s="7" t="s">
        <v>28</v>
      </c>
      <c r="B179" s="8" t="s">
        <v>256</v>
      </c>
      <c r="C179" s="22"/>
      <c r="D179" s="14"/>
      <c r="E179" s="14"/>
      <c r="F179" s="14"/>
      <c r="G179" s="14"/>
      <c r="H179" s="14"/>
      <c r="I179" s="14"/>
      <c r="J179" s="14"/>
      <c r="K179" s="27"/>
    </row>
    <row r="180" spans="1:11" ht="15.75" customHeight="1" x14ac:dyDescent="0.3">
      <c r="A180" s="7" t="s">
        <v>106</v>
      </c>
      <c r="B180" s="8" t="s">
        <v>256</v>
      </c>
      <c r="C180" s="22"/>
      <c r="D180" s="14"/>
      <c r="E180" s="14"/>
      <c r="F180" s="14"/>
      <c r="G180" s="14"/>
      <c r="H180" s="14"/>
      <c r="I180" s="14"/>
      <c r="J180" s="14"/>
      <c r="K180" s="27"/>
    </row>
    <row r="181" spans="1:11" ht="15.75" customHeight="1" x14ac:dyDescent="0.3">
      <c r="A181" s="7" t="s">
        <v>30</v>
      </c>
      <c r="B181" s="8" t="s">
        <v>130</v>
      </c>
      <c r="C181" s="22">
        <v>3</v>
      </c>
      <c r="D181" s="14">
        <v>15</v>
      </c>
      <c r="E181" s="14">
        <v>3</v>
      </c>
      <c r="F181" s="14">
        <v>11</v>
      </c>
      <c r="G181" s="14">
        <v>0</v>
      </c>
      <c r="H181" s="14">
        <v>1</v>
      </c>
      <c r="I181" s="14">
        <v>3</v>
      </c>
      <c r="J181" s="14">
        <v>16</v>
      </c>
      <c r="K181" s="27"/>
    </row>
    <row r="182" spans="1:11" ht="15.75" customHeight="1" x14ac:dyDescent="0.3">
      <c r="A182" s="7" t="s">
        <v>107</v>
      </c>
      <c r="B182" s="8" t="s">
        <v>130</v>
      </c>
      <c r="C182" s="22">
        <v>6</v>
      </c>
      <c r="D182" s="14">
        <v>12</v>
      </c>
      <c r="E182" s="14"/>
      <c r="F182" s="14"/>
      <c r="G182" s="14">
        <v>0</v>
      </c>
      <c r="H182" s="14">
        <v>1</v>
      </c>
      <c r="I182" s="14">
        <v>6</v>
      </c>
      <c r="J182" s="14">
        <v>13</v>
      </c>
      <c r="K182" s="27"/>
    </row>
    <row r="183" spans="1:11" ht="15.75" customHeight="1" x14ac:dyDescent="0.3">
      <c r="A183" s="7" t="s">
        <v>109</v>
      </c>
      <c r="B183" s="8" t="s">
        <v>130</v>
      </c>
      <c r="C183" s="22">
        <v>6</v>
      </c>
      <c r="D183" s="14">
        <v>12</v>
      </c>
      <c r="E183" s="14"/>
      <c r="F183" s="14"/>
      <c r="G183" s="14">
        <v>0</v>
      </c>
      <c r="H183" s="14">
        <v>1</v>
      </c>
      <c r="I183" s="14">
        <v>6</v>
      </c>
      <c r="J183" s="14">
        <v>13</v>
      </c>
      <c r="K183" s="27" t="s">
        <v>1882</v>
      </c>
    </row>
    <row r="184" spans="1:11" ht="15.75" customHeight="1" x14ac:dyDescent="0.3">
      <c r="A184" s="7" t="s">
        <v>110</v>
      </c>
      <c r="B184" s="8" t="s">
        <v>257</v>
      </c>
      <c r="C184" s="22"/>
      <c r="D184" s="14"/>
      <c r="E184" s="14"/>
      <c r="F184" s="14"/>
      <c r="G184" s="14"/>
      <c r="H184" s="14"/>
      <c r="I184" s="14"/>
      <c r="J184" s="14"/>
      <c r="K184" s="27"/>
    </row>
    <row r="185" spans="1:11" ht="15.75" customHeight="1" x14ac:dyDescent="0.3">
      <c r="A185" s="7" t="s">
        <v>112</v>
      </c>
      <c r="B185" s="8" t="s">
        <v>257</v>
      </c>
      <c r="C185" s="22"/>
      <c r="D185" s="14"/>
      <c r="E185" s="14"/>
      <c r="F185" s="14"/>
      <c r="G185" s="14"/>
      <c r="H185" s="14"/>
      <c r="I185" s="14"/>
      <c r="J185" s="14"/>
      <c r="K185" s="27"/>
    </row>
    <row r="186" spans="1:11" ht="15.75" customHeight="1" x14ac:dyDescent="0.3">
      <c r="A186" s="7" t="s">
        <v>113</v>
      </c>
      <c r="B186" s="8" t="s">
        <v>257</v>
      </c>
      <c r="C186" s="22"/>
      <c r="D186" s="14"/>
      <c r="E186" s="14"/>
      <c r="F186" s="14"/>
      <c r="G186" s="14"/>
      <c r="H186" s="14"/>
      <c r="I186" s="14"/>
      <c r="J186" s="14"/>
      <c r="K186" s="27"/>
    </row>
    <row r="187" spans="1:11" ht="15.75" customHeight="1" x14ac:dyDescent="0.3">
      <c r="A187" s="7" t="s">
        <v>171</v>
      </c>
      <c r="B187" s="8" t="s">
        <v>257</v>
      </c>
      <c r="C187" s="22"/>
      <c r="D187" s="14"/>
      <c r="E187" s="14"/>
      <c r="F187" s="14"/>
      <c r="G187" s="14"/>
      <c r="H187" s="14"/>
      <c r="I187" s="14"/>
      <c r="J187" s="14"/>
      <c r="K187" s="27"/>
    </row>
    <row r="188" spans="1:11" ht="15.75" customHeight="1" x14ac:dyDescent="0.3">
      <c r="A188" s="7" t="s">
        <v>32</v>
      </c>
      <c r="B188" s="8" t="s">
        <v>257</v>
      </c>
      <c r="C188" s="22"/>
      <c r="D188" s="14"/>
      <c r="E188" s="14"/>
      <c r="F188" s="14"/>
      <c r="G188" s="14"/>
      <c r="H188" s="14"/>
      <c r="I188" s="14"/>
      <c r="J188" s="14"/>
      <c r="K188" s="27"/>
    </row>
    <row r="189" spans="1:11" ht="15.75" customHeight="1" x14ac:dyDescent="0.3">
      <c r="A189" s="7" t="s">
        <v>33</v>
      </c>
      <c r="B189" s="8" t="s">
        <v>257</v>
      </c>
      <c r="C189" s="22"/>
      <c r="D189" s="14"/>
      <c r="E189" s="14"/>
      <c r="F189" s="14"/>
      <c r="G189" s="14"/>
      <c r="H189" s="14"/>
      <c r="I189" s="14"/>
      <c r="J189" s="14"/>
      <c r="K189" s="27"/>
    </row>
    <row r="190" spans="1:11" ht="15.75" customHeight="1" x14ac:dyDescent="0.3">
      <c r="A190" s="7" t="s">
        <v>34</v>
      </c>
      <c r="B190" s="8" t="s">
        <v>257</v>
      </c>
      <c r="C190" s="22"/>
      <c r="D190" s="14"/>
      <c r="E190" s="14"/>
      <c r="F190" s="14"/>
      <c r="G190" s="14"/>
      <c r="H190" s="14"/>
      <c r="I190" s="14"/>
      <c r="J190" s="14"/>
      <c r="K190" s="27"/>
    </row>
    <row r="191" spans="1:11" ht="15.75" customHeight="1" x14ac:dyDescent="0.3">
      <c r="A191" s="7" t="s">
        <v>35</v>
      </c>
      <c r="B191" s="8" t="s">
        <v>258</v>
      </c>
      <c r="C191" s="22">
        <v>14</v>
      </c>
      <c r="D191" s="14">
        <v>6</v>
      </c>
      <c r="E191" s="14">
        <v>8</v>
      </c>
      <c r="F191" s="14">
        <v>5</v>
      </c>
      <c r="G191" s="14">
        <v>0</v>
      </c>
      <c r="H191" s="14">
        <v>1</v>
      </c>
      <c r="I191" s="14">
        <v>14</v>
      </c>
      <c r="J191" s="14">
        <v>7</v>
      </c>
      <c r="K191" s="27"/>
    </row>
    <row r="192" spans="1:11" ht="15.75" customHeight="1" x14ac:dyDescent="0.3">
      <c r="A192" s="7" t="s">
        <v>36</v>
      </c>
      <c r="B192" s="8" t="s">
        <v>258</v>
      </c>
      <c r="C192" s="22">
        <v>15</v>
      </c>
      <c r="D192" s="14">
        <v>5</v>
      </c>
      <c r="E192" s="14">
        <v>10</v>
      </c>
      <c r="F192" s="14">
        <v>3</v>
      </c>
      <c r="G192" s="14">
        <v>0</v>
      </c>
      <c r="H192" s="14">
        <v>1</v>
      </c>
      <c r="I192" s="14">
        <v>15</v>
      </c>
      <c r="J192" s="14">
        <v>6</v>
      </c>
      <c r="K192" s="27"/>
    </row>
    <row r="193" spans="1:11" ht="15.75" customHeight="1" x14ac:dyDescent="0.3">
      <c r="A193" s="7" t="s">
        <v>37</v>
      </c>
      <c r="B193" s="8" t="s">
        <v>258</v>
      </c>
      <c r="C193" s="22">
        <v>17</v>
      </c>
      <c r="D193" s="14">
        <v>3</v>
      </c>
      <c r="E193" s="14">
        <v>14</v>
      </c>
      <c r="F193" s="14">
        <v>2</v>
      </c>
      <c r="G193" s="14">
        <v>2</v>
      </c>
      <c r="H193" s="14">
        <v>1</v>
      </c>
      <c r="I193" s="14">
        <v>19</v>
      </c>
      <c r="J193" s="14">
        <v>4</v>
      </c>
      <c r="K193" s="27"/>
    </row>
    <row r="194" spans="1:11" ht="15.75" customHeight="1" x14ac:dyDescent="0.3">
      <c r="A194" s="7" t="s">
        <v>38</v>
      </c>
      <c r="B194" s="8" t="s">
        <v>258</v>
      </c>
      <c r="C194" s="22">
        <v>17</v>
      </c>
      <c r="D194" s="14">
        <v>3</v>
      </c>
      <c r="E194" s="14">
        <v>15</v>
      </c>
      <c r="F194" s="14">
        <v>1</v>
      </c>
      <c r="G194" s="14">
        <v>0</v>
      </c>
      <c r="H194" s="14">
        <v>1</v>
      </c>
      <c r="I194" s="14">
        <v>17</v>
      </c>
      <c r="J194" s="14">
        <v>4</v>
      </c>
      <c r="K194" s="27"/>
    </row>
    <row r="195" spans="1:11" ht="15.75" customHeight="1" x14ac:dyDescent="0.3">
      <c r="A195" s="7" t="s">
        <v>81</v>
      </c>
      <c r="B195" s="8" t="s">
        <v>258</v>
      </c>
      <c r="C195" s="22">
        <v>15</v>
      </c>
      <c r="D195" s="14">
        <v>5</v>
      </c>
      <c r="E195" s="14">
        <v>13</v>
      </c>
      <c r="F195" s="14">
        <v>3</v>
      </c>
      <c r="G195" s="14">
        <v>2</v>
      </c>
      <c r="H195" s="14">
        <v>1</v>
      </c>
      <c r="I195" s="14">
        <v>17</v>
      </c>
      <c r="J195" s="14">
        <v>6</v>
      </c>
      <c r="K195" s="27"/>
    </row>
    <row r="196" spans="1:11" ht="15.75" customHeight="1" x14ac:dyDescent="0.3">
      <c r="A196" s="7" t="s">
        <v>82</v>
      </c>
      <c r="B196" s="8" t="s">
        <v>258</v>
      </c>
      <c r="C196" s="22">
        <v>16</v>
      </c>
      <c r="D196" s="14">
        <v>4</v>
      </c>
      <c r="E196" s="14">
        <v>15</v>
      </c>
      <c r="F196" s="14">
        <v>1</v>
      </c>
      <c r="G196" s="14">
        <v>1</v>
      </c>
      <c r="H196" s="14">
        <v>1</v>
      </c>
      <c r="I196" s="14">
        <v>17</v>
      </c>
      <c r="J196" s="14">
        <v>5</v>
      </c>
      <c r="K196" s="27"/>
    </row>
    <row r="197" spans="1:11" ht="15.75" customHeight="1" x14ac:dyDescent="0.3">
      <c r="A197" s="7" t="s">
        <v>83</v>
      </c>
      <c r="B197" s="8" t="s">
        <v>258</v>
      </c>
      <c r="C197" s="22">
        <v>19</v>
      </c>
      <c r="D197" s="14">
        <v>1</v>
      </c>
      <c r="E197" s="14">
        <v>14</v>
      </c>
      <c r="F197" s="14">
        <v>0</v>
      </c>
      <c r="G197" s="14">
        <v>5</v>
      </c>
      <c r="H197" s="14">
        <v>1</v>
      </c>
      <c r="I197" s="14">
        <v>24</v>
      </c>
      <c r="J197" s="14">
        <v>2</v>
      </c>
      <c r="K197" s="27"/>
    </row>
    <row r="198" spans="1:11" ht="15.75" customHeight="1" x14ac:dyDescent="0.3">
      <c r="A198" s="7" t="s">
        <v>84</v>
      </c>
      <c r="B198" s="8" t="s">
        <v>258</v>
      </c>
      <c r="C198" s="22">
        <v>19</v>
      </c>
      <c r="D198" s="14">
        <v>1</v>
      </c>
      <c r="E198" s="14">
        <v>16</v>
      </c>
      <c r="F198" s="14">
        <v>0</v>
      </c>
      <c r="G198" s="14">
        <v>3</v>
      </c>
      <c r="H198" s="14">
        <v>1</v>
      </c>
      <c r="I198" s="14">
        <v>22</v>
      </c>
      <c r="J198" s="14">
        <v>2</v>
      </c>
      <c r="K198" s="27"/>
    </row>
    <row r="199" spans="1:11" ht="15.75" customHeight="1" x14ac:dyDescent="0.3">
      <c r="A199" s="7" t="s">
        <v>85</v>
      </c>
      <c r="B199" s="8" t="s">
        <v>258</v>
      </c>
      <c r="C199" s="22">
        <v>10</v>
      </c>
      <c r="D199" s="14">
        <v>10</v>
      </c>
      <c r="E199" s="14">
        <v>9</v>
      </c>
      <c r="F199" s="14">
        <v>7</v>
      </c>
      <c r="G199" s="14">
        <v>0</v>
      </c>
      <c r="H199" s="14">
        <v>1</v>
      </c>
      <c r="I199" s="14">
        <v>10</v>
      </c>
      <c r="J199" s="14">
        <v>11</v>
      </c>
      <c r="K199" s="27"/>
    </row>
    <row r="200" spans="1:11" ht="15.75" customHeight="1" x14ac:dyDescent="0.3">
      <c r="A200" s="7" t="s">
        <v>86</v>
      </c>
      <c r="B200" s="8" t="s">
        <v>258</v>
      </c>
      <c r="C200" s="22">
        <v>13</v>
      </c>
      <c r="D200" s="14">
        <v>7</v>
      </c>
      <c r="E200" s="14">
        <v>11</v>
      </c>
      <c r="F200" s="14">
        <v>3</v>
      </c>
      <c r="G200" s="14">
        <v>0</v>
      </c>
      <c r="H200" s="14">
        <v>1</v>
      </c>
      <c r="I200" s="14">
        <v>13</v>
      </c>
      <c r="J200" s="14">
        <v>8</v>
      </c>
      <c r="K200" s="27"/>
    </row>
    <row r="201" spans="1:11" ht="15.75" customHeight="1" x14ac:dyDescent="0.3">
      <c r="A201" s="7" t="s">
        <v>71</v>
      </c>
      <c r="B201" s="8" t="s">
        <v>258</v>
      </c>
      <c r="C201" s="22">
        <v>14</v>
      </c>
      <c r="D201" s="14">
        <v>6</v>
      </c>
      <c r="E201" s="14">
        <v>9</v>
      </c>
      <c r="F201" s="14">
        <v>5</v>
      </c>
      <c r="G201" s="14">
        <v>1</v>
      </c>
      <c r="H201" s="14">
        <v>1</v>
      </c>
      <c r="I201" s="14">
        <v>15</v>
      </c>
      <c r="J201" s="14">
        <v>7</v>
      </c>
      <c r="K201" s="27"/>
    </row>
    <row r="202" spans="1:11" ht="15.75" customHeight="1" x14ac:dyDescent="0.3">
      <c r="A202" s="7" t="s">
        <v>87</v>
      </c>
      <c r="B202" s="8" t="s">
        <v>258</v>
      </c>
      <c r="C202" s="22">
        <v>10</v>
      </c>
      <c r="D202" s="14">
        <v>10</v>
      </c>
      <c r="E202" s="14">
        <v>9</v>
      </c>
      <c r="F202" s="14">
        <v>5</v>
      </c>
      <c r="G202" s="14">
        <v>1</v>
      </c>
      <c r="H202" s="14">
        <v>1</v>
      </c>
      <c r="I202" s="14">
        <v>11</v>
      </c>
      <c r="J202" s="14">
        <v>11</v>
      </c>
      <c r="K202" s="27"/>
    </row>
    <row r="203" spans="1:11" ht="15.75" customHeight="1" x14ac:dyDescent="0.3">
      <c r="A203" s="7" t="s">
        <v>88</v>
      </c>
      <c r="B203" s="8" t="s">
        <v>172</v>
      </c>
      <c r="C203" s="22">
        <v>2</v>
      </c>
      <c r="D203" s="14">
        <v>18</v>
      </c>
      <c r="E203" s="14">
        <v>0</v>
      </c>
      <c r="F203" s="14">
        <v>10</v>
      </c>
      <c r="G203" s="14">
        <v>0</v>
      </c>
      <c r="H203" s="14">
        <v>1</v>
      </c>
      <c r="I203" s="14">
        <v>2</v>
      </c>
      <c r="J203" s="14">
        <v>19</v>
      </c>
      <c r="K203" s="27"/>
    </row>
    <row r="204" spans="1:11" ht="15.75" customHeight="1" x14ac:dyDescent="0.3">
      <c r="A204" s="7" t="s">
        <v>89</v>
      </c>
      <c r="B204" s="8" t="s">
        <v>172</v>
      </c>
      <c r="C204" s="22">
        <v>3</v>
      </c>
      <c r="D204" s="14">
        <v>17</v>
      </c>
      <c r="E204" s="14">
        <v>2</v>
      </c>
      <c r="F204" s="14">
        <v>8</v>
      </c>
      <c r="G204" s="14">
        <v>0</v>
      </c>
      <c r="H204" s="14">
        <v>1</v>
      </c>
      <c r="I204" s="14">
        <v>3</v>
      </c>
      <c r="J204" s="14">
        <v>18</v>
      </c>
      <c r="K204" s="27"/>
    </row>
    <row r="205" spans="1:11" ht="15.75" customHeight="1" x14ac:dyDescent="0.3">
      <c r="A205" s="7" t="s">
        <v>90</v>
      </c>
      <c r="B205" s="8" t="s">
        <v>259</v>
      </c>
      <c r="C205" s="22">
        <v>8</v>
      </c>
      <c r="D205" s="14">
        <v>12</v>
      </c>
      <c r="E205" s="14">
        <v>7</v>
      </c>
      <c r="F205" s="14">
        <v>7</v>
      </c>
      <c r="G205" s="14">
        <v>1</v>
      </c>
      <c r="H205" s="14">
        <v>1</v>
      </c>
      <c r="I205" s="14">
        <v>9</v>
      </c>
      <c r="J205" s="14">
        <v>13</v>
      </c>
      <c r="K205" s="27"/>
    </row>
    <row r="206" spans="1:11" ht="15.75" customHeight="1" x14ac:dyDescent="0.3">
      <c r="A206" s="7" t="s">
        <v>73</v>
      </c>
      <c r="B206" s="8" t="s">
        <v>259</v>
      </c>
      <c r="C206" s="22">
        <v>7</v>
      </c>
      <c r="D206" s="14">
        <v>13</v>
      </c>
      <c r="E206" s="14">
        <v>5</v>
      </c>
      <c r="F206" s="14">
        <v>9</v>
      </c>
      <c r="G206" s="14">
        <v>0</v>
      </c>
      <c r="H206" s="14">
        <v>1</v>
      </c>
      <c r="I206" s="14">
        <v>7</v>
      </c>
      <c r="J206" s="14">
        <v>14</v>
      </c>
      <c r="K206" s="27"/>
    </row>
    <row r="207" spans="1:11" ht="15.75" customHeight="1" x14ac:dyDescent="0.3">
      <c r="A207" s="7" t="s">
        <v>75</v>
      </c>
      <c r="B207" s="8" t="s">
        <v>259</v>
      </c>
      <c r="C207" s="22">
        <v>11</v>
      </c>
      <c r="D207" s="14">
        <v>9</v>
      </c>
      <c r="E207" s="14">
        <v>8</v>
      </c>
      <c r="F207" s="14">
        <v>6</v>
      </c>
      <c r="G207" s="14">
        <v>0</v>
      </c>
      <c r="H207" s="14">
        <v>1</v>
      </c>
      <c r="I207" s="14">
        <v>11</v>
      </c>
      <c r="J207" s="14">
        <v>10</v>
      </c>
      <c r="K207" s="27"/>
    </row>
    <row r="208" spans="1:11" ht="15.75" customHeight="1" x14ac:dyDescent="0.3">
      <c r="A208" s="7" t="s">
        <v>76</v>
      </c>
      <c r="B208" s="8" t="s">
        <v>259</v>
      </c>
      <c r="C208" s="22">
        <v>12</v>
      </c>
      <c r="D208" s="14">
        <v>8</v>
      </c>
      <c r="E208" s="14">
        <v>10</v>
      </c>
      <c r="F208" s="14">
        <v>4</v>
      </c>
      <c r="G208" s="14">
        <v>1</v>
      </c>
      <c r="H208" s="14">
        <v>1</v>
      </c>
      <c r="I208" s="14">
        <v>13</v>
      </c>
      <c r="J208" s="14">
        <v>9</v>
      </c>
      <c r="K208" s="27"/>
    </row>
    <row r="209" spans="1:11" ht="15.75" customHeight="1" x14ac:dyDescent="0.3">
      <c r="A209" s="7" t="s">
        <v>77</v>
      </c>
      <c r="B209" s="8" t="s">
        <v>260</v>
      </c>
      <c r="C209" s="22"/>
      <c r="D209" s="14"/>
      <c r="E209" s="14"/>
      <c r="F209" s="14"/>
      <c r="G209" s="14"/>
      <c r="H209" s="14"/>
      <c r="I209" s="14"/>
      <c r="J209" s="14"/>
      <c r="K209" s="27"/>
    </row>
    <row r="210" spans="1:11" ht="15.75" customHeight="1" x14ac:dyDescent="0.3">
      <c r="A210" s="7" t="s">
        <v>78</v>
      </c>
      <c r="B210" s="8" t="s">
        <v>260</v>
      </c>
      <c r="C210" s="22"/>
      <c r="D210" s="14"/>
      <c r="E210" s="14"/>
      <c r="F210" s="14"/>
      <c r="G210" s="14"/>
      <c r="H210" s="14"/>
      <c r="I210" s="14"/>
      <c r="J210" s="14"/>
      <c r="K210" s="27"/>
    </row>
    <row r="211" spans="1:11" ht="15.75" customHeight="1" x14ac:dyDescent="0.3">
      <c r="A211" s="7" t="s">
        <v>79</v>
      </c>
      <c r="B211" s="8" t="s">
        <v>260</v>
      </c>
      <c r="C211" s="22"/>
      <c r="D211" s="14"/>
      <c r="E211" s="14"/>
      <c r="F211" s="14"/>
      <c r="G211" s="14"/>
      <c r="H211" s="14"/>
      <c r="I211" s="14"/>
      <c r="J211" s="14"/>
      <c r="K211" s="27"/>
    </row>
    <row r="212" spans="1:11" ht="15.75" customHeight="1" x14ac:dyDescent="0.3">
      <c r="A212" s="7" t="s">
        <v>9</v>
      </c>
      <c r="B212" s="8" t="s">
        <v>260</v>
      </c>
      <c r="C212" s="22">
        <v>8</v>
      </c>
      <c r="D212" s="14">
        <v>12</v>
      </c>
      <c r="E212" s="14">
        <v>6</v>
      </c>
      <c r="F212" s="14">
        <v>7</v>
      </c>
      <c r="G212" s="14">
        <v>0</v>
      </c>
      <c r="H212" s="14">
        <v>1</v>
      </c>
      <c r="I212" s="14">
        <v>8</v>
      </c>
      <c r="J212" s="14">
        <v>13</v>
      </c>
      <c r="K212" s="27"/>
    </row>
    <row r="213" spans="1:11" ht="15.75" customHeight="1" x14ac:dyDescent="0.3">
      <c r="A213" s="7" t="s">
        <v>11</v>
      </c>
      <c r="B213" s="8" t="s">
        <v>260</v>
      </c>
      <c r="C213" s="22">
        <v>14</v>
      </c>
      <c r="D213" s="14">
        <v>6</v>
      </c>
      <c r="E213" s="14">
        <v>10</v>
      </c>
      <c r="F213" s="14">
        <v>3</v>
      </c>
      <c r="G213" s="14">
        <v>0</v>
      </c>
      <c r="H213" s="14">
        <v>1</v>
      </c>
      <c r="I213" s="14">
        <v>14</v>
      </c>
      <c r="J213" s="14">
        <v>7</v>
      </c>
      <c r="K213" s="27"/>
    </row>
    <row r="214" spans="1:11" ht="15.75" customHeight="1" x14ac:dyDescent="0.3">
      <c r="A214" s="7" t="s">
        <v>630</v>
      </c>
      <c r="B214" s="8" t="s">
        <v>260</v>
      </c>
      <c r="C214" s="22">
        <v>11</v>
      </c>
      <c r="D214" s="14">
        <v>9</v>
      </c>
      <c r="E214" s="14">
        <v>8</v>
      </c>
      <c r="F214" s="14">
        <v>5</v>
      </c>
      <c r="G214" s="14">
        <v>1</v>
      </c>
      <c r="H214" s="14">
        <v>1</v>
      </c>
      <c r="I214" s="14">
        <v>12</v>
      </c>
      <c r="J214" s="14">
        <v>10</v>
      </c>
      <c r="K214" s="27"/>
    </row>
    <row r="215" spans="1:11" ht="15.75" customHeight="1" x14ac:dyDescent="0.3">
      <c r="A215" s="7" t="s">
        <v>686</v>
      </c>
      <c r="B215" s="8" t="s">
        <v>260</v>
      </c>
      <c r="C215" s="22">
        <v>10</v>
      </c>
      <c r="D215" s="14">
        <v>10</v>
      </c>
      <c r="E215" s="14">
        <v>8</v>
      </c>
      <c r="F215" s="14">
        <v>5</v>
      </c>
      <c r="G215" s="14">
        <v>1</v>
      </c>
      <c r="H215" s="14">
        <v>1</v>
      </c>
      <c r="I215" s="14">
        <v>11</v>
      </c>
      <c r="J215" s="14">
        <v>11</v>
      </c>
      <c r="K215" s="27"/>
    </row>
    <row r="216" spans="1:11" ht="15.75" customHeight="1" x14ac:dyDescent="0.3">
      <c r="A216" s="10" t="s">
        <v>12</v>
      </c>
      <c r="B216" s="11"/>
      <c r="C216" s="9">
        <f t="shared" ref="C216:J216" si="11">SUM(C168:C215)</f>
        <v>280</v>
      </c>
      <c r="D216" s="9">
        <f t="shared" si="11"/>
        <v>214</v>
      </c>
      <c r="E216" s="9">
        <f t="shared" si="11"/>
        <v>210</v>
      </c>
      <c r="F216" s="9">
        <f t="shared" si="11"/>
        <v>110</v>
      </c>
      <c r="G216" s="9">
        <f t="shared" si="11"/>
        <v>19</v>
      </c>
      <c r="H216" s="9">
        <f t="shared" si="11"/>
        <v>25</v>
      </c>
      <c r="I216" s="9">
        <f t="shared" si="11"/>
        <v>299</v>
      </c>
      <c r="J216" s="9">
        <f t="shared" si="11"/>
        <v>239</v>
      </c>
      <c r="K216" s="29"/>
    </row>
    <row r="217" spans="1:11" ht="15.75" customHeight="1" x14ac:dyDescent="0.3">
      <c r="A217" s="18" t="s">
        <v>1001</v>
      </c>
      <c r="B217" s="18"/>
    </row>
    <row r="218" spans="1:11" ht="15.75" customHeight="1" x14ac:dyDescent="0.3"/>
    <row r="219" spans="1:11" ht="15.75" customHeight="1" x14ac:dyDescent="0.3">
      <c r="A219" s="24" t="s">
        <v>1848</v>
      </c>
      <c r="B219" s="25"/>
      <c r="C219" s="25"/>
      <c r="D219" s="25"/>
      <c r="E219" s="25"/>
      <c r="F219" s="25"/>
      <c r="G219" s="25"/>
      <c r="H219" s="25"/>
      <c r="I219" s="25"/>
      <c r="J219" s="26"/>
      <c r="K219" s="27"/>
    </row>
    <row r="220" spans="1:11" ht="15.75" customHeight="1" x14ac:dyDescent="0.3">
      <c r="A220" s="2"/>
      <c r="B220" s="3"/>
      <c r="C220" s="28" t="s">
        <v>1</v>
      </c>
      <c r="D220" s="26"/>
      <c r="E220" s="28" t="s">
        <v>2</v>
      </c>
      <c r="F220" s="26"/>
      <c r="G220" s="28" t="s">
        <v>3</v>
      </c>
      <c r="H220" s="26"/>
      <c r="I220" s="28" t="s">
        <v>4</v>
      </c>
      <c r="J220" s="26"/>
      <c r="K220" s="27"/>
    </row>
    <row r="221" spans="1:11" ht="15.75" customHeight="1" x14ac:dyDescent="0.3">
      <c r="A221" s="4" t="s">
        <v>5</v>
      </c>
      <c r="B221" s="5" t="s">
        <v>6</v>
      </c>
      <c r="C221" s="6" t="s">
        <v>7</v>
      </c>
      <c r="D221" s="6" t="s">
        <v>8</v>
      </c>
      <c r="E221" s="6" t="s">
        <v>7</v>
      </c>
      <c r="F221" s="6" t="s">
        <v>8</v>
      </c>
      <c r="G221" s="6" t="s">
        <v>7</v>
      </c>
      <c r="H221" s="6" t="s">
        <v>8</v>
      </c>
      <c r="I221" s="6" t="s">
        <v>7</v>
      </c>
      <c r="J221" s="6" t="s">
        <v>8</v>
      </c>
      <c r="K221" s="29"/>
    </row>
    <row r="222" spans="1:11" ht="15.75" customHeight="1" x14ac:dyDescent="0.3">
      <c r="A222" s="7" t="s">
        <v>68</v>
      </c>
      <c r="B222" s="8" t="s">
        <v>179</v>
      </c>
      <c r="C222" s="12">
        <v>17</v>
      </c>
      <c r="D222" s="13">
        <v>3</v>
      </c>
      <c r="E222" s="13">
        <v>12</v>
      </c>
      <c r="F222" s="13">
        <v>2</v>
      </c>
      <c r="G222" s="13">
        <v>1</v>
      </c>
      <c r="H222" s="13">
        <v>1</v>
      </c>
      <c r="I222" s="13">
        <v>18</v>
      </c>
      <c r="J222" s="13">
        <v>4</v>
      </c>
      <c r="K222" s="27"/>
    </row>
    <row r="223" spans="1:11" ht="15.75" customHeight="1" x14ac:dyDescent="0.3">
      <c r="A223" s="7" t="s">
        <v>69</v>
      </c>
      <c r="B223" s="8" t="s">
        <v>179</v>
      </c>
      <c r="C223" s="22">
        <v>15</v>
      </c>
      <c r="D223" s="14">
        <v>5</v>
      </c>
      <c r="E223" s="14">
        <v>10</v>
      </c>
      <c r="F223" s="14">
        <v>4</v>
      </c>
      <c r="G223" s="14">
        <v>0</v>
      </c>
      <c r="H223" s="14">
        <v>1</v>
      </c>
      <c r="I223" s="14">
        <v>15</v>
      </c>
      <c r="J223" s="14">
        <v>6</v>
      </c>
      <c r="K223" s="27"/>
    </row>
    <row r="224" spans="1:11" ht="15.75" customHeight="1" x14ac:dyDescent="0.3">
      <c r="A224" s="7" t="s">
        <v>102</v>
      </c>
      <c r="B224" s="8" t="s">
        <v>179</v>
      </c>
      <c r="C224" s="22">
        <v>11</v>
      </c>
      <c r="D224" s="14">
        <v>9</v>
      </c>
      <c r="E224" s="14">
        <v>6</v>
      </c>
      <c r="F224" s="14">
        <v>8</v>
      </c>
      <c r="G224" s="14">
        <v>0</v>
      </c>
      <c r="H224" s="14">
        <v>1</v>
      </c>
      <c r="I224" s="14">
        <v>11</v>
      </c>
      <c r="J224" s="14">
        <v>10</v>
      </c>
      <c r="K224" s="27"/>
    </row>
    <row r="225" spans="1:11" ht="15.75" customHeight="1" x14ac:dyDescent="0.3">
      <c r="A225" s="10" t="s">
        <v>12</v>
      </c>
      <c r="B225" s="11"/>
      <c r="C225" s="9">
        <f t="shared" ref="C225:J225" si="12">SUM(C222:C224)</f>
        <v>43</v>
      </c>
      <c r="D225" s="9">
        <f t="shared" si="12"/>
        <v>17</v>
      </c>
      <c r="E225" s="9">
        <f t="shared" si="12"/>
        <v>28</v>
      </c>
      <c r="F225" s="9">
        <f t="shared" si="12"/>
        <v>14</v>
      </c>
      <c r="G225" s="9">
        <f t="shared" si="12"/>
        <v>1</v>
      </c>
      <c r="H225" s="9">
        <f t="shared" si="12"/>
        <v>3</v>
      </c>
      <c r="I225" s="9">
        <f t="shared" si="12"/>
        <v>44</v>
      </c>
      <c r="J225" s="9">
        <f t="shared" si="12"/>
        <v>20</v>
      </c>
      <c r="K225" s="29"/>
    </row>
    <row r="226" spans="1:11" ht="15.75" customHeight="1" x14ac:dyDescent="0.3">
      <c r="A226" s="30"/>
      <c r="B226" s="30"/>
      <c r="C226" s="30"/>
    </row>
    <row r="227" spans="1:11" ht="15.75" customHeight="1" x14ac:dyDescent="0.3"/>
    <row r="228" spans="1:11" ht="15.75" customHeight="1" x14ac:dyDescent="0.3">
      <c r="A228" s="24" t="s">
        <v>1823</v>
      </c>
      <c r="B228" s="25"/>
      <c r="C228" s="25"/>
      <c r="D228" s="25"/>
      <c r="E228" s="25"/>
      <c r="F228" s="25"/>
      <c r="G228" s="25"/>
      <c r="H228" s="25"/>
      <c r="I228" s="25"/>
      <c r="J228" s="26"/>
      <c r="K228" s="27"/>
    </row>
    <row r="229" spans="1:11" ht="15.75" customHeight="1" x14ac:dyDescent="0.3">
      <c r="A229" s="2"/>
      <c r="B229" s="3"/>
      <c r="C229" s="28" t="s">
        <v>1</v>
      </c>
      <c r="D229" s="26"/>
      <c r="E229" s="28" t="s">
        <v>2</v>
      </c>
      <c r="F229" s="26"/>
      <c r="G229" s="28" t="s">
        <v>3</v>
      </c>
      <c r="H229" s="26"/>
      <c r="I229" s="28" t="s">
        <v>4</v>
      </c>
      <c r="J229" s="26"/>
      <c r="K229" s="27"/>
    </row>
    <row r="230" spans="1:11" ht="15.75" customHeight="1" x14ac:dyDescent="0.3">
      <c r="A230" s="4" t="s">
        <v>5</v>
      </c>
      <c r="B230" s="5" t="s">
        <v>6</v>
      </c>
      <c r="C230" s="6" t="s">
        <v>7</v>
      </c>
      <c r="D230" s="6" t="s">
        <v>8</v>
      </c>
      <c r="E230" s="6" t="s">
        <v>7</v>
      </c>
      <c r="F230" s="6" t="s">
        <v>8</v>
      </c>
      <c r="G230" s="6" t="s">
        <v>7</v>
      </c>
      <c r="H230" s="6" t="s">
        <v>8</v>
      </c>
      <c r="I230" s="6" t="s">
        <v>7</v>
      </c>
      <c r="J230" s="6" t="s">
        <v>8</v>
      </c>
      <c r="K230" s="29"/>
    </row>
    <row r="231" spans="1:11" ht="15.75" customHeight="1" x14ac:dyDescent="0.3">
      <c r="A231" s="7" t="s">
        <v>23</v>
      </c>
      <c r="B231" s="8" t="s">
        <v>271</v>
      </c>
      <c r="C231" s="12"/>
      <c r="D231" s="13"/>
      <c r="E231" s="13"/>
      <c r="F231" s="13"/>
      <c r="G231" s="13"/>
      <c r="H231" s="13"/>
      <c r="I231" s="13">
        <v>6</v>
      </c>
      <c r="J231" s="13">
        <v>13</v>
      </c>
      <c r="K231" s="27"/>
    </row>
    <row r="232" spans="1:11" ht="15.75" customHeight="1" x14ac:dyDescent="0.3">
      <c r="A232" s="7" t="s">
        <v>42</v>
      </c>
      <c r="B232" s="8" t="s">
        <v>271</v>
      </c>
      <c r="C232" s="22"/>
      <c r="D232" s="14"/>
      <c r="E232" s="14"/>
      <c r="F232" s="14"/>
      <c r="G232" s="14"/>
      <c r="H232" s="14"/>
      <c r="I232" s="14">
        <v>7</v>
      </c>
      <c r="J232" s="14">
        <v>10</v>
      </c>
      <c r="K232" s="27"/>
    </row>
    <row r="233" spans="1:11" ht="15.75" customHeight="1" x14ac:dyDescent="0.3">
      <c r="A233" s="7" t="s">
        <v>24</v>
      </c>
      <c r="B233" s="8" t="s">
        <v>271</v>
      </c>
      <c r="C233" s="22"/>
      <c r="D233" s="14"/>
      <c r="E233" s="14"/>
      <c r="F233" s="14"/>
      <c r="G233" s="14"/>
      <c r="H233" s="14"/>
      <c r="I233" s="14">
        <v>5</v>
      </c>
      <c r="J233" s="14">
        <v>12</v>
      </c>
      <c r="K233" s="27"/>
    </row>
    <row r="234" spans="1:11" ht="15.75" customHeight="1" x14ac:dyDescent="0.3">
      <c r="A234" s="7" t="s">
        <v>46</v>
      </c>
      <c r="B234" s="8" t="s">
        <v>271</v>
      </c>
      <c r="C234" s="22"/>
      <c r="D234" s="14"/>
      <c r="E234" s="14"/>
      <c r="F234" s="14"/>
      <c r="G234" s="14"/>
      <c r="H234" s="14"/>
      <c r="I234" s="14">
        <v>4</v>
      </c>
      <c r="J234" s="14">
        <v>15</v>
      </c>
      <c r="K234" s="27"/>
    </row>
    <row r="235" spans="1:11" ht="15.75" customHeight="1" x14ac:dyDescent="0.3">
      <c r="A235" s="10" t="s">
        <v>12</v>
      </c>
      <c r="B235" s="11"/>
      <c r="C235" s="9">
        <f t="shared" ref="C235:J235" si="13">SUM(C231:C234)</f>
        <v>0</v>
      </c>
      <c r="D235" s="9">
        <f t="shared" si="13"/>
        <v>0</v>
      </c>
      <c r="E235" s="9">
        <f t="shared" si="13"/>
        <v>0</v>
      </c>
      <c r="F235" s="9">
        <f t="shared" si="13"/>
        <v>0</v>
      </c>
      <c r="G235" s="9">
        <f t="shared" si="13"/>
        <v>0</v>
      </c>
      <c r="H235" s="9">
        <f t="shared" si="13"/>
        <v>0</v>
      </c>
      <c r="I235" s="9">
        <f t="shared" si="13"/>
        <v>22</v>
      </c>
      <c r="J235" s="9">
        <f t="shared" si="13"/>
        <v>50</v>
      </c>
      <c r="K235" s="29"/>
    </row>
    <row r="236" spans="1:11" ht="15.75" customHeight="1" x14ac:dyDescent="0.3"/>
    <row r="237" spans="1:11" ht="15.75" customHeight="1" x14ac:dyDescent="0.3"/>
    <row r="238" spans="1:11" ht="15.75" customHeight="1" x14ac:dyDescent="0.3">
      <c r="A238" s="24" t="s">
        <v>883</v>
      </c>
      <c r="B238" s="25"/>
      <c r="C238" s="25"/>
      <c r="D238" s="25"/>
      <c r="E238" s="25"/>
      <c r="F238" s="25"/>
      <c r="G238" s="25"/>
      <c r="H238" s="25"/>
      <c r="I238" s="25"/>
      <c r="J238" s="26"/>
      <c r="K238" s="27"/>
    </row>
    <row r="239" spans="1:11" ht="15.75" customHeight="1" x14ac:dyDescent="0.3">
      <c r="A239" s="2"/>
      <c r="B239" s="3"/>
      <c r="C239" s="28" t="s">
        <v>1</v>
      </c>
      <c r="D239" s="26"/>
      <c r="E239" s="28" t="s">
        <v>2</v>
      </c>
      <c r="F239" s="26"/>
      <c r="G239" s="28" t="s">
        <v>3</v>
      </c>
      <c r="H239" s="26"/>
      <c r="I239" s="28" t="s">
        <v>4</v>
      </c>
      <c r="J239" s="26"/>
      <c r="K239" s="27"/>
    </row>
    <row r="240" spans="1:11" ht="15.75" customHeight="1" x14ac:dyDescent="0.3">
      <c r="A240" s="4" t="s">
        <v>5</v>
      </c>
      <c r="B240" s="5" t="s">
        <v>6</v>
      </c>
      <c r="C240" s="6" t="s">
        <v>7</v>
      </c>
      <c r="D240" s="6" t="s">
        <v>8</v>
      </c>
      <c r="E240" s="6" t="s">
        <v>7</v>
      </c>
      <c r="F240" s="6" t="s">
        <v>8</v>
      </c>
      <c r="G240" s="6" t="s">
        <v>7</v>
      </c>
      <c r="H240" s="6" t="s">
        <v>8</v>
      </c>
      <c r="I240" s="6" t="s">
        <v>7</v>
      </c>
      <c r="J240" s="6" t="s">
        <v>8</v>
      </c>
      <c r="K240" s="29"/>
    </row>
    <row r="241" spans="1:11" ht="15.75" customHeight="1" x14ac:dyDescent="0.3">
      <c r="A241" s="7" t="s">
        <v>56</v>
      </c>
      <c r="B241" s="8" t="s">
        <v>261</v>
      </c>
      <c r="C241" s="12">
        <v>13</v>
      </c>
      <c r="D241" s="13">
        <v>5</v>
      </c>
      <c r="E241" s="13">
        <v>8</v>
      </c>
      <c r="F241" s="13">
        <v>3</v>
      </c>
      <c r="G241" s="13">
        <v>3</v>
      </c>
      <c r="H241" s="13">
        <v>2</v>
      </c>
      <c r="I241" s="13">
        <v>16</v>
      </c>
      <c r="J241" s="13">
        <v>7</v>
      </c>
      <c r="K241" s="27"/>
    </row>
    <row r="242" spans="1:11" ht="15.75" customHeight="1" x14ac:dyDescent="0.3">
      <c r="A242" s="7" t="s">
        <v>57</v>
      </c>
      <c r="B242" s="8" t="s">
        <v>261</v>
      </c>
      <c r="C242" s="22">
        <v>7</v>
      </c>
      <c r="D242" s="14">
        <v>11</v>
      </c>
      <c r="E242" s="14">
        <v>4</v>
      </c>
      <c r="F242" s="14">
        <v>7</v>
      </c>
      <c r="G242" s="14">
        <v>0</v>
      </c>
      <c r="H242" s="14">
        <v>1</v>
      </c>
      <c r="I242" s="14">
        <v>7</v>
      </c>
      <c r="J242" s="14">
        <v>12</v>
      </c>
      <c r="K242" s="27"/>
    </row>
    <row r="243" spans="1:11" ht="15.75" customHeight="1" x14ac:dyDescent="0.3">
      <c r="A243" s="7" t="s">
        <v>63</v>
      </c>
      <c r="B243" s="8" t="s">
        <v>261</v>
      </c>
      <c r="C243" s="22">
        <v>14</v>
      </c>
      <c r="D243" s="14">
        <v>5</v>
      </c>
      <c r="E243" s="14">
        <v>10</v>
      </c>
      <c r="F243" s="14">
        <v>1</v>
      </c>
      <c r="G243" s="14">
        <v>0</v>
      </c>
      <c r="H243" s="14">
        <v>1</v>
      </c>
      <c r="I243" s="14">
        <v>14</v>
      </c>
      <c r="J243" s="14">
        <v>6</v>
      </c>
      <c r="K243" s="27"/>
    </row>
    <row r="244" spans="1:11" ht="15.75" customHeight="1" x14ac:dyDescent="0.3">
      <c r="A244" s="7" t="s">
        <v>64</v>
      </c>
      <c r="B244" s="8" t="s">
        <v>261</v>
      </c>
      <c r="C244" s="22">
        <v>15</v>
      </c>
      <c r="D244" s="14">
        <v>4</v>
      </c>
      <c r="E244" s="14">
        <v>9</v>
      </c>
      <c r="F244" s="14">
        <v>1</v>
      </c>
      <c r="G244" s="14">
        <v>7</v>
      </c>
      <c r="H244" s="14">
        <v>1</v>
      </c>
      <c r="I244" s="14">
        <v>22</v>
      </c>
      <c r="J244" s="14">
        <v>5</v>
      </c>
      <c r="K244" s="27"/>
    </row>
    <row r="245" spans="1:11" ht="15.75" customHeight="1" x14ac:dyDescent="0.3">
      <c r="A245" s="7" t="s">
        <v>66</v>
      </c>
      <c r="B245" s="8" t="s">
        <v>261</v>
      </c>
      <c r="C245" s="22">
        <v>15</v>
      </c>
      <c r="D245" s="14">
        <v>3</v>
      </c>
      <c r="E245" s="14">
        <v>8</v>
      </c>
      <c r="F245" s="14">
        <v>1</v>
      </c>
      <c r="G245" s="14">
        <v>0</v>
      </c>
      <c r="H245" s="14">
        <v>1</v>
      </c>
      <c r="I245" s="14">
        <v>15</v>
      </c>
      <c r="J245" s="14">
        <v>4</v>
      </c>
      <c r="K245" s="27"/>
    </row>
    <row r="246" spans="1:11" ht="15.75" customHeight="1" x14ac:dyDescent="0.3">
      <c r="A246" s="7" t="s">
        <v>67</v>
      </c>
      <c r="B246" s="8" t="s">
        <v>262</v>
      </c>
      <c r="C246" s="22">
        <v>13</v>
      </c>
      <c r="D246" s="14">
        <v>5</v>
      </c>
      <c r="E246" s="14">
        <v>5</v>
      </c>
      <c r="F246" s="14">
        <v>2</v>
      </c>
      <c r="G246" s="14">
        <v>4</v>
      </c>
      <c r="H246" s="14">
        <v>1</v>
      </c>
      <c r="I246" s="14">
        <v>17</v>
      </c>
      <c r="J246" s="14">
        <v>6</v>
      </c>
      <c r="K246" s="27"/>
    </row>
    <row r="247" spans="1:11" ht="15.75" customHeight="1" x14ac:dyDescent="0.3">
      <c r="A247" s="7" t="s">
        <v>68</v>
      </c>
      <c r="B247" s="8" t="s">
        <v>882</v>
      </c>
      <c r="C247" s="22"/>
      <c r="D247" s="14"/>
      <c r="E247" s="14"/>
      <c r="F247" s="14"/>
      <c r="G247" s="14"/>
      <c r="H247" s="14"/>
      <c r="I247" s="50"/>
      <c r="J247" s="50"/>
      <c r="K247" s="27"/>
    </row>
    <row r="248" spans="1:11" ht="15.75" customHeight="1" x14ac:dyDescent="0.3">
      <c r="A248" s="7" t="s">
        <v>69</v>
      </c>
      <c r="B248" s="8" t="s">
        <v>882</v>
      </c>
      <c r="C248" s="22"/>
      <c r="D248" s="14"/>
      <c r="E248" s="14"/>
      <c r="F248" s="14"/>
      <c r="G248" s="14"/>
      <c r="H248" s="14"/>
      <c r="I248" s="50"/>
      <c r="J248" s="50"/>
      <c r="K248" s="27"/>
    </row>
    <row r="249" spans="1:11" ht="15.75" customHeight="1" x14ac:dyDescent="0.3">
      <c r="A249" s="7" t="s">
        <v>102</v>
      </c>
      <c r="B249" s="8" t="s">
        <v>882</v>
      </c>
      <c r="C249" s="22"/>
      <c r="D249" s="14"/>
      <c r="E249" s="14"/>
      <c r="F249" s="14"/>
      <c r="G249" s="14"/>
      <c r="H249" s="14"/>
      <c r="I249" s="50"/>
      <c r="J249" s="50"/>
      <c r="K249" s="27"/>
    </row>
    <row r="250" spans="1:11" ht="15.75" customHeight="1" x14ac:dyDescent="0.3">
      <c r="A250" s="7" t="s">
        <v>103</v>
      </c>
      <c r="B250" s="8" t="s">
        <v>882</v>
      </c>
      <c r="C250" s="22"/>
      <c r="D250" s="14"/>
      <c r="E250" s="14"/>
      <c r="F250" s="14"/>
      <c r="G250" s="14"/>
      <c r="H250" s="14"/>
      <c r="I250" s="50"/>
      <c r="J250" s="50"/>
      <c r="K250" s="27"/>
    </row>
    <row r="251" spans="1:11" ht="15.75" customHeight="1" x14ac:dyDescent="0.3">
      <c r="A251" s="7" t="s">
        <v>104</v>
      </c>
      <c r="B251" s="8" t="s">
        <v>882</v>
      </c>
      <c r="C251" s="22"/>
      <c r="D251" s="14"/>
      <c r="E251" s="14"/>
      <c r="F251" s="14"/>
      <c r="G251" s="14"/>
      <c r="H251" s="14"/>
      <c r="I251" s="50">
        <v>40</v>
      </c>
      <c r="J251" s="50">
        <v>55</v>
      </c>
      <c r="K251" s="27"/>
    </row>
    <row r="252" spans="1:11" ht="15.75" customHeight="1" x14ac:dyDescent="0.3">
      <c r="A252" s="7" t="s">
        <v>105</v>
      </c>
      <c r="B252" s="8" t="s">
        <v>263</v>
      </c>
      <c r="C252" s="22">
        <v>10</v>
      </c>
      <c r="D252" s="14">
        <v>8</v>
      </c>
      <c r="E252" s="14">
        <v>9</v>
      </c>
      <c r="F252" s="14">
        <v>5</v>
      </c>
      <c r="G252" s="14">
        <v>0</v>
      </c>
      <c r="H252" s="14">
        <v>1</v>
      </c>
      <c r="I252" s="14">
        <v>10</v>
      </c>
      <c r="J252" s="14">
        <v>9</v>
      </c>
      <c r="K252" s="27"/>
    </row>
    <row r="253" spans="1:11" ht="15.75" customHeight="1" x14ac:dyDescent="0.3">
      <c r="A253" s="7" t="s">
        <v>25</v>
      </c>
      <c r="B253" s="8" t="s">
        <v>263</v>
      </c>
      <c r="C253" s="22">
        <v>6</v>
      </c>
      <c r="D253" s="14">
        <v>12</v>
      </c>
      <c r="E253" s="14">
        <v>6</v>
      </c>
      <c r="F253" s="14">
        <v>8</v>
      </c>
      <c r="G253" s="14">
        <v>0</v>
      </c>
      <c r="H253" s="14">
        <v>1</v>
      </c>
      <c r="I253" s="14">
        <v>6</v>
      </c>
      <c r="J253" s="14">
        <v>13</v>
      </c>
      <c r="K253" s="27"/>
    </row>
    <row r="254" spans="1:11" ht="15.75" customHeight="1" x14ac:dyDescent="0.3">
      <c r="A254" s="7" t="s">
        <v>27</v>
      </c>
      <c r="B254" s="8" t="s">
        <v>263</v>
      </c>
      <c r="C254" s="22">
        <v>6</v>
      </c>
      <c r="D254" s="14">
        <v>12</v>
      </c>
      <c r="E254" s="14"/>
      <c r="F254" s="14"/>
      <c r="G254" s="14">
        <v>0</v>
      </c>
      <c r="H254" s="14">
        <v>1</v>
      </c>
      <c r="I254" s="14">
        <v>6</v>
      </c>
      <c r="J254" s="14">
        <v>13</v>
      </c>
      <c r="K254" s="27"/>
    </row>
    <row r="255" spans="1:11" ht="15.75" customHeight="1" x14ac:dyDescent="0.3">
      <c r="A255" s="7" t="s">
        <v>28</v>
      </c>
      <c r="B255" s="8" t="s">
        <v>263</v>
      </c>
      <c r="C255" s="22">
        <v>5</v>
      </c>
      <c r="D255" s="14">
        <v>13</v>
      </c>
      <c r="E255" s="14"/>
      <c r="F255" s="14"/>
      <c r="G255" s="14">
        <v>0</v>
      </c>
      <c r="H255" s="14">
        <v>1</v>
      </c>
      <c r="I255" s="14">
        <v>5</v>
      </c>
      <c r="J255" s="14">
        <v>14</v>
      </c>
      <c r="K255" s="27"/>
    </row>
    <row r="256" spans="1:11" ht="15.75" customHeight="1" x14ac:dyDescent="0.3">
      <c r="A256" s="7" t="s">
        <v>106</v>
      </c>
      <c r="B256" s="8" t="s">
        <v>263</v>
      </c>
      <c r="C256" s="22">
        <v>5</v>
      </c>
      <c r="D256" s="14">
        <v>13</v>
      </c>
      <c r="E256" s="14"/>
      <c r="F256" s="14"/>
      <c r="G256" s="14">
        <v>1</v>
      </c>
      <c r="H256" s="14">
        <v>1</v>
      </c>
      <c r="I256" s="14">
        <v>6</v>
      </c>
      <c r="J256" s="14">
        <v>14</v>
      </c>
      <c r="K256" s="27"/>
    </row>
    <row r="257" spans="1:11" ht="15.75" customHeight="1" x14ac:dyDescent="0.3">
      <c r="A257" s="10" t="s">
        <v>12</v>
      </c>
      <c r="B257" s="11"/>
      <c r="C257" s="9">
        <f>SUM(C241:C256)</f>
        <v>109</v>
      </c>
      <c r="D257" s="9">
        <f t="shared" ref="D257:J257" si="14">SUM(D241:D256)</f>
        <v>91</v>
      </c>
      <c r="E257" s="9">
        <f t="shared" si="14"/>
        <v>59</v>
      </c>
      <c r="F257" s="9">
        <f t="shared" si="14"/>
        <v>28</v>
      </c>
      <c r="G257" s="9">
        <f t="shared" si="14"/>
        <v>15</v>
      </c>
      <c r="H257" s="9">
        <f t="shared" si="14"/>
        <v>12</v>
      </c>
      <c r="I257" s="9">
        <f t="shared" si="14"/>
        <v>164</v>
      </c>
      <c r="J257" s="9">
        <f t="shared" si="14"/>
        <v>158</v>
      </c>
      <c r="K257" s="29"/>
    </row>
    <row r="258" spans="1:11" ht="15.75" customHeight="1" x14ac:dyDescent="0.3"/>
    <row r="259" spans="1:11" ht="15.75" customHeight="1" x14ac:dyDescent="0.3"/>
    <row r="260" spans="1:11" ht="15.75" customHeight="1" x14ac:dyDescent="0.3">
      <c r="A260" s="24" t="s">
        <v>1804</v>
      </c>
      <c r="B260" s="25"/>
      <c r="C260" s="25"/>
      <c r="D260" s="25"/>
      <c r="E260" s="25"/>
      <c r="F260" s="25"/>
      <c r="G260" s="25"/>
      <c r="H260" s="25"/>
      <c r="I260" s="25"/>
      <c r="J260" s="26"/>
      <c r="K260" s="27"/>
    </row>
    <row r="261" spans="1:11" ht="15.75" customHeight="1" x14ac:dyDescent="0.3">
      <c r="A261" s="2"/>
      <c r="B261" s="3"/>
      <c r="C261" s="28" t="s">
        <v>1</v>
      </c>
      <c r="D261" s="26"/>
      <c r="E261" s="28" t="s">
        <v>2</v>
      </c>
      <c r="F261" s="26"/>
      <c r="G261" s="28" t="s">
        <v>3</v>
      </c>
      <c r="H261" s="26"/>
      <c r="I261" s="28" t="s">
        <v>4</v>
      </c>
      <c r="J261" s="26"/>
      <c r="K261" s="27"/>
    </row>
    <row r="262" spans="1:11" ht="15.75" customHeight="1" x14ac:dyDescent="0.3">
      <c r="A262" s="4" t="s">
        <v>5</v>
      </c>
      <c r="B262" s="5" t="s">
        <v>6</v>
      </c>
      <c r="C262" s="6" t="s">
        <v>7</v>
      </c>
      <c r="D262" s="6" t="s">
        <v>8</v>
      </c>
      <c r="E262" s="6" t="s">
        <v>7</v>
      </c>
      <c r="F262" s="6" t="s">
        <v>8</v>
      </c>
      <c r="G262" s="6" t="s">
        <v>7</v>
      </c>
      <c r="H262" s="6" t="s">
        <v>8</v>
      </c>
      <c r="I262" s="6" t="s">
        <v>7</v>
      </c>
      <c r="J262" s="6" t="s">
        <v>8</v>
      </c>
      <c r="K262" s="29"/>
    </row>
    <row r="263" spans="1:11" ht="15.75" customHeight="1" x14ac:dyDescent="0.3">
      <c r="A263" s="7" t="s">
        <v>89</v>
      </c>
      <c r="B263" s="8" t="s">
        <v>488</v>
      </c>
      <c r="C263" s="12">
        <v>9</v>
      </c>
      <c r="D263" s="13">
        <v>11</v>
      </c>
      <c r="E263" s="13">
        <v>9</v>
      </c>
      <c r="F263" s="13">
        <v>7</v>
      </c>
      <c r="G263" s="13">
        <v>1</v>
      </c>
      <c r="H263" s="13">
        <v>1</v>
      </c>
      <c r="I263" s="13">
        <v>10</v>
      </c>
      <c r="J263" s="13">
        <v>12</v>
      </c>
      <c r="K263" s="27"/>
    </row>
    <row r="264" spans="1:11" ht="15.75" customHeight="1" x14ac:dyDescent="0.3">
      <c r="A264" s="7" t="s">
        <v>90</v>
      </c>
      <c r="B264" s="8" t="s">
        <v>488</v>
      </c>
      <c r="C264" s="22">
        <v>4</v>
      </c>
      <c r="D264" s="14">
        <v>16</v>
      </c>
      <c r="E264" s="14">
        <v>2</v>
      </c>
      <c r="F264" s="14">
        <v>14</v>
      </c>
      <c r="G264" s="14">
        <v>1</v>
      </c>
      <c r="H264" s="14">
        <v>1</v>
      </c>
      <c r="I264" s="14">
        <v>5</v>
      </c>
      <c r="J264" s="14">
        <v>17</v>
      </c>
      <c r="K264" s="27"/>
    </row>
    <row r="265" spans="1:11" ht="15.75" customHeight="1" x14ac:dyDescent="0.3">
      <c r="A265" s="7" t="s">
        <v>73</v>
      </c>
      <c r="B265" s="8" t="s">
        <v>488</v>
      </c>
      <c r="C265" s="22">
        <v>2</v>
      </c>
      <c r="D265" s="14">
        <v>18</v>
      </c>
      <c r="E265" s="14">
        <v>1</v>
      </c>
      <c r="F265" s="14">
        <v>15</v>
      </c>
      <c r="G265" s="14">
        <v>0</v>
      </c>
      <c r="H265" s="14">
        <v>1</v>
      </c>
      <c r="I265" s="14">
        <v>2</v>
      </c>
      <c r="J265" s="14">
        <v>19</v>
      </c>
      <c r="K265" s="27"/>
    </row>
    <row r="266" spans="1:11" ht="15.75" customHeight="1" x14ac:dyDescent="0.3">
      <c r="A266" s="7" t="s">
        <v>75</v>
      </c>
      <c r="B266" s="8" t="s">
        <v>488</v>
      </c>
      <c r="C266" s="22">
        <v>2</v>
      </c>
      <c r="D266" s="14">
        <v>18</v>
      </c>
      <c r="E266" s="14">
        <v>0</v>
      </c>
      <c r="F266" s="14">
        <v>14</v>
      </c>
      <c r="G266" s="14">
        <v>1</v>
      </c>
      <c r="H266" s="14">
        <v>1</v>
      </c>
      <c r="I266" s="14">
        <v>3</v>
      </c>
      <c r="J266" s="14">
        <v>19</v>
      </c>
      <c r="K266" s="27"/>
    </row>
    <row r="267" spans="1:11" ht="15.75" customHeight="1" x14ac:dyDescent="0.3">
      <c r="A267" s="7" t="s">
        <v>76</v>
      </c>
      <c r="B267" s="8" t="s">
        <v>488</v>
      </c>
      <c r="C267" s="22">
        <v>3</v>
      </c>
      <c r="D267" s="14">
        <v>17</v>
      </c>
      <c r="E267" s="14">
        <v>3</v>
      </c>
      <c r="F267" s="14">
        <v>11</v>
      </c>
      <c r="G267" s="14">
        <v>0</v>
      </c>
      <c r="H267" s="14">
        <v>1</v>
      </c>
      <c r="I267" s="14">
        <v>3</v>
      </c>
      <c r="J267" s="14">
        <v>18</v>
      </c>
      <c r="K267" s="27"/>
    </row>
    <row r="268" spans="1:11" ht="15.75" customHeight="1" x14ac:dyDescent="0.3">
      <c r="A268" s="10" t="s">
        <v>12</v>
      </c>
      <c r="B268" s="11"/>
      <c r="C268" s="9">
        <f t="shared" ref="C268:J268" si="15">SUM(C263:C267)</f>
        <v>20</v>
      </c>
      <c r="D268" s="9">
        <f t="shared" si="15"/>
        <v>80</v>
      </c>
      <c r="E268" s="9">
        <f t="shared" si="15"/>
        <v>15</v>
      </c>
      <c r="F268" s="9">
        <f t="shared" si="15"/>
        <v>61</v>
      </c>
      <c r="G268" s="9">
        <f t="shared" si="15"/>
        <v>3</v>
      </c>
      <c r="H268" s="9">
        <f t="shared" si="15"/>
        <v>5</v>
      </c>
      <c r="I268" s="9">
        <f t="shared" si="15"/>
        <v>23</v>
      </c>
      <c r="J268" s="9">
        <f t="shared" si="15"/>
        <v>85</v>
      </c>
      <c r="K268" s="29"/>
    </row>
    <row r="269" spans="1:11" ht="15.75" customHeight="1" x14ac:dyDescent="0.3">
      <c r="A269" s="30"/>
      <c r="B269" s="30"/>
      <c r="C269" s="30"/>
    </row>
    <row r="270" spans="1:11" ht="15.75" customHeight="1" x14ac:dyDescent="0.3"/>
    <row r="271" spans="1:11" ht="15.75" customHeight="1" x14ac:dyDescent="0.3">
      <c r="A271" s="24" t="s">
        <v>833</v>
      </c>
      <c r="B271" s="25"/>
      <c r="C271" s="25"/>
      <c r="D271" s="25"/>
      <c r="E271" s="25"/>
      <c r="F271" s="25"/>
      <c r="G271" s="25"/>
      <c r="H271" s="25"/>
      <c r="I271" s="25"/>
      <c r="J271" s="26"/>
      <c r="K271" s="27"/>
    </row>
    <row r="272" spans="1:11" ht="15.75" customHeight="1" x14ac:dyDescent="0.3">
      <c r="A272" s="2"/>
      <c r="B272" s="3"/>
      <c r="C272" s="28" t="s">
        <v>1</v>
      </c>
      <c r="D272" s="26"/>
      <c r="E272" s="28" t="s">
        <v>2</v>
      </c>
      <c r="F272" s="26"/>
      <c r="G272" s="28" t="s">
        <v>3</v>
      </c>
      <c r="H272" s="26"/>
      <c r="I272" s="28" t="s">
        <v>4</v>
      </c>
      <c r="J272" s="26"/>
      <c r="K272" s="27"/>
    </row>
    <row r="273" spans="1:11" ht="15.75" customHeight="1" x14ac:dyDescent="0.3">
      <c r="A273" s="4" t="s">
        <v>5</v>
      </c>
      <c r="B273" s="5" t="s">
        <v>6</v>
      </c>
      <c r="C273" s="6" t="s">
        <v>7</v>
      </c>
      <c r="D273" s="6" t="s">
        <v>8</v>
      </c>
      <c r="E273" s="6" t="s">
        <v>7</v>
      </c>
      <c r="F273" s="6" t="s">
        <v>8</v>
      </c>
      <c r="G273" s="6" t="s">
        <v>7</v>
      </c>
      <c r="H273" s="6" t="s">
        <v>8</v>
      </c>
      <c r="I273" s="6" t="s">
        <v>7</v>
      </c>
      <c r="J273" s="6" t="s">
        <v>8</v>
      </c>
      <c r="K273" s="29"/>
    </row>
    <row r="274" spans="1:11" ht="15.75" customHeight="1" x14ac:dyDescent="0.3">
      <c r="A274" s="7"/>
      <c r="B274" s="8" t="s">
        <v>264</v>
      </c>
      <c r="C274" s="12"/>
      <c r="D274" s="13"/>
      <c r="E274" s="13"/>
      <c r="F274" s="13"/>
      <c r="G274" s="13"/>
      <c r="H274" s="13"/>
      <c r="I274" s="13">
        <v>67</v>
      </c>
      <c r="J274" s="13">
        <v>48</v>
      </c>
      <c r="K274" s="27"/>
    </row>
    <row r="275" spans="1:11" ht="15.75" customHeight="1" x14ac:dyDescent="0.3">
      <c r="A275" s="7" t="s">
        <v>73</v>
      </c>
      <c r="B275" s="8" t="s">
        <v>93</v>
      </c>
      <c r="C275" s="22">
        <v>4</v>
      </c>
      <c r="D275" s="14">
        <v>16</v>
      </c>
      <c r="E275" s="14">
        <v>2</v>
      </c>
      <c r="F275" s="14">
        <v>12</v>
      </c>
      <c r="G275" s="14">
        <v>0</v>
      </c>
      <c r="H275" s="14">
        <v>1</v>
      </c>
      <c r="I275" s="14">
        <v>4</v>
      </c>
      <c r="J275" s="14">
        <v>17</v>
      </c>
      <c r="K275" s="27"/>
    </row>
    <row r="276" spans="1:11" ht="15.75" customHeight="1" x14ac:dyDescent="0.3">
      <c r="A276" s="7" t="s">
        <v>75</v>
      </c>
      <c r="B276" s="8" t="s">
        <v>93</v>
      </c>
      <c r="C276" s="22">
        <v>15</v>
      </c>
      <c r="D276" s="14">
        <v>5</v>
      </c>
      <c r="E276" s="14">
        <v>11</v>
      </c>
      <c r="F276" s="14">
        <v>3</v>
      </c>
      <c r="G276" s="14">
        <v>0</v>
      </c>
      <c r="H276" s="14">
        <v>1</v>
      </c>
      <c r="I276" s="14">
        <v>15</v>
      </c>
      <c r="J276" s="14">
        <v>6</v>
      </c>
      <c r="K276" s="27"/>
    </row>
    <row r="277" spans="1:11" ht="15.75" customHeight="1" x14ac:dyDescent="0.3">
      <c r="A277" s="7" t="s">
        <v>76</v>
      </c>
      <c r="B277" s="8" t="s">
        <v>93</v>
      </c>
      <c r="C277" s="22">
        <v>15</v>
      </c>
      <c r="D277" s="14">
        <v>5</v>
      </c>
      <c r="E277" s="14">
        <v>10</v>
      </c>
      <c r="F277" s="14">
        <v>4</v>
      </c>
      <c r="G277" s="14">
        <v>1</v>
      </c>
      <c r="H277" s="14">
        <v>1</v>
      </c>
      <c r="I277" s="14">
        <v>16</v>
      </c>
      <c r="J277" s="14">
        <v>6</v>
      </c>
      <c r="K277" s="27"/>
    </row>
    <row r="278" spans="1:11" ht="15.75" customHeight="1" x14ac:dyDescent="0.3">
      <c r="A278" s="7" t="s">
        <v>77</v>
      </c>
      <c r="B278" s="8" t="s">
        <v>93</v>
      </c>
      <c r="C278" s="22">
        <v>15</v>
      </c>
      <c r="D278" s="14">
        <v>5</v>
      </c>
      <c r="E278" s="14">
        <v>9</v>
      </c>
      <c r="F278" s="14">
        <v>5</v>
      </c>
      <c r="G278" s="14">
        <v>3</v>
      </c>
      <c r="H278" s="14">
        <v>1</v>
      </c>
      <c r="I278" s="14">
        <v>18</v>
      </c>
      <c r="J278" s="14">
        <v>6</v>
      </c>
      <c r="K278" s="27"/>
    </row>
    <row r="279" spans="1:11" ht="15.75" customHeight="1" x14ac:dyDescent="0.3">
      <c r="A279" s="7" t="s">
        <v>78</v>
      </c>
      <c r="B279" s="8" t="s">
        <v>93</v>
      </c>
      <c r="C279" s="22">
        <v>7</v>
      </c>
      <c r="D279" s="14">
        <v>13</v>
      </c>
      <c r="E279" s="14">
        <v>4</v>
      </c>
      <c r="F279" s="14">
        <v>10</v>
      </c>
      <c r="G279" s="14">
        <v>0</v>
      </c>
      <c r="H279" s="14">
        <v>1</v>
      </c>
      <c r="I279" s="14">
        <v>7</v>
      </c>
      <c r="J279" s="14">
        <v>14</v>
      </c>
      <c r="K279" s="27"/>
    </row>
    <row r="280" spans="1:11" ht="15.75" customHeight="1" x14ac:dyDescent="0.3">
      <c r="A280" s="7" t="s">
        <v>79</v>
      </c>
      <c r="B280" s="8" t="s">
        <v>265</v>
      </c>
      <c r="C280" s="22"/>
      <c r="D280" s="14"/>
      <c r="E280" s="14"/>
      <c r="F280" s="14"/>
      <c r="G280" s="14"/>
      <c r="H280" s="14"/>
      <c r="I280" s="14"/>
      <c r="J280" s="14"/>
      <c r="K280" s="27"/>
    </row>
    <row r="281" spans="1:11" ht="15.75" customHeight="1" x14ac:dyDescent="0.3">
      <c r="A281" s="7" t="s">
        <v>9</v>
      </c>
      <c r="B281" s="8" t="s">
        <v>264</v>
      </c>
      <c r="C281" s="22">
        <v>6</v>
      </c>
      <c r="D281" s="14">
        <v>14</v>
      </c>
      <c r="E281" s="14">
        <v>3</v>
      </c>
      <c r="F281" s="14">
        <v>9</v>
      </c>
      <c r="G281" s="14">
        <v>2</v>
      </c>
      <c r="H281" s="14">
        <v>1</v>
      </c>
      <c r="I281" s="14">
        <v>8</v>
      </c>
      <c r="J281" s="14">
        <v>15</v>
      </c>
      <c r="K281" s="27"/>
    </row>
    <row r="282" spans="1:11" ht="15.75" customHeight="1" x14ac:dyDescent="0.3">
      <c r="A282" s="7" t="s">
        <v>11</v>
      </c>
      <c r="B282" s="8" t="s">
        <v>264</v>
      </c>
      <c r="C282" s="22"/>
      <c r="D282" s="14"/>
      <c r="E282" s="14"/>
      <c r="F282" s="14"/>
      <c r="G282" s="14">
        <v>0</v>
      </c>
      <c r="H282" s="14">
        <v>1</v>
      </c>
      <c r="I282" s="14"/>
      <c r="J282" s="14"/>
      <c r="K282" s="27"/>
    </row>
    <row r="283" spans="1:11" ht="15.75" customHeight="1" x14ac:dyDescent="0.3">
      <c r="A283" s="7" t="s">
        <v>630</v>
      </c>
      <c r="B283" s="8" t="s">
        <v>264</v>
      </c>
      <c r="C283" s="22">
        <v>2</v>
      </c>
      <c r="D283" s="14">
        <v>17</v>
      </c>
      <c r="E283" s="14">
        <v>1</v>
      </c>
      <c r="F283" s="14">
        <v>11</v>
      </c>
      <c r="G283" s="14">
        <v>0</v>
      </c>
      <c r="H283" s="14">
        <v>1</v>
      </c>
      <c r="I283" s="14">
        <v>2</v>
      </c>
      <c r="J283" s="14">
        <v>18</v>
      </c>
      <c r="K283" s="27"/>
    </row>
    <row r="284" spans="1:11" ht="15.75" customHeight="1" x14ac:dyDescent="0.3">
      <c r="A284" s="10" t="s">
        <v>12</v>
      </c>
      <c r="B284" s="11"/>
      <c r="C284" s="9">
        <f t="shared" ref="C284:J284" si="16">SUM(C274:C283)</f>
        <v>64</v>
      </c>
      <c r="D284" s="9">
        <f t="shared" si="16"/>
        <v>75</v>
      </c>
      <c r="E284" s="9">
        <f t="shared" si="16"/>
        <v>40</v>
      </c>
      <c r="F284" s="9">
        <f t="shared" si="16"/>
        <v>54</v>
      </c>
      <c r="G284" s="9">
        <f t="shared" si="16"/>
        <v>6</v>
      </c>
      <c r="H284" s="9">
        <f t="shared" si="16"/>
        <v>8</v>
      </c>
      <c r="I284" s="9">
        <f t="shared" si="16"/>
        <v>137</v>
      </c>
      <c r="J284" s="9">
        <f t="shared" si="16"/>
        <v>130</v>
      </c>
      <c r="K284" s="29"/>
    </row>
    <row r="285" spans="1:11" ht="15.75" customHeight="1" x14ac:dyDescent="0.3">
      <c r="A285" s="30" t="s">
        <v>266</v>
      </c>
      <c r="B285" s="30"/>
      <c r="C285" s="30"/>
    </row>
    <row r="286" spans="1:11" ht="15.75" customHeight="1" x14ac:dyDescent="0.3"/>
    <row r="287" spans="1:11" ht="15.75" customHeight="1" x14ac:dyDescent="0.3">
      <c r="A287" s="24" t="s">
        <v>1663</v>
      </c>
      <c r="B287" s="25"/>
      <c r="C287" s="25"/>
      <c r="D287" s="25"/>
      <c r="E287" s="25"/>
      <c r="F287" s="25"/>
      <c r="G287" s="25"/>
      <c r="H287" s="25"/>
      <c r="I287" s="25"/>
      <c r="J287" s="26"/>
      <c r="K287" s="27"/>
    </row>
    <row r="288" spans="1:11" ht="15.75" customHeight="1" x14ac:dyDescent="0.3">
      <c r="A288" s="2"/>
      <c r="B288" s="3"/>
      <c r="C288" s="28" t="s">
        <v>1</v>
      </c>
      <c r="D288" s="26"/>
      <c r="E288" s="28" t="s">
        <v>2</v>
      </c>
      <c r="F288" s="26"/>
      <c r="G288" s="28" t="s">
        <v>3</v>
      </c>
      <c r="H288" s="26"/>
      <c r="I288" s="28" t="s">
        <v>4</v>
      </c>
      <c r="J288" s="26"/>
      <c r="K288" s="27"/>
    </row>
    <row r="289" spans="1:11" ht="15.75" customHeight="1" x14ac:dyDescent="0.3">
      <c r="A289" s="4" t="s">
        <v>5</v>
      </c>
      <c r="B289" s="5" t="s">
        <v>6</v>
      </c>
      <c r="C289" s="6" t="s">
        <v>7</v>
      </c>
      <c r="D289" s="6" t="s">
        <v>8</v>
      </c>
      <c r="E289" s="6" t="s">
        <v>7</v>
      </c>
      <c r="F289" s="6" t="s">
        <v>8</v>
      </c>
      <c r="G289" s="6" t="s">
        <v>7</v>
      </c>
      <c r="H289" s="6" t="s">
        <v>8</v>
      </c>
      <c r="I289" s="6" t="s">
        <v>7</v>
      </c>
      <c r="J289" s="6" t="s">
        <v>8</v>
      </c>
      <c r="K289" s="29"/>
    </row>
    <row r="290" spans="1:11" ht="15.75" customHeight="1" x14ac:dyDescent="0.3">
      <c r="A290" s="7" t="s">
        <v>1664</v>
      </c>
      <c r="B290" s="8" t="s">
        <v>111</v>
      </c>
      <c r="C290" s="12">
        <v>6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6</v>
      </c>
      <c r="J290" s="13">
        <v>0</v>
      </c>
      <c r="K290" s="27"/>
    </row>
    <row r="291" spans="1:11" ht="15.75" customHeight="1" x14ac:dyDescent="0.3">
      <c r="A291" s="10" t="s">
        <v>12</v>
      </c>
      <c r="B291" s="11"/>
      <c r="C291" s="9">
        <f t="shared" ref="C291:J291" si="17">SUM(C290:C290)</f>
        <v>6</v>
      </c>
      <c r="D291" s="9">
        <f t="shared" si="17"/>
        <v>0</v>
      </c>
      <c r="E291" s="9">
        <f t="shared" si="17"/>
        <v>0</v>
      </c>
      <c r="F291" s="9">
        <f t="shared" si="17"/>
        <v>0</v>
      </c>
      <c r="G291" s="9">
        <f t="shared" si="17"/>
        <v>0</v>
      </c>
      <c r="H291" s="9">
        <f t="shared" si="17"/>
        <v>0</v>
      </c>
      <c r="I291" s="9">
        <f t="shared" si="17"/>
        <v>6</v>
      </c>
      <c r="J291" s="9">
        <f t="shared" si="17"/>
        <v>0</v>
      </c>
      <c r="K291" s="29"/>
    </row>
    <row r="292" spans="1:11" ht="15.75" customHeight="1" x14ac:dyDescent="0.3">
      <c r="A292" s="18"/>
      <c r="B292" s="18"/>
    </row>
    <row r="293" spans="1:11" ht="15.75" customHeight="1" x14ac:dyDescent="0.3"/>
    <row r="294" spans="1:11" ht="15.75" customHeight="1" x14ac:dyDescent="0.3">
      <c r="A294" s="24" t="s">
        <v>674</v>
      </c>
      <c r="B294" s="25"/>
      <c r="C294" s="25"/>
      <c r="D294" s="25"/>
      <c r="E294" s="25"/>
      <c r="F294" s="25"/>
      <c r="G294" s="25"/>
      <c r="H294" s="25"/>
      <c r="I294" s="25"/>
      <c r="J294" s="26"/>
      <c r="K294" s="27"/>
    </row>
    <row r="295" spans="1:11" ht="15.75" customHeight="1" x14ac:dyDescent="0.3">
      <c r="A295" s="2"/>
      <c r="B295" s="3"/>
      <c r="C295" s="28" t="s">
        <v>1</v>
      </c>
      <c r="D295" s="26"/>
      <c r="E295" s="28" t="s">
        <v>2</v>
      </c>
      <c r="F295" s="26"/>
      <c r="G295" s="28" t="s">
        <v>3</v>
      </c>
      <c r="H295" s="26"/>
      <c r="I295" s="28" t="s">
        <v>4</v>
      </c>
      <c r="J295" s="26"/>
      <c r="K295" s="27"/>
    </row>
    <row r="296" spans="1:11" ht="15.75" customHeight="1" x14ac:dyDescent="0.3">
      <c r="A296" s="4" t="s">
        <v>5</v>
      </c>
      <c r="B296" s="5" t="s">
        <v>6</v>
      </c>
      <c r="C296" s="6" t="s">
        <v>7</v>
      </c>
      <c r="D296" s="6" t="s">
        <v>8</v>
      </c>
      <c r="E296" s="6" t="s">
        <v>7</v>
      </c>
      <c r="F296" s="6" t="s">
        <v>8</v>
      </c>
      <c r="G296" s="6" t="s">
        <v>7</v>
      </c>
      <c r="H296" s="6" t="s">
        <v>8</v>
      </c>
      <c r="I296" s="6" t="s">
        <v>7</v>
      </c>
      <c r="J296" s="6" t="s">
        <v>8</v>
      </c>
      <c r="K296" s="29"/>
    </row>
    <row r="297" spans="1:11" ht="15.75" customHeight="1" x14ac:dyDescent="0.3">
      <c r="A297" s="7" t="s">
        <v>25</v>
      </c>
      <c r="B297" s="8" t="s">
        <v>440</v>
      </c>
      <c r="C297" s="12">
        <v>6</v>
      </c>
      <c r="D297" s="13">
        <v>12</v>
      </c>
      <c r="E297" s="13">
        <v>0</v>
      </c>
      <c r="F297" s="13">
        <v>0</v>
      </c>
      <c r="G297" s="13">
        <v>1</v>
      </c>
      <c r="H297" s="13">
        <v>1</v>
      </c>
      <c r="I297" s="13">
        <v>7</v>
      </c>
      <c r="J297" s="13">
        <v>13</v>
      </c>
      <c r="K297" s="27"/>
    </row>
    <row r="298" spans="1:11" ht="15.75" customHeight="1" x14ac:dyDescent="0.3">
      <c r="A298" s="7" t="s">
        <v>27</v>
      </c>
      <c r="B298" s="8" t="s">
        <v>440</v>
      </c>
      <c r="C298" s="22">
        <v>9</v>
      </c>
      <c r="D298" s="14">
        <v>9</v>
      </c>
      <c r="E298" s="14">
        <v>0</v>
      </c>
      <c r="F298" s="14">
        <v>0</v>
      </c>
      <c r="G298" s="14">
        <v>1</v>
      </c>
      <c r="H298" s="14">
        <v>1</v>
      </c>
      <c r="I298" s="14">
        <v>10</v>
      </c>
      <c r="J298" s="14">
        <v>10</v>
      </c>
      <c r="K298" s="27"/>
    </row>
    <row r="299" spans="1:11" ht="15.75" customHeight="1" x14ac:dyDescent="0.3">
      <c r="A299" s="7" t="s">
        <v>28</v>
      </c>
      <c r="B299" s="8" t="s">
        <v>440</v>
      </c>
      <c r="C299" s="22">
        <v>9</v>
      </c>
      <c r="D299" s="14">
        <v>9</v>
      </c>
      <c r="E299" s="14">
        <v>7</v>
      </c>
      <c r="F299" s="14">
        <v>5</v>
      </c>
      <c r="G299" s="14">
        <v>1</v>
      </c>
      <c r="H299" s="14">
        <v>1</v>
      </c>
      <c r="I299" s="14">
        <v>10</v>
      </c>
      <c r="J299" s="14">
        <v>10</v>
      </c>
      <c r="K299" s="27"/>
    </row>
    <row r="300" spans="1:11" ht="15.75" customHeight="1" x14ac:dyDescent="0.3">
      <c r="A300" s="7" t="s">
        <v>106</v>
      </c>
      <c r="B300" s="8" t="s">
        <v>440</v>
      </c>
      <c r="C300" s="22">
        <v>10</v>
      </c>
      <c r="D300" s="14">
        <v>8</v>
      </c>
      <c r="E300" s="14">
        <v>9</v>
      </c>
      <c r="F300" s="14">
        <v>3</v>
      </c>
      <c r="G300" s="14">
        <v>3</v>
      </c>
      <c r="H300" s="14">
        <v>1</v>
      </c>
      <c r="I300" s="14">
        <v>13</v>
      </c>
      <c r="J300" s="14">
        <v>9</v>
      </c>
      <c r="K300" s="27"/>
    </row>
    <row r="301" spans="1:11" ht="15.75" customHeight="1" x14ac:dyDescent="0.3">
      <c r="A301" s="10" t="s">
        <v>12</v>
      </c>
      <c r="B301" s="11"/>
      <c r="C301" s="9">
        <f t="shared" ref="C301:J301" si="18">SUM(C297:C300)</f>
        <v>34</v>
      </c>
      <c r="D301" s="9">
        <f t="shared" si="18"/>
        <v>38</v>
      </c>
      <c r="E301" s="9">
        <f t="shared" si="18"/>
        <v>16</v>
      </c>
      <c r="F301" s="9">
        <f t="shared" si="18"/>
        <v>8</v>
      </c>
      <c r="G301" s="9">
        <f t="shared" si="18"/>
        <v>6</v>
      </c>
      <c r="H301" s="9">
        <f t="shared" si="18"/>
        <v>4</v>
      </c>
      <c r="I301" s="9">
        <f t="shared" si="18"/>
        <v>40</v>
      </c>
      <c r="J301" s="9">
        <f t="shared" si="18"/>
        <v>42</v>
      </c>
      <c r="K301" s="29"/>
    </row>
    <row r="302" spans="1:11" ht="15.75" customHeight="1" x14ac:dyDescent="0.3">
      <c r="A302" s="18"/>
      <c r="B302" s="18"/>
    </row>
    <row r="303" spans="1:11" ht="15.75" customHeight="1" x14ac:dyDescent="0.3"/>
    <row r="304" spans="1:11" ht="15.75" customHeight="1" x14ac:dyDescent="0.3">
      <c r="A304" s="24" t="s">
        <v>1896</v>
      </c>
      <c r="B304" s="25"/>
      <c r="C304" s="25"/>
      <c r="D304" s="25"/>
      <c r="E304" s="25"/>
      <c r="F304" s="25"/>
      <c r="G304" s="25"/>
      <c r="H304" s="25"/>
      <c r="I304" s="25"/>
      <c r="J304" s="26"/>
      <c r="K304" s="27"/>
    </row>
    <row r="305" spans="1:11" ht="15.75" customHeight="1" x14ac:dyDescent="0.3">
      <c r="A305" s="2"/>
      <c r="B305" s="3"/>
      <c r="C305" s="28" t="s">
        <v>1</v>
      </c>
      <c r="D305" s="26"/>
      <c r="E305" s="28" t="s">
        <v>2</v>
      </c>
      <c r="F305" s="26"/>
      <c r="G305" s="28" t="s">
        <v>3</v>
      </c>
      <c r="H305" s="26"/>
      <c r="I305" s="28" t="s">
        <v>4</v>
      </c>
      <c r="J305" s="26"/>
      <c r="K305" s="27"/>
    </row>
    <row r="306" spans="1:11" ht="15.75" customHeight="1" x14ac:dyDescent="0.3">
      <c r="A306" s="4" t="s">
        <v>5</v>
      </c>
      <c r="B306" s="5" t="s">
        <v>6</v>
      </c>
      <c r="C306" s="6" t="s">
        <v>7</v>
      </c>
      <c r="D306" s="6" t="s">
        <v>8</v>
      </c>
      <c r="E306" s="6" t="s">
        <v>7</v>
      </c>
      <c r="F306" s="6" t="s">
        <v>8</v>
      </c>
      <c r="G306" s="6" t="s">
        <v>7</v>
      </c>
      <c r="H306" s="6" t="s">
        <v>8</v>
      </c>
      <c r="I306" s="6" t="s">
        <v>7</v>
      </c>
      <c r="J306" s="6" t="s">
        <v>8</v>
      </c>
      <c r="K306" s="29"/>
    </row>
    <row r="307" spans="1:11" ht="15.75" customHeight="1" x14ac:dyDescent="0.3">
      <c r="A307" s="7" t="s">
        <v>37</v>
      </c>
      <c r="B307" s="8" t="s">
        <v>74</v>
      </c>
      <c r="C307" s="12">
        <v>7</v>
      </c>
      <c r="D307" s="13">
        <v>13</v>
      </c>
      <c r="E307" s="13">
        <v>4</v>
      </c>
      <c r="F307" s="13">
        <v>5</v>
      </c>
      <c r="G307" s="13">
        <v>1</v>
      </c>
      <c r="H307" s="13">
        <v>1</v>
      </c>
      <c r="I307" s="13">
        <v>8</v>
      </c>
      <c r="J307" s="13">
        <v>14</v>
      </c>
      <c r="K307" s="27"/>
    </row>
    <row r="308" spans="1:11" ht="15.75" customHeight="1" x14ac:dyDescent="0.3">
      <c r="A308" s="7" t="s">
        <v>38</v>
      </c>
      <c r="B308" s="8" t="s">
        <v>74</v>
      </c>
      <c r="C308" s="22">
        <v>13</v>
      </c>
      <c r="D308" s="14">
        <v>7</v>
      </c>
      <c r="E308" s="14">
        <v>5</v>
      </c>
      <c r="F308" s="14">
        <v>4</v>
      </c>
      <c r="G308" s="14">
        <v>1</v>
      </c>
      <c r="H308" s="14">
        <v>1</v>
      </c>
      <c r="I308" s="14">
        <v>14</v>
      </c>
      <c r="J308" s="14">
        <v>8</v>
      </c>
      <c r="K308" s="27"/>
    </row>
    <row r="309" spans="1:11" ht="15.75" customHeight="1" x14ac:dyDescent="0.3">
      <c r="A309" s="10" t="s">
        <v>12</v>
      </c>
      <c r="B309" s="11"/>
      <c r="C309" s="9">
        <f t="shared" ref="C309:J309" si="19">SUM(C307:C308)</f>
        <v>20</v>
      </c>
      <c r="D309" s="9">
        <f t="shared" si="19"/>
        <v>20</v>
      </c>
      <c r="E309" s="9">
        <f t="shared" si="19"/>
        <v>9</v>
      </c>
      <c r="F309" s="9">
        <f t="shared" si="19"/>
        <v>9</v>
      </c>
      <c r="G309" s="9">
        <f t="shared" si="19"/>
        <v>2</v>
      </c>
      <c r="H309" s="9">
        <f t="shared" si="19"/>
        <v>2</v>
      </c>
      <c r="I309" s="9">
        <f t="shared" si="19"/>
        <v>22</v>
      </c>
      <c r="J309" s="9">
        <f t="shared" si="19"/>
        <v>22</v>
      </c>
      <c r="K309" s="29"/>
    </row>
    <row r="310" spans="1:11" ht="15.75" customHeight="1" x14ac:dyDescent="0.3">
      <c r="A310" s="18" t="s">
        <v>1897</v>
      </c>
      <c r="B310" s="18"/>
    </row>
    <row r="311" spans="1:11" ht="15.75" customHeight="1" x14ac:dyDescent="0.3"/>
    <row r="312" spans="1:11" ht="15.75" customHeight="1" x14ac:dyDescent="0.3">
      <c r="A312" s="24" t="s">
        <v>1007</v>
      </c>
      <c r="B312" s="25"/>
      <c r="C312" s="25"/>
      <c r="D312" s="25"/>
      <c r="E312" s="25"/>
      <c r="F312" s="25"/>
      <c r="G312" s="25"/>
      <c r="H312" s="25"/>
      <c r="I312" s="25"/>
      <c r="J312" s="26"/>
      <c r="K312" s="27"/>
    </row>
    <row r="313" spans="1:11" ht="15.75" customHeight="1" x14ac:dyDescent="0.3">
      <c r="A313" s="2"/>
      <c r="B313" s="3"/>
      <c r="C313" s="28" t="s">
        <v>1</v>
      </c>
      <c r="D313" s="26"/>
      <c r="E313" s="28" t="s">
        <v>2</v>
      </c>
      <c r="F313" s="26"/>
      <c r="G313" s="28" t="s">
        <v>3</v>
      </c>
      <c r="H313" s="26"/>
      <c r="I313" s="28" t="s">
        <v>4</v>
      </c>
      <c r="J313" s="26"/>
      <c r="K313" s="27"/>
    </row>
    <row r="314" spans="1:11" ht="15.75" customHeight="1" x14ac:dyDescent="0.3">
      <c r="A314" s="4" t="s">
        <v>5</v>
      </c>
      <c r="B314" s="5" t="s">
        <v>6</v>
      </c>
      <c r="C314" s="6" t="s">
        <v>7</v>
      </c>
      <c r="D314" s="6" t="s">
        <v>8</v>
      </c>
      <c r="E314" s="6" t="s">
        <v>7</v>
      </c>
      <c r="F314" s="6" t="s">
        <v>8</v>
      </c>
      <c r="G314" s="6" t="s">
        <v>7</v>
      </c>
      <c r="H314" s="6" t="s">
        <v>8</v>
      </c>
      <c r="I314" s="6" t="s">
        <v>7</v>
      </c>
      <c r="J314" s="6" t="s">
        <v>8</v>
      </c>
      <c r="K314" s="29"/>
    </row>
    <row r="315" spans="1:11" ht="15.75" customHeight="1" x14ac:dyDescent="0.3">
      <c r="A315" s="7" t="s">
        <v>30</v>
      </c>
      <c r="B315" s="8" t="s">
        <v>245</v>
      </c>
      <c r="C315" s="12">
        <v>9</v>
      </c>
      <c r="D315" s="13">
        <v>9</v>
      </c>
      <c r="E315" s="13">
        <v>5</v>
      </c>
      <c r="F315" s="13">
        <v>7</v>
      </c>
      <c r="G315" s="13">
        <v>1</v>
      </c>
      <c r="H315" s="13">
        <v>1</v>
      </c>
      <c r="I315" s="13">
        <v>10</v>
      </c>
      <c r="J315" s="13">
        <v>10</v>
      </c>
    </row>
    <row r="316" spans="1:11" ht="15.75" customHeight="1" x14ac:dyDescent="0.3">
      <c r="A316" s="7" t="s">
        <v>107</v>
      </c>
      <c r="B316" s="8" t="s">
        <v>245</v>
      </c>
      <c r="C316" s="12">
        <v>12</v>
      </c>
      <c r="D316" s="13">
        <v>6</v>
      </c>
      <c r="E316" s="13">
        <v>7</v>
      </c>
      <c r="F316" s="13">
        <v>5</v>
      </c>
      <c r="G316" s="13">
        <v>0</v>
      </c>
      <c r="H316" s="13">
        <v>1</v>
      </c>
      <c r="I316" s="13">
        <v>12</v>
      </c>
      <c r="J316" s="13">
        <v>7</v>
      </c>
    </row>
    <row r="317" spans="1:11" ht="15.75" customHeight="1" x14ac:dyDescent="0.3">
      <c r="A317" s="7" t="s">
        <v>109</v>
      </c>
      <c r="B317" s="8" t="s">
        <v>245</v>
      </c>
      <c r="C317" s="12">
        <v>12</v>
      </c>
      <c r="D317" s="13">
        <v>6</v>
      </c>
      <c r="E317" s="13">
        <v>8</v>
      </c>
      <c r="F317" s="13">
        <v>4</v>
      </c>
      <c r="G317" s="13">
        <v>1</v>
      </c>
      <c r="H317" s="13">
        <v>1</v>
      </c>
      <c r="I317" s="13">
        <v>13</v>
      </c>
      <c r="J317" s="13">
        <v>7</v>
      </c>
      <c r="K317" s="27"/>
    </row>
    <row r="318" spans="1:11" ht="15.75" customHeight="1" x14ac:dyDescent="0.3">
      <c r="A318" s="10" t="s">
        <v>12</v>
      </c>
      <c r="B318" s="11"/>
      <c r="C318" s="9">
        <f>SUM(C315:C317)</f>
        <v>33</v>
      </c>
      <c r="D318" s="9">
        <f t="shared" ref="D318:J318" si="20">SUM(D315:D317)</f>
        <v>21</v>
      </c>
      <c r="E318" s="9">
        <f t="shared" si="20"/>
        <v>20</v>
      </c>
      <c r="F318" s="9">
        <f t="shared" si="20"/>
        <v>16</v>
      </c>
      <c r="G318" s="9">
        <f t="shared" si="20"/>
        <v>2</v>
      </c>
      <c r="H318" s="9">
        <f t="shared" si="20"/>
        <v>3</v>
      </c>
      <c r="I318" s="9">
        <f t="shared" si="20"/>
        <v>35</v>
      </c>
      <c r="J318" s="9">
        <f t="shared" si="20"/>
        <v>24</v>
      </c>
      <c r="K318" s="29"/>
    </row>
    <row r="319" spans="1:11" ht="15.75" customHeight="1" x14ac:dyDescent="0.3">
      <c r="A319" s="18"/>
      <c r="B319" s="18"/>
    </row>
    <row r="320" spans="1:11" ht="15.75" customHeight="1" x14ac:dyDescent="0.3"/>
    <row r="321" spans="1:11" ht="15.75" customHeight="1" x14ac:dyDescent="0.3">
      <c r="A321" s="24" t="s">
        <v>1094</v>
      </c>
      <c r="B321" s="25"/>
      <c r="C321" s="25"/>
      <c r="D321" s="25"/>
      <c r="E321" s="25"/>
      <c r="F321" s="25"/>
      <c r="G321" s="25"/>
      <c r="H321" s="25"/>
      <c r="I321" s="25"/>
      <c r="J321" s="26"/>
      <c r="K321" s="27"/>
    </row>
    <row r="322" spans="1:11" ht="15.75" customHeight="1" x14ac:dyDescent="0.3">
      <c r="A322" s="2"/>
      <c r="B322" s="3"/>
      <c r="C322" s="28" t="s">
        <v>1</v>
      </c>
      <c r="D322" s="26"/>
      <c r="E322" s="28" t="s">
        <v>2</v>
      </c>
      <c r="F322" s="26"/>
      <c r="G322" s="28" t="s">
        <v>3</v>
      </c>
      <c r="H322" s="26"/>
      <c r="I322" s="28" t="s">
        <v>4</v>
      </c>
      <c r="J322" s="26"/>
      <c r="K322" s="27"/>
    </row>
    <row r="323" spans="1:11" ht="15.75" customHeight="1" x14ac:dyDescent="0.3">
      <c r="A323" s="4" t="s">
        <v>5</v>
      </c>
      <c r="B323" s="5" t="s">
        <v>6</v>
      </c>
      <c r="C323" s="6" t="s">
        <v>7</v>
      </c>
      <c r="D323" s="6" t="s">
        <v>8</v>
      </c>
      <c r="E323" s="6" t="s">
        <v>7</v>
      </c>
      <c r="F323" s="6" t="s">
        <v>8</v>
      </c>
      <c r="G323" s="6" t="s">
        <v>7</v>
      </c>
      <c r="H323" s="6" t="s">
        <v>8</v>
      </c>
      <c r="I323" s="6" t="s">
        <v>7</v>
      </c>
      <c r="J323" s="6" t="s">
        <v>8</v>
      </c>
      <c r="K323" s="29"/>
    </row>
    <row r="324" spans="1:11" ht="15.75" customHeight="1" x14ac:dyDescent="0.3">
      <c r="A324" s="7" t="s">
        <v>630</v>
      </c>
      <c r="B324" s="8" t="s">
        <v>31</v>
      </c>
      <c r="C324" s="12">
        <v>5</v>
      </c>
      <c r="D324" s="13">
        <v>15</v>
      </c>
      <c r="E324" s="13">
        <v>1</v>
      </c>
      <c r="F324" s="13">
        <v>13</v>
      </c>
      <c r="G324" s="13">
        <v>0</v>
      </c>
      <c r="H324" s="13">
        <v>1</v>
      </c>
      <c r="I324" s="13">
        <v>5</v>
      </c>
      <c r="J324" s="13">
        <v>16</v>
      </c>
      <c r="K324" s="27"/>
    </row>
    <row r="325" spans="1:11" ht="15.75" customHeight="1" x14ac:dyDescent="0.3">
      <c r="A325" s="7" t="s">
        <v>686</v>
      </c>
      <c r="B325" s="8" t="s">
        <v>31</v>
      </c>
      <c r="C325" s="12">
        <v>2</v>
      </c>
      <c r="D325" s="13">
        <v>18</v>
      </c>
      <c r="E325" s="13">
        <v>0</v>
      </c>
      <c r="F325" s="13">
        <v>14</v>
      </c>
      <c r="G325" s="13">
        <v>1</v>
      </c>
      <c r="H325" s="13">
        <v>1</v>
      </c>
      <c r="I325" s="13">
        <v>3</v>
      </c>
      <c r="J325" s="13">
        <v>19</v>
      </c>
      <c r="K325" s="27"/>
    </row>
    <row r="326" spans="1:11" ht="15.75" customHeight="1" x14ac:dyDescent="0.3">
      <c r="A326" s="7" t="s">
        <v>729</v>
      </c>
      <c r="B326" s="8" t="s">
        <v>31</v>
      </c>
      <c r="C326" s="12">
        <v>2</v>
      </c>
      <c r="D326" s="13">
        <v>18</v>
      </c>
      <c r="E326" s="13">
        <v>1</v>
      </c>
      <c r="F326" s="13">
        <v>13</v>
      </c>
      <c r="G326" s="13">
        <v>1</v>
      </c>
      <c r="H326" s="13">
        <v>1</v>
      </c>
      <c r="I326" s="13">
        <v>3</v>
      </c>
      <c r="J326" s="13">
        <v>19</v>
      </c>
      <c r="K326" s="27"/>
    </row>
    <row r="327" spans="1:11" ht="15.75" customHeight="1" x14ac:dyDescent="0.3">
      <c r="A327" s="7" t="s">
        <v>984</v>
      </c>
      <c r="B327" s="8" t="s">
        <v>31</v>
      </c>
      <c r="C327" s="12">
        <v>5</v>
      </c>
      <c r="D327" s="13">
        <v>15</v>
      </c>
      <c r="E327" s="13">
        <v>3</v>
      </c>
      <c r="F327" s="13">
        <v>11</v>
      </c>
      <c r="G327" s="13">
        <v>1</v>
      </c>
      <c r="H327" s="13">
        <v>1</v>
      </c>
      <c r="I327" s="13">
        <v>6</v>
      </c>
      <c r="J327" s="13">
        <v>16</v>
      </c>
      <c r="K327" s="27"/>
    </row>
    <row r="328" spans="1:11" ht="15.75" customHeight="1" x14ac:dyDescent="0.3">
      <c r="A328" s="7" t="s">
        <v>1189</v>
      </c>
      <c r="B328" s="8" t="s">
        <v>31</v>
      </c>
      <c r="C328" s="12">
        <v>5</v>
      </c>
      <c r="D328" s="13">
        <v>15</v>
      </c>
      <c r="E328" s="13">
        <v>4</v>
      </c>
      <c r="F328" s="13">
        <v>9</v>
      </c>
      <c r="G328" s="13">
        <v>1</v>
      </c>
      <c r="H328" s="13">
        <v>1</v>
      </c>
      <c r="I328" s="13">
        <v>6</v>
      </c>
      <c r="J328" s="13">
        <v>16</v>
      </c>
      <c r="K328" s="27"/>
    </row>
    <row r="329" spans="1:11" ht="15.75" customHeight="1" x14ac:dyDescent="0.3">
      <c r="A329" s="7" t="s">
        <v>1883</v>
      </c>
      <c r="B329" s="8" t="s">
        <v>1252</v>
      </c>
      <c r="C329" s="12"/>
      <c r="D329" s="13"/>
      <c r="E329" s="13"/>
      <c r="F329" s="13"/>
      <c r="G329" s="13"/>
      <c r="H329" s="13"/>
      <c r="I329" s="13">
        <v>4</v>
      </c>
      <c r="J329" s="13">
        <v>19</v>
      </c>
      <c r="K329" s="27"/>
    </row>
    <row r="330" spans="1:11" ht="15.75" customHeight="1" x14ac:dyDescent="0.3">
      <c r="A330" s="7" t="s">
        <v>1947</v>
      </c>
      <c r="B330" s="8" t="s">
        <v>1252</v>
      </c>
      <c r="C330" s="12"/>
      <c r="D330" s="13"/>
      <c r="E330" s="13"/>
      <c r="F330" s="13"/>
      <c r="G330" s="13"/>
      <c r="H330" s="13"/>
      <c r="I330" s="13">
        <v>6</v>
      </c>
      <c r="J330" s="13">
        <v>17</v>
      </c>
      <c r="K330" s="27"/>
    </row>
    <row r="331" spans="1:11" ht="15.75" customHeight="1" x14ac:dyDescent="0.3">
      <c r="A331" s="7" t="s">
        <v>1965</v>
      </c>
      <c r="B331" s="8" t="s">
        <v>1252</v>
      </c>
      <c r="C331" s="12"/>
      <c r="D331" s="13"/>
      <c r="E331" s="13"/>
      <c r="F331" s="13"/>
      <c r="G331" s="13"/>
      <c r="H331" s="13"/>
      <c r="I331" s="13">
        <v>2</v>
      </c>
      <c r="J331" s="13">
        <v>21</v>
      </c>
      <c r="K331" s="27"/>
    </row>
    <row r="332" spans="1:11" ht="15.75" customHeight="1" x14ac:dyDescent="0.3">
      <c r="A332" s="7" t="s">
        <v>2031</v>
      </c>
      <c r="B332" s="8" t="s">
        <v>1252</v>
      </c>
      <c r="C332" s="12"/>
      <c r="D332" s="13"/>
      <c r="E332" s="13"/>
      <c r="F332" s="13"/>
      <c r="G332" s="13"/>
      <c r="H332" s="13"/>
      <c r="I332" s="13">
        <v>3</v>
      </c>
      <c r="J332" s="13">
        <v>17</v>
      </c>
      <c r="K332" s="27"/>
    </row>
    <row r="333" spans="1:11" ht="15.75" customHeight="1" x14ac:dyDescent="0.3">
      <c r="A333" s="7" t="s">
        <v>2043</v>
      </c>
      <c r="B333" s="8" t="s">
        <v>258</v>
      </c>
      <c r="C333" s="12">
        <v>1</v>
      </c>
      <c r="D333" s="13">
        <v>21</v>
      </c>
      <c r="E333" s="13">
        <v>0</v>
      </c>
      <c r="F333" s="13">
        <v>14</v>
      </c>
      <c r="G333" s="13">
        <v>0</v>
      </c>
      <c r="H333" s="13">
        <v>1</v>
      </c>
      <c r="I333" s="13">
        <v>1</v>
      </c>
      <c r="J333" s="13">
        <v>22</v>
      </c>
      <c r="K333" s="27"/>
    </row>
    <row r="334" spans="1:11" ht="15.75" customHeight="1" x14ac:dyDescent="0.3">
      <c r="A334" s="7" t="s">
        <v>2066</v>
      </c>
      <c r="B334" s="8" t="s">
        <v>258</v>
      </c>
      <c r="C334" s="12">
        <v>2</v>
      </c>
      <c r="D334" s="13">
        <v>20</v>
      </c>
      <c r="E334" s="13">
        <v>0</v>
      </c>
      <c r="F334" s="13">
        <v>14</v>
      </c>
      <c r="G334" s="13">
        <v>0</v>
      </c>
      <c r="H334" s="13">
        <v>1</v>
      </c>
      <c r="I334" s="13">
        <v>2</v>
      </c>
      <c r="J334" s="13">
        <v>21</v>
      </c>
      <c r="K334" s="27"/>
    </row>
    <row r="335" spans="1:11" ht="15.75" customHeight="1" x14ac:dyDescent="0.3">
      <c r="A335" s="10" t="s">
        <v>12</v>
      </c>
      <c r="B335" s="11"/>
      <c r="C335" s="9">
        <f>SUM(C324:C334)</f>
        <v>22</v>
      </c>
      <c r="D335" s="9">
        <f t="shared" ref="D335:J335" si="21">SUM(D324:D334)</f>
        <v>122</v>
      </c>
      <c r="E335" s="9">
        <f t="shared" si="21"/>
        <v>9</v>
      </c>
      <c r="F335" s="9">
        <f t="shared" si="21"/>
        <v>88</v>
      </c>
      <c r="G335" s="9">
        <f t="shared" si="21"/>
        <v>4</v>
      </c>
      <c r="H335" s="9">
        <f t="shared" si="21"/>
        <v>7</v>
      </c>
      <c r="I335" s="9">
        <f t="shared" si="21"/>
        <v>41</v>
      </c>
      <c r="J335" s="9">
        <f t="shared" si="21"/>
        <v>203</v>
      </c>
      <c r="K335" s="29"/>
    </row>
    <row r="336" spans="1:11" ht="15.75" customHeight="1" x14ac:dyDescent="0.3">
      <c r="A336" s="30"/>
      <c r="B336" s="30"/>
      <c r="C336" s="30"/>
    </row>
    <row r="337" spans="1:11" ht="15.75" customHeight="1" x14ac:dyDescent="0.3"/>
    <row r="338" spans="1:11" ht="15.75" customHeight="1" x14ac:dyDescent="0.3">
      <c r="A338" s="24" t="s">
        <v>1904</v>
      </c>
      <c r="B338" s="25"/>
      <c r="C338" s="25"/>
      <c r="D338" s="25"/>
      <c r="E338" s="25"/>
      <c r="F338" s="25"/>
      <c r="G338" s="25"/>
      <c r="H338" s="25"/>
      <c r="I338" s="25"/>
      <c r="J338" s="26"/>
      <c r="K338" s="27"/>
    </row>
    <row r="339" spans="1:11" ht="15.75" customHeight="1" x14ac:dyDescent="0.3">
      <c r="A339" s="2"/>
      <c r="B339" s="3"/>
      <c r="C339" s="28" t="s">
        <v>1</v>
      </c>
      <c r="D339" s="26"/>
      <c r="E339" s="28" t="s">
        <v>2</v>
      </c>
      <c r="F339" s="26"/>
      <c r="G339" s="28" t="s">
        <v>3</v>
      </c>
      <c r="H339" s="26"/>
      <c r="I339" s="28" t="s">
        <v>4</v>
      </c>
      <c r="J339" s="26"/>
      <c r="K339" s="27"/>
    </row>
    <row r="340" spans="1:11" ht="15.75" customHeight="1" x14ac:dyDescent="0.3">
      <c r="A340" s="4" t="s">
        <v>5</v>
      </c>
      <c r="B340" s="5" t="s">
        <v>6</v>
      </c>
      <c r="C340" s="6" t="s">
        <v>7</v>
      </c>
      <c r="D340" s="6" t="s">
        <v>8</v>
      </c>
      <c r="E340" s="6" t="s">
        <v>7</v>
      </c>
      <c r="F340" s="6" t="s">
        <v>8</v>
      </c>
      <c r="G340" s="6" t="s">
        <v>7</v>
      </c>
      <c r="H340" s="6" t="s">
        <v>8</v>
      </c>
      <c r="I340" s="6" t="s">
        <v>7</v>
      </c>
      <c r="J340" s="6" t="s">
        <v>8</v>
      </c>
      <c r="K340" s="29"/>
    </row>
    <row r="341" spans="1:11" ht="15.75" customHeight="1" x14ac:dyDescent="0.3">
      <c r="A341" s="7" t="s">
        <v>1614</v>
      </c>
      <c r="B341" s="8" t="s">
        <v>101</v>
      </c>
      <c r="C341" s="12">
        <v>13</v>
      </c>
      <c r="D341" s="13">
        <v>9</v>
      </c>
      <c r="E341" s="13">
        <v>10</v>
      </c>
      <c r="F341" s="13">
        <v>6</v>
      </c>
      <c r="G341" s="13">
        <v>2</v>
      </c>
      <c r="H341" s="13">
        <v>1</v>
      </c>
      <c r="I341" s="13">
        <v>15</v>
      </c>
      <c r="J341" s="13">
        <v>10</v>
      </c>
      <c r="K341" s="27"/>
    </row>
    <row r="342" spans="1:11" ht="15.75" customHeight="1" x14ac:dyDescent="0.3">
      <c r="A342" s="7" t="s">
        <v>1852</v>
      </c>
      <c r="B342" s="8" t="s">
        <v>101</v>
      </c>
      <c r="C342" s="12">
        <v>12</v>
      </c>
      <c r="D342" s="13">
        <v>10</v>
      </c>
      <c r="E342" s="13">
        <v>10</v>
      </c>
      <c r="F342" s="13">
        <v>6</v>
      </c>
      <c r="G342" s="13">
        <v>1</v>
      </c>
      <c r="H342" s="13">
        <v>1</v>
      </c>
      <c r="I342" s="13">
        <v>13</v>
      </c>
      <c r="J342" s="13">
        <v>11</v>
      </c>
    </row>
    <row r="343" spans="1:11" ht="15.75" customHeight="1" x14ac:dyDescent="0.3">
      <c r="A343" s="7" t="s">
        <v>1883</v>
      </c>
      <c r="B343" s="8" t="s">
        <v>101</v>
      </c>
      <c r="C343" s="12">
        <v>7</v>
      </c>
      <c r="D343" s="13">
        <v>14</v>
      </c>
      <c r="E343" s="13">
        <v>5</v>
      </c>
      <c r="F343" s="13">
        <v>11</v>
      </c>
      <c r="G343" s="13">
        <v>0</v>
      </c>
      <c r="H343" s="13">
        <v>1</v>
      </c>
      <c r="I343" s="13">
        <v>7</v>
      </c>
      <c r="J343" s="13">
        <v>15</v>
      </c>
    </row>
    <row r="344" spans="1:11" ht="15.75" customHeight="1" x14ac:dyDescent="0.3">
      <c r="A344" s="10" t="s">
        <v>12</v>
      </c>
      <c r="B344" s="11"/>
      <c r="C344" s="9">
        <f>SUM(C341:C343)</f>
        <v>32</v>
      </c>
      <c r="D344" s="9">
        <f t="shared" ref="D344:J344" si="22">SUM(D341:D343)</f>
        <v>33</v>
      </c>
      <c r="E344" s="9">
        <f t="shared" si="22"/>
        <v>25</v>
      </c>
      <c r="F344" s="9">
        <f t="shared" si="22"/>
        <v>23</v>
      </c>
      <c r="G344" s="9">
        <f t="shared" si="22"/>
        <v>3</v>
      </c>
      <c r="H344" s="9">
        <f t="shared" si="22"/>
        <v>3</v>
      </c>
      <c r="I344" s="9">
        <f t="shared" si="22"/>
        <v>35</v>
      </c>
      <c r="J344" s="9">
        <f t="shared" si="22"/>
        <v>36</v>
      </c>
      <c r="K344" s="29"/>
    </row>
    <row r="345" spans="1:11" ht="15.75" customHeight="1" x14ac:dyDescent="0.3">
      <c r="A345" s="30"/>
      <c r="B345" s="30"/>
      <c r="C345" s="30"/>
    </row>
    <row r="346" spans="1:11" ht="15.75" customHeight="1" x14ac:dyDescent="0.3"/>
    <row r="347" spans="1:11" ht="15.75" customHeight="1" x14ac:dyDescent="0.3">
      <c r="A347" s="24" t="s">
        <v>767</v>
      </c>
      <c r="B347" s="25"/>
      <c r="C347" s="25"/>
      <c r="D347" s="25"/>
      <c r="E347" s="25"/>
      <c r="F347" s="25"/>
      <c r="G347" s="25"/>
      <c r="H347" s="25"/>
      <c r="I347" s="25"/>
      <c r="J347" s="26"/>
      <c r="K347" s="27"/>
    </row>
    <row r="348" spans="1:11" ht="15.75" customHeight="1" x14ac:dyDescent="0.3">
      <c r="A348" s="2"/>
      <c r="B348" s="3"/>
      <c r="C348" s="28" t="s">
        <v>1</v>
      </c>
      <c r="D348" s="26"/>
      <c r="E348" s="28" t="s">
        <v>2</v>
      </c>
      <c r="F348" s="26"/>
      <c r="G348" s="28" t="s">
        <v>3</v>
      </c>
      <c r="H348" s="26"/>
      <c r="I348" s="28" t="s">
        <v>4</v>
      </c>
      <c r="J348" s="26"/>
      <c r="K348" s="27"/>
    </row>
    <row r="349" spans="1:11" ht="15.75" customHeight="1" x14ac:dyDescent="0.3">
      <c r="A349" s="4" t="s">
        <v>5</v>
      </c>
      <c r="B349" s="5" t="s">
        <v>6</v>
      </c>
      <c r="C349" s="6" t="s">
        <v>7</v>
      </c>
      <c r="D349" s="6" t="s">
        <v>8</v>
      </c>
      <c r="E349" s="6" t="s">
        <v>7</v>
      </c>
      <c r="F349" s="6" t="s">
        <v>8</v>
      </c>
      <c r="G349" s="6" t="s">
        <v>7</v>
      </c>
      <c r="H349" s="6" t="s">
        <v>8</v>
      </c>
      <c r="I349" s="6" t="s">
        <v>7</v>
      </c>
      <c r="J349" s="6" t="s">
        <v>8</v>
      </c>
      <c r="K349" s="29"/>
    </row>
    <row r="350" spans="1:11" ht="15.75" customHeight="1" x14ac:dyDescent="0.3">
      <c r="A350" s="7" t="s">
        <v>768</v>
      </c>
      <c r="B350" s="8" t="s">
        <v>262</v>
      </c>
      <c r="C350" s="22"/>
      <c r="D350" s="14"/>
      <c r="E350" s="14"/>
      <c r="F350" s="14"/>
      <c r="G350" s="14"/>
      <c r="H350" s="14"/>
      <c r="I350" s="14">
        <v>4</v>
      </c>
      <c r="J350" s="14">
        <v>5</v>
      </c>
      <c r="K350" s="27"/>
    </row>
    <row r="351" spans="1:11" ht="15.75" customHeight="1" x14ac:dyDescent="0.3">
      <c r="A351" s="7" t="s">
        <v>769</v>
      </c>
      <c r="B351" s="8" t="s">
        <v>262</v>
      </c>
      <c r="C351" s="22"/>
      <c r="D351" s="14"/>
      <c r="E351" s="14"/>
      <c r="F351" s="14"/>
      <c r="G351" s="14"/>
      <c r="H351" s="14"/>
      <c r="I351" s="14">
        <v>4</v>
      </c>
      <c r="J351" s="14">
        <v>2</v>
      </c>
      <c r="K351" s="27"/>
    </row>
    <row r="352" spans="1:11" ht="15.75" customHeight="1" x14ac:dyDescent="0.3">
      <c r="A352" s="7" t="s">
        <v>770</v>
      </c>
      <c r="B352" s="8" t="s">
        <v>262</v>
      </c>
      <c r="C352" s="22"/>
      <c r="D352" s="14"/>
      <c r="E352" s="14"/>
      <c r="F352" s="14"/>
      <c r="G352" s="14"/>
      <c r="H352" s="14"/>
      <c r="I352" s="14">
        <v>4</v>
      </c>
      <c r="J352" s="14">
        <v>7</v>
      </c>
      <c r="K352" s="27"/>
    </row>
    <row r="353" spans="1:11" ht="15.75" customHeight="1" x14ac:dyDescent="0.3">
      <c r="A353" s="7" t="s">
        <v>771</v>
      </c>
      <c r="B353" s="8" t="s">
        <v>262</v>
      </c>
      <c r="C353" s="22"/>
      <c r="D353" s="14"/>
      <c r="E353" s="14"/>
      <c r="F353" s="14"/>
      <c r="G353" s="14"/>
      <c r="H353" s="14"/>
      <c r="I353" s="14">
        <v>12</v>
      </c>
      <c r="J353" s="14">
        <v>5</v>
      </c>
      <c r="K353" s="27"/>
    </row>
    <row r="354" spans="1:11" ht="15.75" customHeight="1" x14ac:dyDescent="0.3">
      <c r="A354" s="7" t="s">
        <v>772</v>
      </c>
      <c r="B354" s="8" t="s">
        <v>262</v>
      </c>
      <c r="C354" s="22"/>
      <c r="D354" s="14"/>
      <c r="E354" s="14"/>
      <c r="F354" s="14"/>
      <c r="G354" s="14"/>
      <c r="H354" s="14"/>
      <c r="I354" s="14">
        <v>4</v>
      </c>
      <c r="J354" s="14">
        <v>10</v>
      </c>
      <c r="K354" s="27"/>
    </row>
    <row r="355" spans="1:11" ht="15.75" customHeight="1" x14ac:dyDescent="0.3">
      <c r="A355" s="10" t="s">
        <v>12</v>
      </c>
      <c r="B355" s="11"/>
      <c r="C355" s="9">
        <f t="shared" ref="C355:J355" si="23">SUM(C350:C354)</f>
        <v>0</v>
      </c>
      <c r="D355" s="9">
        <f t="shared" si="23"/>
        <v>0</v>
      </c>
      <c r="E355" s="9">
        <f t="shared" si="23"/>
        <v>0</v>
      </c>
      <c r="F355" s="9">
        <f t="shared" si="23"/>
        <v>0</v>
      </c>
      <c r="G355" s="9">
        <f t="shared" si="23"/>
        <v>0</v>
      </c>
      <c r="H355" s="9">
        <f t="shared" si="23"/>
        <v>0</v>
      </c>
      <c r="I355" s="9">
        <f t="shared" si="23"/>
        <v>28</v>
      </c>
      <c r="J355" s="9">
        <f t="shared" si="23"/>
        <v>29</v>
      </c>
      <c r="K355" s="29"/>
    </row>
    <row r="356" spans="1:11" ht="15.75" customHeight="1" x14ac:dyDescent="0.3"/>
    <row r="357" spans="1:11" ht="15.75" customHeight="1" x14ac:dyDescent="0.3"/>
    <row r="358" spans="1:11" ht="15.75" customHeight="1" x14ac:dyDescent="0.3">
      <c r="A358" s="24" t="s">
        <v>941</v>
      </c>
      <c r="B358" s="25"/>
      <c r="C358" s="25"/>
      <c r="D358" s="25"/>
      <c r="E358" s="25"/>
      <c r="F358" s="25"/>
      <c r="G358" s="25"/>
      <c r="H358" s="25"/>
      <c r="I358" s="25"/>
      <c r="J358" s="26"/>
      <c r="K358" s="27"/>
    </row>
    <row r="359" spans="1:11" ht="15.75" customHeight="1" x14ac:dyDescent="0.3">
      <c r="A359" s="2"/>
      <c r="B359" s="3"/>
      <c r="C359" s="28" t="s">
        <v>1</v>
      </c>
      <c r="D359" s="26"/>
      <c r="E359" s="28" t="s">
        <v>2</v>
      </c>
      <c r="F359" s="26"/>
      <c r="G359" s="28" t="s">
        <v>3</v>
      </c>
      <c r="H359" s="26"/>
      <c r="I359" s="28" t="s">
        <v>4</v>
      </c>
      <c r="J359" s="26"/>
      <c r="K359" s="27"/>
    </row>
    <row r="360" spans="1:11" ht="15.75" customHeight="1" x14ac:dyDescent="0.3">
      <c r="A360" s="4" t="s">
        <v>5</v>
      </c>
      <c r="B360" s="5" t="s">
        <v>6</v>
      </c>
      <c r="C360" s="6" t="s">
        <v>7</v>
      </c>
      <c r="D360" s="6" t="s">
        <v>8</v>
      </c>
      <c r="E360" s="6" t="s">
        <v>7</v>
      </c>
      <c r="F360" s="6" t="s">
        <v>8</v>
      </c>
      <c r="G360" s="6" t="s">
        <v>7</v>
      </c>
      <c r="H360" s="6" t="s">
        <v>8</v>
      </c>
      <c r="I360" s="6" t="s">
        <v>7</v>
      </c>
      <c r="J360" s="6" t="s">
        <v>8</v>
      </c>
      <c r="K360" s="29"/>
    </row>
    <row r="361" spans="1:11" ht="15.75" customHeight="1" x14ac:dyDescent="0.3">
      <c r="A361" s="7" t="s">
        <v>76</v>
      </c>
      <c r="B361" s="8" t="s">
        <v>162</v>
      </c>
      <c r="C361" s="12">
        <v>0</v>
      </c>
      <c r="D361" s="13">
        <v>20</v>
      </c>
      <c r="E361" s="13"/>
      <c r="F361" s="13"/>
      <c r="G361" s="13">
        <v>0</v>
      </c>
      <c r="H361" s="13">
        <v>1</v>
      </c>
      <c r="I361" s="13">
        <v>0</v>
      </c>
      <c r="J361" s="13">
        <v>21</v>
      </c>
      <c r="K361" s="27"/>
    </row>
    <row r="362" spans="1:11" ht="15.75" customHeight="1" x14ac:dyDescent="0.3">
      <c r="A362" s="7" t="s">
        <v>77</v>
      </c>
      <c r="B362" s="8" t="s">
        <v>162</v>
      </c>
      <c r="C362" s="22">
        <v>1</v>
      </c>
      <c r="D362" s="14">
        <v>19</v>
      </c>
      <c r="E362" s="14">
        <v>0</v>
      </c>
      <c r="F362" s="14">
        <v>8</v>
      </c>
      <c r="G362" s="14">
        <v>0</v>
      </c>
      <c r="H362" s="14">
        <v>1</v>
      </c>
      <c r="I362" s="14">
        <v>1</v>
      </c>
      <c r="J362" s="14">
        <v>20</v>
      </c>
      <c r="K362" s="27"/>
    </row>
    <row r="363" spans="1:11" ht="15.75" customHeight="1" x14ac:dyDescent="0.3">
      <c r="A363" s="7" t="s">
        <v>78</v>
      </c>
      <c r="B363" s="8" t="s">
        <v>162</v>
      </c>
      <c r="C363" s="22">
        <v>8</v>
      </c>
      <c r="D363" s="14">
        <v>11</v>
      </c>
      <c r="E363" s="14">
        <v>4</v>
      </c>
      <c r="F363" s="14">
        <v>5</v>
      </c>
      <c r="G363" s="14">
        <v>2</v>
      </c>
      <c r="H363" s="14">
        <v>1</v>
      </c>
      <c r="I363" s="14">
        <v>10</v>
      </c>
      <c r="J363" s="14">
        <v>12</v>
      </c>
      <c r="K363" s="27"/>
    </row>
    <row r="364" spans="1:11" ht="15.75" customHeight="1" x14ac:dyDescent="0.3">
      <c r="A364" s="7" t="s">
        <v>79</v>
      </c>
      <c r="B364" s="8" t="s">
        <v>162</v>
      </c>
      <c r="C364" s="22">
        <v>12</v>
      </c>
      <c r="D364" s="14">
        <v>8</v>
      </c>
      <c r="E364" s="14">
        <v>6</v>
      </c>
      <c r="F364" s="14">
        <v>6</v>
      </c>
      <c r="G364" s="14">
        <v>1</v>
      </c>
      <c r="H364" s="14">
        <v>1</v>
      </c>
      <c r="I364" s="14">
        <v>13</v>
      </c>
      <c r="J364" s="14">
        <v>9</v>
      </c>
      <c r="K364" s="27"/>
    </row>
    <row r="365" spans="1:11" ht="15.75" customHeight="1" x14ac:dyDescent="0.3">
      <c r="A365" s="7" t="s">
        <v>9</v>
      </c>
      <c r="B365" s="8" t="s">
        <v>267</v>
      </c>
      <c r="C365" s="22">
        <v>10</v>
      </c>
      <c r="D365" s="14">
        <v>10</v>
      </c>
      <c r="E365" s="14">
        <v>4</v>
      </c>
      <c r="F365" s="14">
        <v>5</v>
      </c>
      <c r="G365" s="14">
        <v>3</v>
      </c>
      <c r="H365" s="14">
        <v>1</v>
      </c>
      <c r="I365" s="14">
        <v>13</v>
      </c>
      <c r="J365" s="14">
        <v>11</v>
      </c>
      <c r="K365" s="27"/>
    </row>
    <row r="366" spans="1:11" ht="15.75" customHeight="1" x14ac:dyDescent="0.3">
      <c r="A366" s="7" t="s">
        <v>11</v>
      </c>
      <c r="B366" s="8" t="s">
        <v>267</v>
      </c>
      <c r="C366" s="22">
        <v>5</v>
      </c>
      <c r="D366" s="14">
        <v>15</v>
      </c>
      <c r="E366" s="14">
        <v>2</v>
      </c>
      <c r="F366" s="14">
        <v>7</v>
      </c>
      <c r="G366" s="14">
        <v>0</v>
      </c>
      <c r="H366" s="14">
        <v>1</v>
      </c>
      <c r="I366" s="14">
        <v>5</v>
      </c>
      <c r="J366" s="14">
        <v>16</v>
      </c>
      <c r="K366" s="27"/>
    </row>
    <row r="367" spans="1:11" ht="15.75" customHeight="1" x14ac:dyDescent="0.3">
      <c r="A367" s="10" t="s">
        <v>12</v>
      </c>
      <c r="B367" s="11"/>
      <c r="C367" s="9">
        <f>SUM(C361:C366)</f>
        <v>36</v>
      </c>
      <c r="D367" s="9">
        <f t="shared" ref="D367:J367" si="24">SUM(D361:D366)</f>
        <v>83</v>
      </c>
      <c r="E367" s="9">
        <f t="shared" si="24"/>
        <v>16</v>
      </c>
      <c r="F367" s="9">
        <f t="shared" si="24"/>
        <v>31</v>
      </c>
      <c r="G367" s="9">
        <f t="shared" si="24"/>
        <v>6</v>
      </c>
      <c r="H367" s="9">
        <f t="shared" si="24"/>
        <v>6</v>
      </c>
      <c r="I367" s="9">
        <f t="shared" si="24"/>
        <v>42</v>
      </c>
      <c r="J367" s="9">
        <f t="shared" si="24"/>
        <v>89</v>
      </c>
      <c r="K367" s="29"/>
    </row>
    <row r="368" spans="1:11" ht="15.75" customHeight="1" x14ac:dyDescent="0.3">
      <c r="A368" s="18"/>
      <c r="B368" s="18"/>
    </row>
    <row r="369" spans="1:11" ht="15.75" customHeight="1" x14ac:dyDescent="0.3"/>
    <row r="370" spans="1:11" ht="15.75" customHeight="1" x14ac:dyDescent="0.3">
      <c r="A370" s="24" t="s">
        <v>1780</v>
      </c>
      <c r="B370" s="25"/>
      <c r="C370" s="25"/>
      <c r="D370" s="25"/>
      <c r="E370" s="25"/>
      <c r="F370" s="25"/>
      <c r="G370" s="25"/>
      <c r="H370" s="25"/>
      <c r="I370" s="25"/>
      <c r="J370" s="26"/>
      <c r="K370" s="27"/>
    </row>
    <row r="371" spans="1:11" ht="15.75" customHeight="1" x14ac:dyDescent="0.3">
      <c r="A371" s="2"/>
      <c r="B371" s="3"/>
      <c r="C371" s="28" t="s">
        <v>1</v>
      </c>
      <c r="D371" s="26"/>
      <c r="E371" s="28" t="s">
        <v>2</v>
      </c>
      <c r="F371" s="26"/>
      <c r="G371" s="28" t="s">
        <v>3</v>
      </c>
      <c r="H371" s="26"/>
      <c r="I371" s="28" t="s">
        <v>4</v>
      </c>
      <c r="J371" s="26"/>
      <c r="K371" s="27"/>
    </row>
    <row r="372" spans="1:11" ht="15.75" customHeight="1" x14ac:dyDescent="0.3">
      <c r="A372" s="4" t="s">
        <v>5</v>
      </c>
      <c r="B372" s="5" t="s">
        <v>6</v>
      </c>
      <c r="C372" s="6" t="s">
        <v>7</v>
      </c>
      <c r="D372" s="6" t="s">
        <v>8</v>
      </c>
      <c r="E372" s="6" t="s">
        <v>7</v>
      </c>
      <c r="F372" s="6" t="s">
        <v>8</v>
      </c>
      <c r="G372" s="6" t="s">
        <v>7</v>
      </c>
      <c r="H372" s="6" t="s">
        <v>8</v>
      </c>
      <c r="I372" s="6" t="s">
        <v>7</v>
      </c>
      <c r="J372" s="6" t="s">
        <v>8</v>
      </c>
      <c r="K372" s="29"/>
    </row>
    <row r="373" spans="1:11" ht="15.75" customHeight="1" x14ac:dyDescent="0.3">
      <c r="A373" s="7" t="s">
        <v>778</v>
      </c>
      <c r="B373" s="8" t="s">
        <v>262</v>
      </c>
      <c r="C373" s="12"/>
      <c r="D373" s="13"/>
      <c r="E373" s="13"/>
      <c r="F373" s="13"/>
      <c r="G373" s="13"/>
      <c r="H373" s="13"/>
      <c r="I373" s="13">
        <v>3</v>
      </c>
      <c r="J373" s="13">
        <v>6</v>
      </c>
      <c r="K373" s="27"/>
    </row>
    <row r="374" spans="1:11" ht="15.75" customHeight="1" x14ac:dyDescent="0.3">
      <c r="A374" s="10" t="s">
        <v>12</v>
      </c>
      <c r="B374" s="11"/>
      <c r="C374" s="9">
        <f>SUM(C373)</f>
        <v>0</v>
      </c>
      <c r="D374" s="9">
        <f t="shared" ref="D374:J374" si="25">SUM(D373)</f>
        <v>0</v>
      </c>
      <c r="E374" s="9">
        <f t="shared" si="25"/>
        <v>0</v>
      </c>
      <c r="F374" s="9">
        <f t="shared" si="25"/>
        <v>0</v>
      </c>
      <c r="G374" s="9">
        <f t="shared" si="25"/>
        <v>0</v>
      </c>
      <c r="H374" s="9">
        <f t="shared" si="25"/>
        <v>0</v>
      </c>
      <c r="I374" s="9">
        <f t="shared" si="25"/>
        <v>3</v>
      </c>
      <c r="J374" s="9">
        <f t="shared" si="25"/>
        <v>6</v>
      </c>
      <c r="K374" s="29"/>
    </row>
    <row r="375" spans="1:11" ht="15.75" customHeight="1" x14ac:dyDescent="0.3">
      <c r="A375" s="30"/>
      <c r="B375" s="30"/>
      <c r="C375" s="30"/>
    </row>
    <row r="376" spans="1:11" ht="15.75" customHeight="1" x14ac:dyDescent="0.3"/>
    <row r="377" spans="1:11" ht="15.75" customHeight="1" x14ac:dyDescent="0.3">
      <c r="A377" s="24" t="s">
        <v>898</v>
      </c>
      <c r="B377" s="25"/>
      <c r="C377" s="25"/>
      <c r="D377" s="25"/>
      <c r="E377" s="25"/>
      <c r="F377" s="25"/>
      <c r="G377" s="25"/>
      <c r="H377" s="25"/>
      <c r="I377" s="25"/>
      <c r="J377" s="26"/>
      <c r="K377" s="27"/>
    </row>
    <row r="378" spans="1:11" ht="15.75" customHeight="1" x14ac:dyDescent="0.3">
      <c r="A378" s="2"/>
      <c r="B378" s="3"/>
      <c r="C378" s="28" t="s">
        <v>1</v>
      </c>
      <c r="D378" s="26"/>
      <c r="E378" s="28" t="s">
        <v>2</v>
      </c>
      <c r="F378" s="26"/>
      <c r="G378" s="28" t="s">
        <v>3</v>
      </c>
      <c r="H378" s="26"/>
      <c r="I378" s="28" t="s">
        <v>4</v>
      </c>
      <c r="J378" s="26"/>
      <c r="K378" s="27"/>
    </row>
    <row r="379" spans="1:11" ht="15.75" customHeight="1" x14ac:dyDescent="0.3">
      <c r="A379" s="4" t="s">
        <v>5</v>
      </c>
      <c r="B379" s="5" t="s">
        <v>6</v>
      </c>
      <c r="C379" s="6" t="s">
        <v>7</v>
      </c>
      <c r="D379" s="6" t="s">
        <v>8</v>
      </c>
      <c r="E379" s="6" t="s">
        <v>7</v>
      </c>
      <c r="F379" s="6" t="s">
        <v>8</v>
      </c>
      <c r="G379" s="6" t="s">
        <v>7</v>
      </c>
      <c r="H379" s="6" t="s">
        <v>8</v>
      </c>
      <c r="I379" s="6" t="s">
        <v>7</v>
      </c>
      <c r="J379" s="6" t="s">
        <v>8</v>
      </c>
      <c r="K379" s="29"/>
    </row>
    <row r="380" spans="1:11" ht="15.75" customHeight="1" x14ac:dyDescent="0.3">
      <c r="A380" s="7" t="s">
        <v>66</v>
      </c>
      <c r="B380" s="8" t="s">
        <v>268</v>
      </c>
      <c r="C380" s="22">
        <v>4</v>
      </c>
      <c r="D380" s="14">
        <v>13</v>
      </c>
      <c r="E380" s="14">
        <v>1</v>
      </c>
      <c r="F380" s="14">
        <v>9</v>
      </c>
      <c r="G380" s="14">
        <v>0</v>
      </c>
      <c r="H380" s="14">
        <v>1</v>
      </c>
      <c r="I380" s="14">
        <v>4</v>
      </c>
      <c r="J380" s="14">
        <v>14</v>
      </c>
      <c r="K380" s="27"/>
    </row>
    <row r="381" spans="1:11" ht="15.75" customHeight="1" x14ac:dyDescent="0.3">
      <c r="A381" s="7" t="s">
        <v>67</v>
      </c>
      <c r="B381" s="8" t="s">
        <v>268</v>
      </c>
      <c r="C381" s="22">
        <v>14</v>
      </c>
      <c r="D381" s="14">
        <v>4</v>
      </c>
      <c r="E381" s="14">
        <v>9</v>
      </c>
      <c r="F381" s="14">
        <v>2</v>
      </c>
      <c r="G381" s="14">
        <v>3</v>
      </c>
      <c r="H381" s="14">
        <v>1</v>
      </c>
      <c r="I381" s="14">
        <v>17</v>
      </c>
      <c r="J381" s="14">
        <v>5</v>
      </c>
      <c r="K381" s="27"/>
    </row>
    <row r="382" spans="1:11" ht="15.75" customHeight="1" x14ac:dyDescent="0.3">
      <c r="A382" s="7" t="s">
        <v>269</v>
      </c>
      <c r="B382" s="8" t="s">
        <v>268</v>
      </c>
      <c r="C382" s="22">
        <v>15</v>
      </c>
      <c r="D382" s="14">
        <v>3</v>
      </c>
      <c r="E382" s="14">
        <v>8</v>
      </c>
      <c r="F382" s="14">
        <v>2</v>
      </c>
      <c r="G382" s="14">
        <v>2</v>
      </c>
      <c r="H382" s="14">
        <v>1</v>
      </c>
      <c r="I382" s="14">
        <v>17</v>
      </c>
      <c r="J382" s="14">
        <v>4</v>
      </c>
      <c r="K382" s="27"/>
    </row>
    <row r="383" spans="1:11" ht="15.75" customHeight="1" x14ac:dyDescent="0.3">
      <c r="A383" s="7" t="s">
        <v>69</v>
      </c>
      <c r="B383" s="8" t="s">
        <v>268</v>
      </c>
      <c r="C383" s="22">
        <v>5</v>
      </c>
      <c r="D383" s="14">
        <v>13</v>
      </c>
      <c r="E383" s="14">
        <v>3</v>
      </c>
      <c r="F383" s="14">
        <v>7</v>
      </c>
      <c r="G383" s="14">
        <v>1</v>
      </c>
      <c r="H383" s="14">
        <v>1</v>
      </c>
      <c r="I383" s="14">
        <v>6</v>
      </c>
      <c r="J383" s="14">
        <v>14</v>
      </c>
      <c r="K383" s="27"/>
    </row>
    <row r="384" spans="1:11" ht="15.75" customHeight="1" x14ac:dyDescent="0.3">
      <c r="A384" s="7" t="s">
        <v>102</v>
      </c>
      <c r="B384" s="8" t="s">
        <v>268</v>
      </c>
      <c r="C384" s="22">
        <v>11</v>
      </c>
      <c r="D384" s="14">
        <v>7</v>
      </c>
      <c r="E384" s="14">
        <v>6</v>
      </c>
      <c r="F384" s="14">
        <v>4</v>
      </c>
      <c r="G384" s="14">
        <v>0</v>
      </c>
      <c r="H384" s="14">
        <v>1</v>
      </c>
      <c r="I384" s="14">
        <v>11</v>
      </c>
      <c r="J384" s="14">
        <v>8</v>
      </c>
      <c r="K384" s="27"/>
    </row>
    <row r="385" spans="1:11" ht="15.75" customHeight="1" x14ac:dyDescent="0.3">
      <c r="A385" s="7" t="s">
        <v>103</v>
      </c>
      <c r="B385" s="8" t="s">
        <v>268</v>
      </c>
      <c r="C385" s="22">
        <v>12</v>
      </c>
      <c r="D385" s="14">
        <v>6</v>
      </c>
      <c r="E385" s="14">
        <v>8</v>
      </c>
      <c r="F385" s="14">
        <v>2</v>
      </c>
      <c r="G385" s="14">
        <v>0</v>
      </c>
      <c r="H385" s="14">
        <v>1</v>
      </c>
      <c r="I385" s="14">
        <v>12</v>
      </c>
      <c r="J385" s="14">
        <v>7</v>
      </c>
      <c r="K385" s="27"/>
    </row>
    <row r="386" spans="1:11" ht="15.75" customHeight="1" x14ac:dyDescent="0.3">
      <c r="A386" s="7" t="s">
        <v>104</v>
      </c>
      <c r="B386" s="8" t="s">
        <v>268</v>
      </c>
      <c r="C386" s="22">
        <v>10</v>
      </c>
      <c r="D386" s="14">
        <v>8</v>
      </c>
      <c r="E386" s="14">
        <v>7</v>
      </c>
      <c r="F386" s="14">
        <v>7</v>
      </c>
      <c r="G386" s="14">
        <v>1</v>
      </c>
      <c r="H386" s="14">
        <v>1</v>
      </c>
      <c r="I386" s="14">
        <v>11</v>
      </c>
      <c r="J386" s="14">
        <v>9</v>
      </c>
      <c r="K386" s="27"/>
    </row>
    <row r="387" spans="1:11" ht="15.75" customHeight="1" x14ac:dyDescent="0.3">
      <c r="A387" s="7" t="s">
        <v>105</v>
      </c>
      <c r="B387" s="8" t="s">
        <v>268</v>
      </c>
      <c r="C387" s="22">
        <v>13</v>
      </c>
      <c r="D387" s="14">
        <v>5</v>
      </c>
      <c r="E387" s="14">
        <v>9</v>
      </c>
      <c r="F387" s="14">
        <v>5</v>
      </c>
      <c r="G387" s="14">
        <v>1</v>
      </c>
      <c r="H387" s="14">
        <v>1</v>
      </c>
      <c r="I387" s="14">
        <v>14</v>
      </c>
      <c r="J387" s="14">
        <v>6</v>
      </c>
      <c r="K387" s="27"/>
    </row>
    <row r="388" spans="1:11" ht="15.75" customHeight="1" x14ac:dyDescent="0.3">
      <c r="A388" s="7" t="s">
        <v>25</v>
      </c>
      <c r="B388" s="8" t="s">
        <v>268</v>
      </c>
      <c r="C388" s="22">
        <v>8</v>
      </c>
      <c r="D388" s="14">
        <v>10</v>
      </c>
      <c r="E388" s="14">
        <v>8</v>
      </c>
      <c r="F388" s="14">
        <v>6</v>
      </c>
      <c r="G388" s="14">
        <v>1</v>
      </c>
      <c r="H388" s="14">
        <v>1</v>
      </c>
      <c r="I388" s="14">
        <v>9</v>
      </c>
      <c r="J388" s="14">
        <v>11</v>
      </c>
      <c r="K388" s="27"/>
    </row>
    <row r="389" spans="1:11" ht="15.75" customHeight="1" x14ac:dyDescent="0.3">
      <c r="A389" s="7" t="s">
        <v>27</v>
      </c>
      <c r="B389" s="8" t="s">
        <v>268</v>
      </c>
      <c r="C389" s="22">
        <v>16</v>
      </c>
      <c r="D389" s="14">
        <v>2</v>
      </c>
      <c r="E389" s="14">
        <v>13</v>
      </c>
      <c r="F389" s="14">
        <v>1</v>
      </c>
      <c r="G389" s="14">
        <v>1</v>
      </c>
      <c r="H389" s="14">
        <v>1</v>
      </c>
      <c r="I389" s="14">
        <v>17</v>
      </c>
      <c r="J389" s="14">
        <v>3</v>
      </c>
      <c r="K389" s="27"/>
    </row>
    <row r="390" spans="1:11" ht="15.75" customHeight="1" x14ac:dyDescent="0.3">
      <c r="A390" s="7" t="s">
        <v>28</v>
      </c>
      <c r="B390" s="8" t="s">
        <v>111</v>
      </c>
      <c r="C390" s="22">
        <v>2</v>
      </c>
      <c r="D390" s="14">
        <v>16</v>
      </c>
      <c r="E390" s="14">
        <v>2</v>
      </c>
      <c r="F390" s="14">
        <v>12</v>
      </c>
      <c r="G390" s="14">
        <v>0</v>
      </c>
      <c r="H390" s="14">
        <v>1</v>
      </c>
      <c r="I390" s="14">
        <v>2</v>
      </c>
      <c r="J390" s="14">
        <v>17</v>
      </c>
      <c r="K390" s="27"/>
    </row>
    <row r="391" spans="1:11" ht="15.75" customHeight="1" x14ac:dyDescent="0.3">
      <c r="A391" s="7" t="s">
        <v>106</v>
      </c>
      <c r="B391" s="8" t="s">
        <v>111</v>
      </c>
      <c r="C391" s="22">
        <v>3</v>
      </c>
      <c r="D391" s="14">
        <v>15</v>
      </c>
      <c r="E391" s="14">
        <v>3</v>
      </c>
      <c r="F391" s="14">
        <v>11</v>
      </c>
      <c r="G391" s="14">
        <v>0</v>
      </c>
      <c r="H391" s="14">
        <v>1</v>
      </c>
      <c r="I391" s="14">
        <v>3</v>
      </c>
      <c r="J391" s="14">
        <v>16</v>
      </c>
      <c r="K391" s="27"/>
    </row>
    <row r="392" spans="1:11" ht="15.75" customHeight="1" x14ac:dyDescent="0.3">
      <c r="A392" s="7" t="s">
        <v>30</v>
      </c>
      <c r="B392" s="8" t="s">
        <v>111</v>
      </c>
      <c r="C392" s="22">
        <v>6</v>
      </c>
      <c r="D392" s="14">
        <v>12</v>
      </c>
      <c r="E392" s="14">
        <v>6</v>
      </c>
      <c r="F392" s="14">
        <v>8</v>
      </c>
      <c r="G392" s="14">
        <v>0</v>
      </c>
      <c r="H392" s="14">
        <v>1</v>
      </c>
      <c r="I392" s="14">
        <v>6</v>
      </c>
      <c r="J392" s="14">
        <v>13</v>
      </c>
      <c r="K392" s="27"/>
    </row>
    <row r="393" spans="1:11" ht="15.75" customHeight="1" x14ac:dyDescent="0.3">
      <c r="A393" s="7" t="s">
        <v>107</v>
      </c>
      <c r="B393" s="8" t="s">
        <v>111</v>
      </c>
      <c r="C393" s="22">
        <v>0</v>
      </c>
      <c r="D393" s="14">
        <v>18</v>
      </c>
      <c r="E393" s="14">
        <v>0</v>
      </c>
      <c r="F393" s="14">
        <v>14</v>
      </c>
      <c r="G393" s="14">
        <v>0</v>
      </c>
      <c r="H393" s="14">
        <v>1</v>
      </c>
      <c r="I393" s="14">
        <v>0</v>
      </c>
      <c r="J393" s="14">
        <v>19</v>
      </c>
      <c r="K393" s="27"/>
    </row>
    <row r="394" spans="1:11" ht="15.75" customHeight="1" x14ac:dyDescent="0.3">
      <c r="A394" s="7" t="s">
        <v>109</v>
      </c>
      <c r="B394" s="8" t="s">
        <v>111</v>
      </c>
      <c r="C394" s="22">
        <v>1</v>
      </c>
      <c r="D394" s="14">
        <v>15</v>
      </c>
      <c r="E394" s="14">
        <v>1</v>
      </c>
      <c r="F394" s="14">
        <v>13</v>
      </c>
      <c r="G394" s="14">
        <v>0</v>
      </c>
      <c r="H394" s="14">
        <v>1</v>
      </c>
      <c r="I394" s="14">
        <v>1</v>
      </c>
      <c r="J394" s="14">
        <v>16</v>
      </c>
      <c r="K394" s="27"/>
    </row>
    <row r="395" spans="1:11" ht="15.75" customHeight="1" x14ac:dyDescent="0.3">
      <c r="A395" s="10" t="s">
        <v>12</v>
      </c>
      <c r="B395" s="11"/>
      <c r="C395" s="9">
        <f t="shared" ref="C395:J395" si="26">SUM(C380:C394)</f>
        <v>120</v>
      </c>
      <c r="D395" s="9">
        <f t="shared" si="26"/>
        <v>147</v>
      </c>
      <c r="E395" s="9">
        <f t="shared" si="26"/>
        <v>84</v>
      </c>
      <c r="F395" s="9">
        <f t="shared" si="26"/>
        <v>103</v>
      </c>
      <c r="G395" s="9">
        <f t="shared" si="26"/>
        <v>10</v>
      </c>
      <c r="H395" s="9">
        <f t="shared" si="26"/>
        <v>15</v>
      </c>
      <c r="I395" s="9">
        <f t="shared" si="26"/>
        <v>130</v>
      </c>
      <c r="J395" s="9">
        <f t="shared" si="26"/>
        <v>162</v>
      </c>
      <c r="K395" s="29"/>
    </row>
    <row r="396" spans="1:11" ht="15.75" customHeight="1" x14ac:dyDescent="0.3">
      <c r="A396" s="18"/>
      <c r="B396" s="18"/>
    </row>
    <row r="397" spans="1:11" ht="15.75" customHeight="1" x14ac:dyDescent="0.3"/>
    <row r="398" spans="1:11" ht="15.75" customHeight="1" x14ac:dyDescent="0.3">
      <c r="A398" s="24" t="s">
        <v>793</v>
      </c>
      <c r="B398" s="25"/>
      <c r="C398" s="25"/>
      <c r="D398" s="25"/>
      <c r="E398" s="25"/>
      <c r="F398" s="25"/>
      <c r="G398" s="25"/>
      <c r="H398" s="25"/>
      <c r="I398" s="25"/>
      <c r="J398" s="26"/>
      <c r="K398" s="27"/>
    </row>
    <row r="399" spans="1:11" ht="15.75" customHeight="1" x14ac:dyDescent="0.3">
      <c r="A399" s="2"/>
      <c r="B399" s="3"/>
      <c r="C399" s="28" t="s">
        <v>1</v>
      </c>
      <c r="D399" s="26"/>
      <c r="E399" s="28" t="s">
        <v>2</v>
      </c>
      <c r="F399" s="26"/>
      <c r="G399" s="28" t="s">
        <v>3</v>
      </c>
      <c r="H399" s="26"/>
      <c r="I399" s="28" t="s">
        <v>4</v>
      </c>
      <c r="J399" s="26"/>
      <c r="K399" s="27"/>
    </row>
    <row r="400" spans="1:11" ht="15.75" customHeight="1" x14ac:dyDescent="0.3">
      <c r="A400" s="4" t="s">
        <v>5</v>
      </c>
      <c r="B400" s="5" t="s">
        <v>6</v>
      </c>
      <c r="C400" s="6" t="s">
        <v>7</v>
      </c>
      <c r="D400" s="6" t="s">
        <v>8</v>
      </c>
      <c r="E400" s="6" t="s">
        <v>7</v>
      </c>
      <c r="F400" s="6" t="s">
        <v>8</v>
      </c>
      <c r="G400" s="6" t="s">
        <v>7</v>
      </c>
      <c r="H400" s="6" t="s">
        <v>8</v>
      </c>
      <c r="I400" s="6" t="s">
        <v>7</v>
      </c>
      <c r="J400" s="6" t="s">
        <v>8</v>
      </c>
      <c r="K400" s="29"/>
    </row>
    <row r="401" spans="1:11" ht="15.75" customHeight="1" x14ac:dyDescent="0.3">
      <c r="A401" s="7" t="s">
        <v>67</v>
      </c>
      <c r="B401" s="8" t="s">
        <v>692</v>
      </c>
      <c r="C401" s="12">
        <v>6</v>
      </c>
      <c r="D401" s="13">
        <v>12</v>
      </c>
      <c r="E401" s="13">
        <v>4</v>
      </c>
      <c r="F401" s="13">
        <v>8</v>
      </c>
      <c r="G401" s="13">
        <v>0</v>
      </c>
      <c r="H401" s="13">
        <v>1</v>
      </c>
      <c r="I401" s="13">
        <v>6</v>
      </c>
      <c r="J401" s="13">
        <v>13</v>
      </c>
      <c r="K401" s="27"/>
    </row>
    <row r="402" spans="1:11" ht="15.75" customHeight="1" x14ac:dyDescent="0.3">
      <c r="A402" s="7" t="s">
        <v>68</v>
      </c>
      <c r="B402" s="8" t="s">
        <v>692</v>
      </c>
      <c r="C402" s="22">
        <v>3</v>
      </c>
      <c r="D402" s="14">
        <v>15</v>
      </c>
      <c r="E402" s="14">
        <v>3</v>
      </c>
      <c r="F402" s="14">
        <v>9</v>
      </c>
      <c r="G402" s="14">
        <v>0</v>
      </c>
      <c r="H402" s="14">
        <v>1</v>
      </c>
      <c r="I402" s="14">
        <v>3</v>
      </c>
      <c r="J402" s="14">
        <v>16</v>
      </c>
      <c r="K402" s="27"/>
    </row>
    <row r="403" spans="1:11" ht="15.75" customHeight="1" x14ac:dyDescent="0.3">
      <c r="A403" s="7" t="s">
        <v>69</v>
      </c>
      <c r="B403" s="8" t="s">
        <v>692</v>
      </c>
      <c r="C403" s="22">
        <v>4</v>
      </c>
      <c r="D403" s="14">
        <v>14</v>
      </c>
      <c r="E403" s="14">
        <v>2</v>
      </c>
      <c r="F403" s="14">
        <v>10</v>
      </c>
      <c r="G403" s="14">
        <v>0</v>
      </c>
      <c r="H403" s="14">
        <v>1</v>
      </c>
      <c r="I403" s="14">
        <v>4</v>
      </c>
      <c r="J403" s="14">
        <v>15</v>
      </c>
      <c r="K403" s="27"/>
    </row>
    <row r="404" spans="1:11" ht="15.75" customHeight="1" x14ac:dyDescent="0.3">
      <c r="A404" s="10" t="s">
        <v>12</v>
      </c>
      <c r="B404" s="11"/>
      <c r="C404" s="9">
        <f t="shared" ref="C404:J404" si="27">SUM(C401:C403)</f>
        <v>13</v>
      </c>
      <c r="D404" s="9">
        <f t="shared" si="27"/>
        <v>41</v>
      </c>
      <c r="E404" s="9">
        <f t="shared" si="27"/>
        <v>9</v>
      </c>
      <c r="F404" s="9">
        <f t="shared" si="27"/>
        <v>27</v>
      </c>
      <c r="G404" s="9">
        <f t="shared" si="27"/>
        <v>0</v>
      </c>
      <c r="H404" s="9">
        <f t="shared" si="27"/>
        <v>3</v>
      </c>
      <c r="I404" s="9">
        <f t="shared" si="27"/>
        <v>13</v>
      </c>
      <c r="J404" s="9">
        <f t="shared" si="27"/>
        <v>44</v>
      </c>
      <c r="K404" s="29"/>
    </row>
    <row r="405" spans="1:11" ht="15.75" customHeight="1" x14ac:dyDescent="0.3">
      <c r="A405" s="18"/>
      <c r="B405" s="18"/>
      <c r="C405" s="18"/>
    </row>
    <row r="406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642"/>
  <sheetViews>
    <sheetView topLeftCell="A182" workbookViewId="0">
      <selection activeCell="E201" sqref="E201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270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75</v>
      </c>
      <c r="B6" s="8" t="s">
        <v>271</v>
      </c>
      <c r="C6" s="12">
        <v>13</v>
      </c>
      <c r="D6" s="13">
        <v>7</v>
      </c>
      <c r="E6" s="13">
        <v>7</v>
      </c>
      <c r="F6" s="13">
        <v>3</v>
      </c>
      <c r="G6" s="13">
        <v>0</v>
      </c>
      <c r="H6" s="13">
        <v>1</v>
      </c>
      <c r="I6" s="13">
        <v>13</v>
      </c>
      <c r="J6" s="13">
        <v>8</v>
      </c>
      <c r="K6" s="27"/>
    </row>
    <row r="7" spans="1:11" ht="15.75" customHeight="1" x14ac:dyDescent="0.3">
      <c r="A7" s="7" t="s">
        <v>76</v>
      </c>
      <c r="B7" s="8" t="s">
        <v>271</v>
      </c>
      <c r="C7" s="22">
        <v>8</v>
      </c>
      <c r="D7" s="14">
        <v>12</v>
      </c>
      <c r="E7" s="14">
        <v>4</v>
      </c>
      <c r="F7" s="14">
        <v>6</v>
      </c>
      <c r="G7" s="14">
        <v>0</v>
      </c>
      <c r="H7" s="14">
        <v>1</v>
      </c>
      <c r="I7" s="14">
        <v>8</v>
      </c>
      <c r="J7" s="14">
        <v>13</v>
      </c>
      <c r="K7" s="27"/>
    </row>
    <row r="8" spans="1:11" ht="15.75" customHeight="1" x14ac:dyDescent="0.3">
      <c r="A8" s="7" t="s">
        <v>77</v>
      </c>
      <c r="B8" s="8" t="s">
        <v>271</v>
      </c>
      <c r="C8" s="22">
        <v>12</v>
      </c>
      <c r="D8" s="14">
        <v>8</v>
      </c>
      <c r="E8" s="14">
        <v>7</v>
      </c>
      <c r="F8" s="14">
        <v>3</v>
      </c>
      <c r="G8" s="14">
        <v>4</v>
      </c>
      <c r="H8" s="14">
        <v>1</v>
      </c>
      <c r="I8" s="14">
        <v>16</v>
      </c>
      <c r="J8" s="14">
        <v>9</v>
      </c>
      <c r="K8" s="27"/>
    </row>
    <row r="9" spans="1:11" ht="15.75" customHeight="1" x14ac:dyDescent="0.3">
      <c r="A9" s="7" t="s">
        <v>78</v>
      </c>
      <c r="B9" s="8" t="s">
        <v>271</v>
      </c>
      <c r="C9" s="22">
        <v>6</v>
      </c>
      <c r="D9" s="14">
        <v>14</v>
      </c>
      <c r="E9" s="14">
        <v>4</v>
      </c>
      <c r="F9" s="14">
        <v>6</v>
      </c>
      <c r="G9" s="14">
        <v>1</v>
      </c>
      <c r="H9" s="14">
        <v>1</v>
      </c>
      <c r="I9" s="14">
        <v>7</v>
      </c>
      <c r="J9" s="14">
        <v>15</v>
      </c>
      <c r="K9" s="27"/>
    </row>
    <row r="10" spans="1:11" ht="15.75" customHeight="1" x14ac:dyDescent="0.3">
      <c r="A10" s="7" t="s">
        <v>79</v>
      </c>
      <c r="B10" s="8" t="s">
        <v>271</v>
      </c>
      <c r="C10" s="22">
        <v>16</v>
      </c>
      <c r="D10" s="14">
        <v>4</v>
      </c>
      <c r="E10" s="14">
        <v>8</v>
      </c>
      <c r="F10" s="14">
        <v>2</v>
      </c>
      <c r="G10" s="14">
        <v>1</v>
      </c>
      <c r="H10" s="14">
        <v>1</v>
      </c>
      <c r="I10" s="14">
        <v>17</v>
      </c>
      <c r="J10" s="14">
        <v>5</v>
      </c>
      <c r="K10" s="27"/>
    </row>
    <row r="11" spans="1:11" ht="15.75" customHeight="1" x14ac:dyDescent="0.3">
      <c r="A11" s="7" t="s">
        <v>9</v>
      </c>
      <c r="B11" s="8" t="s">
        <v>271</v>
      </c>
      <c r="C11" s="22">
        <v>4</v>
      </c>
      <c r="D11" s="14">
        <v>16</v>
      </c>
      <c r="E11" s="14">
        <v>2</v>
      </c>
      <c r="F11" s="14">
        <v>8</v>
      </c>
      <c r="G11" s="14">
        <v>0</v>
      </c>
      <c r="H11" s="14">
        <v>1</v>
      </c>
      <c r="I11" s="14">
        <v>4</v>
      </c>
      <c r="J11" s="14">
        <v>17</v>
      </c>
      <c r="K11" s="27"/>
    </row>
    <row r="12" spans="1:11" ht="15.75" customHeight="1" x14ac:dyDescent="0.3">
      <c r="A12" s="7" t="s">
        <v>11</v>
      </c>
      <c r="B12" s="8" t="s">
        <v>271</v>
      </c>
      <c r="C12" s="22">
        <v>6</v>
      </c>
      <c r="D12" s="14">
        <v>14</v>
      </c>
      <c r="E12" s="14">
        <v>1</v>
      </c>
      <c r="F12" s="14">
        <v>9</v>
      </c>
      <c r="G12" s="14">
        <v>0</v>
      </c>
      <c r="H12" s="14">
        <v>1</v>
      </c>
      <c r="I12" s="14">
        <v>6</v>
      </c>
      <c r="J12" s="14">
        <v>15</v>
      </c>
      <c r="K12" s="27"/>
    </row>
    <row r="13" spans="1:11" ht="15.75" customHeight="1" x14ac:dyDescent="0.3">
      <c r="A13" s="10" t="s">
        <v>12</v>
      </c>
      <c r="B13" s="11"/>
      <c r="C13" s="9">
        <f>SUM(C6:C12)</f>
        <v>65</v>
      </c>
      <c r="D13" s="9">
        <f t="shared" ref="D13:J13" si="0">SUM(D6:D12)</f>
        <v>75</v>
      </c>
      <c r="E13" s="9">
        <f t="shared" si="0"/>
        <v>33</v>
      </c>
      <c r="F13" s="9">
        <f t="shared" si="0"/>
        <v>37</v>
      </c>
      <c r="G13" s="9">
        <f t="shared" si="0"/>
        <v>6</v>
      </c>
      <c r="H13" s="9">
        <f t="shared" si="0"/>
        <v>7</v>
      </c>
      <c r="I13" s="9">
        <f t="shared" si="0"/>
        <v>71</v>
      </c>
      <c r="J13" s="9">
        <f t="shared" si="0"/>
        <v>82</v>
      </c>
      <c r="K13" s="29"/>
    </row>
    <row r="14" spans="1:11" ht="15.75" customHeight="1" x14ac:dyDescent="0.3">
      <c r="A14" s="18"/>
      <c r="B14" s="18"/>
      <c r="C14" s="18"/>
    </row>
    <row r="15" spans="1:11" ht="15.75" customHeight="1" x14ac:dyDescent="0.3"/>
    <row r="16" spans="1:11" ht="15.75" customHeight="1" x14ac:dyDescent="0.3">
      <c r="A16" s="24" t="s">
        <v>1323</v>
      </c>
      <c r="B16" s="25"/>
      <c r="C16" s="25"/>
      <c r="D16" s="25"/>
      <c r="E16" s="25"/>
      <c r="F16" s="25"/>
      <c r="G16" s="25"/>
      <c r="H16" s="25"/>
      <c r="I16" s="25"/>
      <c r="J16" s="26"/>
      <c r="K16" s="27"/>
    </row>
    <row r="17" spans="1:11" ht="15.75" customHeight="1" x14ac:dyDescent="0.3">
      <c r="A17" s="2"/>
      <c r="B17" s="3"/>
      <c r="C17" s="28" t="s">
        <v>1</v>
      </c>
      <c r="D17" s="26"/>
      <c r="E17" s="28" t="s">
        <v>2</v>
      </c>
      <c r="F17" s="26"/>
      <c r="G17" s="28" t="s">
        <v>3</v>
      </c>
      <c r="H17" s="26"/>
      <c r="I17" s="28" t="s">
        <v>4</v>
      </c>
      <c r="J17" s="26"/>
      <c r="K17" s="27"/>
    </row>
    <row r="18" spans="1:11" ht="15.75" customHeight="1" x14ac:dyDescent="0.3">
      <c r="A18" s="4" t="s">
        <v>5</v>
      </c>
      <c r="B18" s="5" t="s">
        <v>6</v>
      </c>
      <c r="C18" s="6" t="s">
        <v>7</v>
      </c>
      <c r="D18" s="6" t="s">
        <v>8</v>
      </c>
      <c r="E18" s="6" t="s">
        <v>7</v>
      </c>
      <c r="F18" s="6" t="s">
        <v>8</v>
      </c>
      <c r="G18" s="6" t="s">
        <v>7</v>
      </c>
      <c r="H18" s="6" t="s">
        <v>8</v>
      </c>
      <c r="I18" s="6" t="s">
        <v>7</v>
      </c>
      <c r="J18" s="6" t="s">
        <v>8</v>
      </c>
      <c r="K18" s="29"/>
    </row>
    <row r="19" spans="1:11" ht="15.75" customHeight="1" x14ac:dyDescent="0.3">
      <c r="A19" s="7" t="s">
        <v>112</v>
      </c>
      <c r="B19" s="8" t="s">
        <v>692</v>
      </c>
      <c r="C19" s="12">
        <v>2</v>
      </c>
      <c r="D19" s="13">
        <v>16</v>
      </c>
      <c r="E19" s="13">
        <v>1</v>
      </c>
      <c r="F19" s="13">
        <v>11</v>
      </c>
      <c r="G19" s="13">
        <v>0</v>
      </c>
      <c r="H19" s="13">
        <v>1</v>
      </c>
      <c r="I19" s="13">
        <v>2</v>
      </c>
      <c r="J19" s="13">
        <v>17</v>
      </c>
      <c r="K19" s="27"/>
    </row>
    <row r="20" spans="1:11" ht="15.75" customHeight="1" x14ac:dyDescent="0.3">
      <c r="A20" s="7" t="s">
        <v>113</v>
      </c>
      <c r="B20" s="8" t="s">
        <v>692</v>
      </c>
      <c r="C20" s="22">
        <v>12</v>
      </c>
      <c r="D20" s="14">
        <v>8</v>
      </c>
      <c r="E20" s="14">
        <v>8</v>
      </c>
      <c r="F20" s="14">
        <v>4</v>
      </c>
      <c r="G20" s="14">
        <v>1</v>
      </c>
      <c r="H20" s="14">
        <v>1</v>
      </c>
      <c r="I20" s="14">
        <v>13</v>
      </c>
      <c r="J20" s="14">
        <v>9</v>
      </c>
      <c r="K20" s="27"/>
    </row>
    <row r="21" spans="1:11" ht="15.75" customHeight="1" x14ac:dyDescent="0.3">
      <c r="A21" s="7" t="s">
        <v>171</v>
      </c>
      <c r="B21" s="8" t="s">
        <v>692</v>
      </c>
      <c r="C21" s="22">
        <v>15</v>
      </c>
      <c r="D21" s="14">
        <v>5</v>
      </c>
      <c r="E21" s="14">
        <v>9</v>
      </c>
      <c r="F21" s="14">
        <v>3</v>
      </c>
      <c r="G21" s="14">
        <v>3</v>
      </c>
      <c r="H21" s="14">
        <v>1</v>
      </c>
      <c r="I21" s="14">
        <v>18</v>
      </c>
      <c r="J21" s="14">
        <v>6</v>
      </c>
      <c r="K21" s="27"/>
    </row>
    <row r="22" spans="1:11" ht="15.75" customHeight="1" x14ac:dyDescent="0.3">
      <c r="A22" s="10" t="s">
        <v>12</v>
      </c>
      <c r="B22" s="11"/>
      <c r="C22" s="9">
        <f t="shared" ref="C22:J22" si="1">SUM(C19:C21)</f>
        <v>29</v>
      </c>
      <c r="D22" s="9">
        <f t="shared" si="1"/>
        <v>29</v>
      </c>
      <c r="E22" s="9">
        <f t="shared" si="1"/>
        <v>18</v>
      </c>
      <c r="F22" s="9">
        <f t="shared" si="1"/>
        <v>18</v>
      </c>
      <c r="G22" s="9">
        <f t="shared" si="1"/>
        <v>4</v>
      </c>
      <c r="H22" s="9">
        <f t="shared" si="1"/>
        <v>3</v>
      </c>
      <c r="I22" s="9">
        <f t="shared" si="1"/>
        <v>33</v>
      </c>
      <c r="J22" s="9">
        <f t="shared" si="1"/>
        <v>32</v>
      </c>
      <c r="K22" s="29"/>
    </row>
    <row r="23" spans="1:11" ht="15.75" customHeight="1" x14ac:dyDescent="0.3">
      <c r="A23" s="18"/>
      <c r="B23" s="18"/>
      <c r="C23" s="18"/>
    </row>
    <row r="24" spans="1:11" ht="15.75" customHeight="1" x14ac:dyDescent="0.3"/>
    <row r="25" spans="1:11" ht="15.75" customHeight="1" x14ac:dyDescent="0.3">
      <c r="A25" s="24" t="s">
        <v>1569</v>
      </c>
      <c r="B25" s="25"/>
      <c r="C25" s="25"/>
      <c r="D25" s="25"/>
      <c r="E25" s="25"/>
      <c r="F25" s="25"/>
      <c r="G25" s="25"/>
      <c r="H25" s="25"/>
      <c r="I25" s="25"/>
      <c r="J25" s="26"/>
      <c r="K25" s="27"/>
    </row>
    <row r="26" spans="1:11" ht="15.75" customHeight="1" x14ac:dyDescent="0.3">
      <c r="A26" s="2"/>
      <c r="B26" s="3"/>
      <c r="C26" s="28" t="s">
        <v>1</v>
      </c>
      <c r="D26" s="26"/>
      <c r="E26" s="28" t="s">
        <v>2</v>
      </c>
      <c r="F26" s="26"/>
      <c r="G26" s="28" t="s">
        <v>3</v>
      </c>
      <c r="H26" s="26"/>
      <c r="I26" s="28" t="s">
        <v>4</v>
      </c>
      <c r="J26" s="26"/>
      <c r="K26" s="27"/>
    </row>
    <row r="27" spans="1:11" ht="15.75" customHeight="1" x14ac:dyDescent="0.3">
      <c r="A27" s="4" t="s">
        <v>5</v>
      </c>
      <c r="B27" s="5" t="s">
        <v>6</v>
      </c>
      <c r="C27" s="6" t="s">
        <v>7</v>
      </c>
      <c r="D27" s="6" t="s">
        <v>8</v>
      </c>
      <c r="E27" s="6" t="s">
        <v>7</v>
      </c>
      <c r="F27" s="6" t="s">
        <v>8</v>
      </c>
      <c r="G27" s="6" t="s">
        <v>7</v>
      </c>
      <c r="H27" s="6" t="s">
        <v>8</v>
      </c>
      <c r="I27" s="6" t="s">
        <v>7</v>
      </c>
      <c r="J27" s="6" t="s">
        <v>8</v>
      </c>
      <c r="K27" s="29"/>
    </row>
    <row r="28" spans="1:11" ht="15.75" customHeight="1" x14ac:dyDescent="0.3">
      <c r="A28" s="7" t="s">
        <v>30</v>
      </c>
      <c r="B28" s="8" t="s">
        <v>179</v>
      </c>
      <c r="C28" s="12">
        <v>2</v>
      </c>
      <c r="D28" s="13">
        <v>16</v>
      </c>
      <c r="E28" s="13">
        <v>1</v>
      </c>
      <c r="F28" s="13">
        <v>13</v>
      </c>
      <c r="G28" s="13">
        <v>0</v>
      </c>
      <c r="H28" s="13">
        <v>1</v>
      </c>
      <c r="I28" s="13">
        <v>2</v>
      </c>
      <c r="J28" s="13">
        <v>17</v>
      </c>
      <c r="K28" s="27" t="s">
        <v>1570</v>
      </c>
    </row>
    <row r="29" spans="1:11" ht="15.75" customHeight="1" x14ac:dyDescent="0.3">
      <c r="A29" s="10" t="s">
        <v>12</v>
      </c>
      <c r="B29" s="11"/>
      <c r="C29" s="9">
        <f t="shared" ref="C29:J29" si="2">SUM(C28:C28)</f>
        <v>2</v>
      </c>
      <c r="D29" s="9">
        <f t="shared" si="2"/>
        <v>16</v>
      </c>
      <c r="E29" s="9">
        <f t="shared" si="2"/>
        <v>1</v>
      </c>
      <c r="F29" s="9">
        <f t="shared" si="2"/>
        <v>13</v>
      </c>
      <c r="G29" s="9">
        <f t="shared" si="2"/>
        <v>0</v>
      </c>
      <c r="H29" s="9">
        <f t="shared" si="2"/>
        <v>1</v>
      </c>
      <c r="I29" s="9">
        <f t="shared" si="2"/>
        <v>2</v>
      </c>
      <c r="J29" s="9">
        <f t="shared" si="2"/>
        <v>17</v>
      </c>
      <c r="K29" s="29"/>
    </row>
    <row r="30" spans="1:11" ht="15.75" customHeight="1" x14ac:dyDescent="0.3">
      <c r="A30" s="18"/>
      <c r="B30" s="18"/>
      <c r="C30" s="18"/>
    </row>
    <row r="31" spans="1:11" ht="15.75" customHeight="1" x14ac:dyDescent="0.3"/>
    <row r="32" spans="1:11" ht="15.75" customHeight="1" x14ac:dyDescent="0.3">
      <c r="A32" s="24" t="s">
        <v>834</v>
      </c>
      <c r="B32" s="25"/>
      <c r="C32" s="25"/>
      <c r="D32" s="25"/>
      <c r="E32" s="25"/>
      <c r="F32" s="25"/>
      <c r="G32" s="25"/>
      <c r="H32" s="25"/>
      <c r="I32" s="25"/>
      <c r="J32" s="26"/>
      <c r="K32" s="27"/>
    </row>
    <row r="33" spans="1:11" ht="15.75" customHeight="1" x14ac:dyDescent="0.3">
      <c r="A33" s="2"/>
      <c r="B33" s="3"/>
      <c r="C33" s="28" t="s">
        <v>1</v>
      </c>
      <c r="D33" s="26"/>
      <c r="E33" s="28" t="s">
        <v>2</v>
      </c>
      <c r="F33" s="26"/>
      <c r="G33" s="28" t="s">
        <v>3</v>
      </c>
      <c r="H33" s="26"/>
      <c r="I33" s="28" t="s">
        <v>4</v>
      </c>
      <c r="J33" s="26"/>
      <c r="K33" s="27"/>
    </row>
    <row r="34" spans="1:11" ht="15.75" customHeight="1" x14ac:dyDescent="0.3">
      <c r="A34" s="4" t="s">
        <v>5</v>
      </c>
      <c r="B34" s="5" t="s">
        <v>6</v>
      </c>
      <c r="C34" s="6" t="s">
        <v>7</v>
      </c>
      <c r="D34" s="6" t="s">
        <v>8</v>
      </c>
      <c r="E34" s="6" t="s">
        <v>7</v>
      </c>
      <c r="F34" s="6" t="s">
        <v>8</v>
      </c>
      <c r="G34" s="6" t="s">
        <v>7</v>
      </c>
      <c r="H34" s="6" t="s">
        <v>8</v>
      </c>
      <c r="I34" s="6" t="s">
        <v>7</v>
      </c>
      <c r="J34" s="6" t="s">
        <v>8</v>
      </c>
      <c r="K34" s="29"/>
    </row>
    <row r="35" spans="1:11" ht="15.75" customHeight="1" x14ac:dyDescent="0.3">
      <c r="A35" s="7" t="s">
        <v>85</v>
      </c>
      <c r="B35" s="8" t="s">
        <v>91</v>
      </c>
      <c r="C35" s="12">
        <v>13</v>
      </c>
      <c r="D35" s="13">
        <v>7</v>
      </c>
      <c r="E35" s="13">
        <v>7</v>
      </c>
      <c r="F35" s="13">
        <v>3</v>
      </c>
      <c r="G35" s="13">
        <v>2</v>
      </c>
      <c r="H35" s="13">
        <v>1</v>
      </c>
      <c r="I35" s="13">
        <v>15</v>
      </c>
      <c r="J35" s="13">
        <v>8</v>
      </c>
      <c r="K35" s="27"/>
    </row>
    <row r="36" spans="1:11" ht="15.75" customHeight="1" x14ac:dyDescent="0.3">
      <c r="A36" s="7" t="s">
        <v>86</v>
      </c>
      <c r="B36" s="8" t="s">
        <v>91</v>
      </c>
      <c r="C36" s="22">
        <v>11</v>
      </c>
      <c r="D36" s="14">
        <v>9</v>
      </c>
      <c r="E36" s="14">
        <v>5</v>
      </c>
      <c r="F36" s="14">
        <v>5</v>
      </c>
      <c r="G36" s="14">
        <v>0</v>
      </c>
      <c r="H36" s="14">
        <v>1</v>
      </c>
      <c r="I36" s="14">
        <v>11</v>
      </c>
      <c r="J36" s="14">
        <v>10</v>
      </c>
      <c r="K36" s="27"/>
    </row>
    <row r="37" spans="1:11" ht="15.75" customHeight="1" x14ac:dyDescent="0.3">
      <c r="A37" s="7" t="s">
        <v>71</v>
      </c>
      <c r="B37" s="8" t="s">
        <v>91</v>
      </c>
      <c r="C37" s="22">
        <v>6</v>
      </c>
      <c r="D37" s="14">
        <v>14</v>
      </c>
      <c r="E37" s="14">
        <v>5</v>
      </c>
      <c r="F37" s="14">
        <v>7</v>
      </c>
      <c r="G37" s="14">
        <v>0</v>
      </c>
      <c r="H37" s="14">
        <v>1</v>
      </c>
      <c r="I37" s="14">
        <v>6</v>
      </c>
      <c r="J37" s="14">
        <v>15</v>
      </c>
      <c r="K37" s="27"/>
    </row>
    <row r="38" spans="1:11" ht="15.75" customHeight="1" x14ac:dyDescent="0.3">
      <c r="A38" s="7" t="s">
        <v>87</v>
      </c>
      <c r="B38" s="8" t="s">
        <v>91</v>
      </c>
      <c r="C38" s="22">
        <v>2</v>
      </c>
      <c r="D38" s="14">
        <v>18</v>
      </c>
      <c r="E38" s="14">
        <v>2</v>
      </c>
      <c r="F38" s="14">
        <v>10</v>
      </c>
      <c r="G38" s="14">
        <v>0</v>
      </c>
      <c r="H38" s="14">
        <v>1</v>
      </c>
      <c r="I38" s="14">
        <v>2</v>
      </c>
      <c r="J38" s="14">
        <v>19</v>
      </c>
      <c r="K38" s="27"/>
    </row>
    <row r="39" spans="1:11" ht="15.75" customHeight="1" x14ac:dyDescent="0.3">
      <c r="A39" s="7" t="s">
        <v>88</v>
      </c>
      <c r="B39" s="8" t="s">
        <v>91</v>
      </c>
      <c r="C39" s="22">
        <v>2</v>
      </c>
      <c r="D39" s="14">
        <v>18</v>
      </c>
      <c r="E39" s="14">
        <v>2</v>
      </c>
      <c r="F39" s="14">
        <v>10</v>
      </c>
      <c r="G39" s="14">
        <v>0</v>
      </c>
      <c r="H39" s="14">
        <v>1</v>
      </c>
      <c r="I39" s="14">
        <v>2</v>
      </c>
      <c r="J39" s="14">
        <v>19</v>
      </c>
      <c r="K39" s="27"/>
    </row>
    <row r="40" spans="1:11" ht="15.75" customHeight="1" x14ac:dyDescent="0.3">
      <c r="A40" s="10" t="s">
        <v>12</v>
      </c>
      <c r="B40" s="11"/>
      <c r="C40" s="9">
        <f t="shared" ref="C40:J40" si="3">SUM(C35:C39)</f>
        <v>34</v>
      </c>
      <c r="D40" s="9">
        <f t="shared" si="3"/>
        <v>66</v>
      </c>
      <c r="E40" s="9">
        <f t="shared" si="3"/>
        <v>21</v>
      </c>
      <c r="F40" s="9">
        <f t="shared" si="3"/>
        <v>35</v>
      </c>
      <c r="G40" s="9">
        <f t="shared" si="3"/>
        <v>2</v>
      </c>
      <c r="H40" s="9">
        <f t="shared" si="3"/>
        <v>5</v>
      </c>
      <c r="I40" s="9">
        <f t="shared" si="3"/>
        <v>36</v>
      </c>
      <c r="J40" s="9">
        <f t="shared" si="3"/>
        <v>71</v>
      </c>
      <c r="K40" s="29"/>
    </row>
    <row r="41" spans="1:11" ht="15.75" customHeight="1" x14ac:dyDescent="0.3">
      <c r="A41" s="18"/>
      <c r="B41" s="18"/>
      <c r="C41" s="18"/>
    </row>
    <row r="42" spans="1:11" ht="15.75" customHeight="1" x14ac:dyDescent="0.3"/>
    <row r="43" spans="1:11" ht="15.75" customHeight="1" x14ac:dyDescent="0.3">
      <c r="A43" s="24" t="s">
        <v>1091</v>
      </c>
      <c r="B43" s="25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15.75" customHeight="1" x14ac:dyDescent="0.3">
      <c r="A44" s="2"/>
      <c r="B44" s="3"/>
      <c r="C44" s="28" t="s">
        <v>1</v>
      </c>
      <c r="D44" s="26"/>
      <c r="E44" s="28" t="s">
        <v>2</v>
      </c>
      <c r="F44" s="26"/>
      <c r="G44" s="28" t="s">
        <v>3</v>
      </c>
      <c r="H44" s="26"/>
      <c r="I44" s="28" t="s">
        <v>4</v>
      </c>
      <c r="J44" s="26"/>
      <c r="K44" s="27"/>
    </row>
    <row r="45" spans="1:11" ht="15.75" customHeight="1" x14ac:dyDescent="0.3">
      <c r="A45" s="4" t="s">
        <v>5</v>
      </c>
      <c r="B45" s="5" t="s">
        <v>6</v>
      </c>
      <c r="C45" s="6" t="s">
        <v>7</v>
      </c>
      <c r="D45" s="6" t="s">
        <v>8</v>
      </c>
      <c r="E45" s="6" t="s">
        <v>7</v>
      </c>
      <c r="F45" s="6" t="s">
        <v>8</v>
      </c>
      <c r="G45" s="6" t="s">
        <v>7</v>
      </c>
      <c r="H45" s="6" t="s">
        <v>8</v>
      </c>
      <c r="I45" s="6" t="s">
        <v>7</v>
      </c>
      <c r="J45" s="6" t="s">
        <v>8</v>
      </c>
      <c r="K45" s="29"/>
    </row>
    <row r="46" spans="1:11" ht="15.75" customHeight="1" x14ac:dyDescent="0.3">
      <c r="A46" s="7" t="s">
        <v>984</v>
      </c>
      <c r="B46" s="8" t="s">
        <v>210</v>
      </c>
      <c r="C46" s="9">
        <v>15</v>
      </c>
      <c r="D46" s="9">
        <v>5</v>
      </c>
      <c r="E46" s="9">
        <v>12</v>
      </c>
      <c r="F46" s="9">
        <v>2</v>
      </c>
      <c r="G46" s="9">
        <v>0</v>
      </c>
      <c r="H46" s="9">
        <v>1</v>
      </c>
      <c r="I46" s="9">
        <v>15</v>
      </c>
      <c r="J46" s="9">
        <v>6</v>
      </c>
      <c r="K46" s="29"/>
    </row>
    <row r="47" spans="1:11" ht="15.75" customHeight="1" x14ac:dyDescent="0.3">
      <c r="A47" s="7" t="s">
        <v>1189</v>
      </c>
      <c r="B47" s="8" t="s">
        <v>210</v>
      </c>
      <c r="C47" s="9">
        <v>17</v>
      </c>
      <c r="D47" s="9">
        <v>3</v>
      </c>
      <c r="E47" s="9">
        <v>11</v>
      </c>
      <c r="F47" s="9">
        <v>3</v>
      </c>
      <c r="G47" s="9">
        <v>2</v>
      </c>
      <c r="H47" s="9">
        <v>1</v>
      </c>
      <c r="I47" s="9">
        <v>19</v>
      </c>
      <c r="J47" s="9">
        <v>4</v>
      </c>
      <c r="K47" s="29"/>
    </row>
    <row r="48" spans="1:11" ht="15.75" customHeight="1" x14ac:dyDescent="0.3">
      <c r="A48" s="10" t="s">
        <v>12</v>
      </c>
      <c r="B48" s="11"/>
      <c r="C48" s="9">
        <f>SUM(C46:C47)</f>
        <v>32</v>
      </c>
      <c r="D48" s="9">
        <f t="shared" ref="D48:J48" si="4">SUM(D46:D47)</f>
        <v>8</v>
      </c>
      <c r="E48" s="9">
        <f t="shared" si="4"/>
        <v>23</v>
      </c>
      <c r="F48" s="9">
        <f t="shared" si="4"/>
        <v>5</v>
      </c>
      <c r="G48" s="9">
        <f t="shared" si="4"/>
        <v>2</v>
      </c>
      <c r="H48" s="9">
        <f t="shared" si="4"/>
        <v>2</v>
      </c>
      <c r="I48" s="9">
        <f t="shared" si="4"/>
        <v>34</v>
      </c>
      <c r="J48" s="9">
        <f t="shared" si="4"/>
        <v>10</v>
      </c>
      <c r="K48" s="29"/>
    </row>
    <row r="49" spans="1:11" ht="15.75" customHeight="1" x14ac:dyDescent="0.3">
      <c r="A49" s="30"/>
      <c r="B49" s="30"/>
      <c r="C49" s="30"/>
    </row>
    <row r="50" spans="1:11" ht="15.75" customHeight="1" x14ac:dyDescent="0.3"/>
    <row r="51" spans="1:11" ht="15.75" customHeight="1" x14ac:dyDescent="0.3">
      <c r="A51" s="24" t="s">
        <v>284</v>
      </c>
      <c r="B51" s="25"/>
      <c r="C51" s="25"/>
      <c r="D51" s="25"/>
      <c r="E51" s="25"/>
      <c r="F51" s="25"/>
      <c r="G51" s="25"/>
      <c r="H51" s="25"/>
      <c r="I51" s="25"/>
      <c r="J51" s="26"/>
      <c r="K51" s="27"/>
    </row>
    <row r="52" spans="1:11" ht="15.75" customHeight="1" x14ac:dyDescent="0.3">
      <c r="A52" s="2"/>
      <c r="B52" s="3"/>
      <c r="C52" s="28" t="s">
        <v>1</v>
      </c>
      <c r="D52" s="26"/>
      <c r="E52" s="28" t="s">
        <v>2</v>
      </c>
      <c r="F52" s="26"/>
      <c r="G52" s="28" t="s">
        <v>3</v>
      </c>
      <c r="H52" s="26"/>
      <c r="I52" s="28" t="s">
        <v>4</v>
      </c>
      <c r="J52" s="26"/>
      <c r="K52" s="27"/>
    </row>
    <row r="53" spans="1:11" ht="15.75" customHeight="1" x14ac:dyDescent="0.3">
      <c r="A53" s="4" t="s">
        <v>5</v>
      </c>
      <c r="B53" s="5" t="s">
        <v>6</v>
      </c>
      <c r="C53" s="6" t="s">
        <v>7</v>
      </c>
      <c r="D53" s="6" t="s">
        <v>8</v>
      </c>
      <c r="E53" s="6" t="s">
        <v>7</v>
      </c>
      <c r="F53" s="6" t="s">
        <v>8</v>
      </c>
      <c r="G53" s="6" t="s">
        <v>7</v>
      </c>
      <c r="H53" s="6" t="s">
        <v>8</v>
      </c>
      <c r="I53" s="6" t="s">
        <v>7</v>
      </c>
      <c r="J53" s="6" t="s">
        <v>8</v>
      </c>
      <c r="K53" s="29"/>
    </row>
    <row r="54" spans="1:11" ht="15.75" customHeight="1" x14ac:dyDescent="0.3">
      <c r="A54" s="7" t="s">
        <v>466</v>
      </c>
      <c r="B54" s="8" t="s">
        <v>285</v>
      </c>
      <c r="C54" s="9">
        <v>3</v>
      </c>
      <c r="D54" s="9">
        <v>8</v>
      </c>
      <c r="E54" s="9">
        <v>0</v>
      </c>
      <c r="F54" s="9">
        <v>0</v>
      </c>
      <c r="G54" s="9">
        <v>1</v>
      </c>
      <c r="H54" s="9">
        <v>1</v>
      </c>
      <c r="I54" s="9">
        <v>4</v>
      </c>
      <c r="J54" s="9">
        <v>9</v>
      </c>
      <c r="K54" s="29"/>
    </row>
    <row r="55" spans="1:11" ht="15.75" customHeight="1" x14ac:dyDescent="0.3">
      <c r="A55" s="7" t="s">
        <v>283</v>
      </c>
      <c r="B55" s="8" t="s">
        <v>285</v>
      </c>
      <c r="C55" s="9">
        <v>3</v>
      </c>
      <c r="D55" s="9">
        <v>6</v>
      </c>
      <c r="E55" s="9">
        <v>0</v>
      </c>
      <c r="F55" s="9">
        <v>0</v>
      </c>
      <c r="G55" s="9">
        <v>0</v>
      </c>
      <c r="H55" s="9">
        <v>2</v>
      </c>
      <c r="I55" s="9">
        <v>3</v>
      </c>
      <c r="J55" s="9">
        <v>8</v>
      </c>
      <c r="K55" s="29"/>
    </row>
    <row r="56" spans="1:11" ht="15.75" customHeight="1" x14ac:dyDescent="0.3">
      <c r="A56" s="10" t="s">
        <v>12</v>
      </c>
      <c r="B56" s="11"/>
      <c r="C56" s="9">
        <f>SUM(C54:C55)</f>
        <v>6</v>
      </c>
      <c r="D56" s="9">
        <f t="shared" ref="D56:J56" si="5">SUM(D54:D55)</f>
        <v>14</v>
      </c>
      <c r="E56" s="9">
        <f t="shared" si="5"/>
        <v>0</v>
      </c>
      <c r="F56" s="9">
        <f t="shared" si="5"/>
        <v>0</v>
      </c>
      <c r="G56" s="9">
        <f t="shared" si="5"/>
        <v>1</v>
      </c>
      <c r="H56" s="9">
        <f t="shared" si="5"/>
        <v>3</v>
      </c>
      <c r="I56" s="9">
        <f t="shared" si="5"/>
        <v>7</v>
      </c>
      <c r="J56" s="9">
        <f t="shared" si="5"/>
        <v>17</v>
      </c>
      <c r="K56" s="29"/>
    </row>
    <row r="57" spans="1:11" ht="15.75" customHeight="1" x14ac:dyDescent="0.3">
      <c r="A57" s="30" t="s">
        <v>1685</v>
      </c>
      <c r="B57" s="30"/>
      <c r="C57" s="30"/>
    </row>
    <row r="58" spans="1:11" ht="15.75" customHeight="1" x14ac:dyDescent="0.3"/>
    <row r="59" spans="1:11" ht="15.75" customHeight="1" x14ac:dyDescent="0.3">
      <c r="A59" s="24" t="s">
        <v>926</v>
      </c>
      <c r="B59" s="25"/>
      <c r="C59" s="25"/>
      <c r="D59" s="25"/>
      <c r="E59" s="25"/>
      <c r="F59" s="25"/>
      <c r="G59" s="25"/>
      <c r="H59" s="25"/>
      <c r="I59" s="25"/>
      <c r="J59" s="26"/>
      <c r="K59" s="27"/>
    </row>
    <row r="60" spans="1:11" ht="15.75" customHeight="1" x14ac:dyDescent="0.3">
      <c r="A60" s="2"/>
      <c r="B60" s="3"/>
      <c r="C60" s="28" t="s">
        <v>1</v>
      </c>
      <c r="D60" s="26"/>
      <c r="E60" s="28" t="s">
        <v>2</v>
      </c>
      <c r="F60" s="26"/>
      <c r="G60" s="28" t="s">
        <v>3</v>
      </c>
      <c r="H60" s="26"/>
      <c r="I60" s="28" t="s">
        <v>4</v>
      </c>
      <c r="J60" s="26"/>
      <c r="K60" s="27"/>
    </row>
    <row r="61" spans="1:11" ht="15.75" customHeight="1" x14ac:dyDescent="0.3">
      <c r="A61" s="4" t="s">
        <v>5</v>
      </c>
      <c r="B61" s="5" t="s">
        <v>6</v>
      </c>
      <c r="C61" s="6" t="s">
        <v>7</v>
      </c>
      <c r="D61" s="6" t="s">
        <v>8</v>
      </c>
      <c r="E61" s="6" t="s">
        <v>7</v>
      </c>
      <c r="F61" s="6" t="s">
        <v>8</v>
      </c>
      <c r="G61" s="6" t="s">
        <v>7</v>
      </c>
      <c r="H61" s="6" t="s">
        <v>8</v>
      </c>
      <c r="I61" s="6" t="s">
        <v>7</v>
      </c>
      <c r="J61" s="6" t="s">
        <v>8</v>
      </c>
      <c r="K61" s="29"/>
    </row>
    <row r="62" spans="1:11" ht="15.75" customHeight="1" x14ac:dyDescent="0.3">
      <c r="A62" s="7" t="s">
        <v>55</v>
      </c>
      <c r="B62" s="8" t="s">
        <v>234</v>
      </c>
      <c r="C62" s="9"/>
      <c r="D62" s="9"/>
      <c r="E62" s="9"/>
      <c r="F62" s="9"/>
      <c r="G62" s="9"/>
      <c r="H62" s="9"/>
      <c r="I62" s="9">
        <v>16</v>
      </c>
      <c r="J62" s="9">
        <v>5</v>
      </c>
      <c r="K62" s="29"/>
    </row>
    <row r="63" spans="1:11" ht="15.75" customHeight="1" x14ac:dyDescent="0.3">
      <c r="A63" s="7" t="s">
        <v>56</v>
      </c>
      <c r="B63" s="8" t="s">
        <v>234</v>
      </c>
      <c r="C63" s="9">
        <v>16</v>
      </c>
      <c r="D63" s="9">
        <v>3</v>
      </c>
      <c r="E63" s="9">
        <v>5</v>
      </c>
      <c r="F63" s="9">
        <v>3</v>
      </c>
      <c r="G63" s="9">
        <v>2</v>
      </c>
      <c r="H63" s="9">
        <v>1</v>
      </c>
      <c r="I63" s="9">
        <v>18</v>
      </c>
      <c r="J63" s="9">
        <v>4</v>
      </c>
      <c r="K63" s="29"/>
    </row>
    <row r="64" spans="1:11" ht="15.75" customHeight="1" x14ac:dyDescent="0.3">
      <c r="A64" s="7" t="s">
        <v>57</v>
      </c>
      <c r="B64" s="8" t="s">
        <v>234</v>
      </c>
      <c r="C64" s="9">
        <v>12</v>
      </c>
      <c r="D64" s="9">
        <v>7</v>
      </c>
      <c r="E64" s="9">
        <v>9</v>
      </c>
      <c r="F64" s="9">
        <v>5</v>
      </c>
      <c r="G64" s="9">
        <v>2</v>
      </c>
      <c r="H64" s="9">
        <v>1</v>
      </c>
      <c r="I64" s="9">
        <v>14</v>
      </c>
      <c r="J64" s="9">
        <v>8</v>
      </c>
      <c r="K64" s="29"/>
    </row>
    <row r="65" spans="1:11" ht="15.75" customHeight="1" x14ac:dyDescent="0.3">
      <c r="A65" s="7" t="s">
        <v>63</v>
      </c>
      <c r="B65" s="8" t="s">
        <v>234</v>
      </c>
      <c r="C65" s="9">
        <v>11</v>
      </c>
      <c r="D65" s="9">
        <v>8</v>
      </c>
      <c r="E65" s="9">
        <v>8</v>
      </c>
      <c r="F65" s="9">
        <v>6</v>
      </c>
      <c r="G65" s="9">
        <v>0</v>
      </c>
      <c r="H65" s="9">
        <v>1</v>
      </c>
      <c r="I65" s="9">
        <v>11</v>
      </c>
      <c r="J65" s="9">
        <v>9</v>
      </c>
      <c r="K65" s="46" t="s">
        <v>2025</v>
      </c>
    </row>
    <row r="66" spans="1:11" ht="15.75" customHeight="1" x14ac:dyDescent="0.3">
      <c r="A66" s="7" t="s">
        <v>64</v>
      </c>
      <c r="B66" s="8" t="s">
        <v>927</v>
      </c>
      <c r="C66" s="9"/>
      <c r="D66" s="9"/>
      <c r="E66" s="9"/>
      <c r="F66" s="9"/>
      <c r="G66" s="9"/>
      <c r="H66" s="9"/>
      <c r="I66" s="9"/>
      <c r="J66" s="9"/>
      <c r="K66" s="29"/>
    </row>
    <row r="67" spans="1:11" ht="15.75" customHeight="1" x14ac:dyDescent="0.3">
      <c r="A67" s="7" t="s">
        <v>66</v>
      </c>
      <c r="B67" s="8" t="s">
        <v>927</v>
      </c>
      <c r="C67" s="9"/>
      <c r="D67" s="9"/>
      <c r="E67" s="9"/>
      <c r="F67" s="9"/>
      <c r="G67" s="9"/>
      <c r="H67" s="9"/>
      <c r="I67" s="9"/>
      <c r="J67" s="9"/>
      <c r="K67" s="29"/>
    </row>
    <row r="68" spans="1:11" ht="15.75" customHeight="1" x14ac:dyDescent="0.3">
      <c r="A68" s="7" t="s">
        <v>67</v>
      </c>
      <c r="B68" s="8" t="s">
        <v>927</v>
      </c>
      <c r="C68" s="9"/>
      <c r="D68" s="9"/>
      <c r="E68" s="9"/>
      <c r="F68" s="9"/>
      <c r="G68" s="9"/>
      <c r="H68" s="9"/>
      <c r="I68" s="9"/>
      <c r="J68" s="9"/>
      <c r="K68" s="29"/>
    </row>
    <row r="69" spans="1:11" ht="15.75" customHeight="1" x14ac:dyDescent="0.3">
      <c r="A69" s="7" t="s">
        <v>68</v>
      </c>
      <c r="B69" s="8" t="s">
        <v>927</v>
      </c>
      <c r="C69" s="9"/>
      <c r="D69" s="9"/>
      <c r="E69" s="9"/>
      <c r="F69" s="9"/>
      <c r="G69" s="9"/>
      <c r="H69" s="9"/>
      <c r="I69" s="9"/>
      <c r="J69" s="9"/>
      <c r="K69" s="29"/>
    </row>
    <row r="70" spans="1:11" ht="15.75" customHeight="1" x14ac:dyDescent="0.3">
      <c r="A70" s="7" t="s">
        <v>69</v>
      </c>
      <c r="B70" s="8" t="s">
        <v>927</v>
      </c>
      <c r="C70" s="9"/>
      <c r="D70" s="9"/>
      <c r="E70" s="9"/>
      <c r="F70" s="9"/>
      <c r="G70" s="9"/>
      <c r="H70" s="9"/>
      <c r="I70" s="9"/>
      <c r="J70" s="9"/>
      <c r="K70" s="29"/>
    </row>
    <row r="71" spans="1:11" ht="15.75" customHeight="1" x14ac:dyDescent="0.3">
      <c r="A71" s="7" t="s">
        <v>102</v>
      </c>
      <c r="B71" s="8" t="s">
        <v>1789</v>
      </c>
      <c r="C71" s="9"/>
      <c r="D71" s="9"/>
      <c r="E71" s="9">
        <v>0</v>
      </c>
      <c r="F71" s="9">
        <v>12</v>
      </c>
      <c r="G71" s="9"/>
      <c r="H71" s="9"/>
      <c r="I71" s="9"/>
      <c r="J71" s="9"/>
      <c r="K71" s="29"/>
    </row>
    <row r="72" spans="1:11" ht="15.75" customHeight="1" x14ac:dyDescent="0.3">
      <c r="A72" s="7" t="s">
        <v>103</v>
      </c>
      <c r="B72" s="8" t="s">
        <v>1789</v>
      </c>
      <c r="C72" s="9"/>
      <c r="D72" s="9"/>
      <c r="E72" s="9">
        <v>3</v>
      </c>
      <c r="F72" s="9">
        <v>7</v>
      </c>
      <c r="G72" s="9"/>
      <c r="H72" s="9"/>
      <c r="I72" s="9"/>
      <c r="J72" s="9"/>
      <c r="K72" s="29"/>
    </row>
    <row r="73" spans="1:11" ht="15.75" customHeight="1" x14ac:dyDescent="0.3">
      <c r="A73" s="7" t="s">
        <v>104</v>
      </c>
      <c r="B73" s="8" t="s">
        <v>1789</v>
      </c>
      <c r="C73" s="9">
        <v>10</v>
      </c>
      <c r="D73" s="9">
        <v>8</v>
      </c>
      <c r="E73" s="9">
        <v>9</v>
      </c>
      <c r="F73" s="9">
        <v>3</v>
      </c>
      <c r="G73" s="9">
        <v>0</v>
      </c>
      <c r="H73" s="9">
        <v>1</v>
      </c>
      <c r="I73" s="9">
        <v>10</v>
      </c>
      <c r="J73" s="9">
        <v>9</v>
      </c>
      <c r="K73" s="29"/>
    </row>
    <row r="74" spans="1:11" ht="15.75" customHeight="1" x14ac:dyDescent="0.3">
      <c r="A74" s="7" t="s">
        <v>105</v>
      </c>
      <c r="B74" s="8" t="s">
        <v>1789</v>
      </c>
      <c r="C74" s="9">
        <v>2</v>
      </c>
      <c r="D74" s="9">
        <v>16</v>
      </c>
      <c r="E74" s="9">
        <v>2</v>
      </c>
      <c r="F74" s="9">
        <v>8</v>
      </c>
      <c r="G74" s="9">
        <v>0</v>
      </c>
      <c r="H74" s="9">
        <v>1</v>
      </c>
      <c r="I74" s="9">
        <v>2</v>
      </c>
      <c r="J74" s="9">
        <v>17</v>
      </c>
      <c r="K74" s="29"/>
    </row>
    <row r="75" spans="1:11" ht="15.75" customHeight="1" x14ac:dyDescent="0.3">
      <c r="A75" s="7" t="s">
        <v>25</v>
      </c>
      <c r="B75" s="8" t="s">
        <v>1789</v>
      </c>
      <c r="C75" s="9">
        <v>6</v>
      </c>
      <c r="D75" s="9">
        <v>12</v>
      </c>
      <c r="E75" s="9">
        <v>5</v>
      </c>
      <c r="F75" s="9">
        <v>5</v>
      </c>
      <c r="G75" s="9">
        <v>0</v>
      </c>
      <c r="H75" s="9">
        <v>1</v>
      </c>
      <c r="I75" s="9">
        <v>6</v>
      </c>
      <c r="J75" s="9">
        <v>13</v>
      </c>
      <c r="K75" s="29"/>
    </row>
    <row r="76" spans="1:11" ht="15.75" customHeight="1" x14ac:dyDescent="0.3">
      <c r="A76" s="7" t="s">
        <v>27</v>
      </c>
      <c r="B76" s="8" t="s">
        <v>1789</v>
      </c>
      <c r="C76" s="9">
        <v>15</v>
      </c>
      <c r="D76" s="9">
        <v>3</v>
      </c>
      <c r="E76" s="9">
        <v>7</v>
      </c>
      <c r="F76" s="9">
        <v>3</v>
      </c>
      <c r="G76" s="9">
        <v>1</v>
      </c>
      <c r="H76" s="9">
        <v>1</v>
      </c>
      <c r="I76" s="9">
        <v>16</v>
      </c>
      <c r="J76" s="9">
        <v>4</v>
      </c>
      <c r="K76" s="29"/>
    </row>
    <row r="77" spans="1:11" ht="15.75" customHeight="1" x14ac:dyDescent="0.3">
      <c r="A77" s="7" t="s">
        <v>28</v>
      </c>
      <c r="B77" s="8" t="s">
        <v>1789</v>
      </c>
      <c r="C77" s="9">
        <v>10</v>
      </c>
      <c r="D77" s="9">
        <v>8</v>
      </c>
      <c r="E77" s="9">
        <v>5</v>
      </c>
      <c r="F77" s="9">
        <v>5</v>
      </c>
      <c r="G77" s="9">
        <v>0</v>
      </c>
      <c r="H77" s="9">
        <v>1</v>
      </c>
      <c r="I77" s="9">
        <v>10</v>
      </c>
      <c r="J77" s="9">
        <v>9</v>
      </c>
      <c r="K77" s="29"/>
    </row>
    <row r="78" spans="1:11" ht="15.75" customHeight="1" x14ac:dyDescent="0.3">
      <c r="A78" s="7" t="s">
        <v>106</v>
      </c>
      <c r="B78" s="8" t="s">
        <v>1789</v>
      </c>
      <c r="C78" s="9">
        <v>15</v>
      </c>
      <c r="D78" s="9">
        <v>3</v>
      </c>
      <c r="E78" s="9">
        <v>8</v>
      </c>
      <c r="F78" s="9">
        <v>2</v>
      </c>
      <c r="G78" s="9">
        <v>1</v>
      </c>
      <c r="H78" s="9">
        <v>1</v>
      </c>
      <c r="I78" s="9">
        <v>16</v>
      </c>
      <c r="J78" s="9">
        <v>4</v>
      </c>
      <c r="K78" s="29"/>
    </row>
    <row r="79" spans="1:11" ht="15.75" customHeight="1" x14ac:dyDescent="0.3">
      <c r="A79" s="7" t="s">
        <v>30</v>
      </c>
      <c r="B79" s="8" t="s">
        <v>1789</v>
      </c>
      <c r="C79" s="9">
        <v>18</v>
      </c>
      <c r="D79" s="9">
        <v>0</v>
      </c>
      <c r="E79" s="9">
        <v>10</v>
      </c>
      <c r="F79" s="9">
        <v>0</v>
      </c>
      <c r="G79" s="9">
        <v>2</v>
      </c>
      <c r="H79" s="9">
        <v>1</v>
      </c>
      <c r="I79" s="9">
        <v>20</v>
      </c>
      <c r="J79" s="9">
        <v>1</v>
      </c>
      <c r="K79" s="29"/>
    </row>
    <row r="80" spans="1:11" ht="15.75" customHeight="1" x14ac:dyDescent="0.3">
      <c r="A80" s="7" t="s">
        <v>107</v>
      </c>
      <c r="B80" s="8" t="s">
        <v>1789</v>
      </c>
      <c r="C80" s="9">
        <v>14</v>
      </c>
      <c r="D80" s="9">
        <v>4</v>
      </c>
      <c r="E80" s="9">
        <v>7</v>
      </c>
      <c r="F80" s="9">
        <v>3</v>
      </c>
      <c r="G80" s="9">
        <v>2</v>
      </c>
      <c r="H80" s="9">
        <v>1</v>
      </c>
      <c r="I80" s="9">
        <v>16</v>
      </c>
      <c r="J80" s="9">
        <v>5</v>
      </c>
      <c r="K80" s="29"/>
    </row>
    <row r="81" spans="1:11" ht="15.75" customHeight="1" x14ac:dyDescent="0.3">
      <c r="A81" s="7" t="s">
        <v>109</v>
      </c>
      <c r="B81" s="8" t="s">
        <v>1789</v>
      </c>
      <c r="C81" s="9"/>
      <c r="D81" s="9"/>
      <c r="E81" s="9">
        <v>3</v>
      </c>
      <c r="F81" s="9">
        <v>7</v>
      </c>
      <c r="G81" s="9"/>
      <c r="H81" s="9"/>
      <c r="I81" s="9"/>
      <c r="J81" s="9"/>
      <c r="K81" s="29"/>
    </row>
    <row r="82" spans="1:11" ht="15.75" customHeight="1" x14ac:dyDescent="0.3">
      <c r="A82" s="7" t="s">
        <v>110</v>
      </c>
      <c r="B82" s="8" t="s">
        <v>1789</v>
      </c>
      <c r="C82" s="9">
        <v>14</v>
      </c>
      <c r="D82" s="9">
        <v>4</v>
      </c>
      <c r="E82" s="9">
        <v>9</v>
      </c>
      <c r="F82" s="9">
        <v>1</v>
      </c>
      <c r="G82" s="9">
        <v>1</v>
      </c>
      <c r="H82" s="9">
        <v>1</v>
      </c>
      <c r="I82" s="9">
        <v>15</v>
      </c>
      <c r="J82" s="9">
        <v>5</v>
      </c>
      <c r="K82" s="29"/>
    </row>
    <row r="83" spans="1:11" ht="15.75" customHeight="1" x14ac:dyDescent="0.3">
      <c r="A83" s="7" t="s">
        <v>112</v>
      </c>
      <c r="B83" s="8" t="s">
        <v>1789</v>
      </c>
      <c r="C83" s="9"/>
      <c r="D83" s="9"/>
      <c r="E83" s="9">
        <v>7</v>
      </c>
      <c r="F83" s="9">
        <v>3</v>
      </c>
      <c r="G83" s="9"/>
      <c r="H83" s="9"/>
      <c r="I83" s="9"/>
      <c r="J83" s="9"/>
      <c r="K83" s="29"/>
    </row>
    <row r="84" spans="1:11" ht="15.75" customHeight="1" x14ac:dyDescent="0.3">
      <c r="A84" s="7" t="s">
        <v>113</v>
      </c>
      <c r="B84" s="8" t="s">
        <v>1789</v>
      </c>
      <c r="C84" s="9"/>
      <c r="D84" s="9"/>
      <c r="E84" s="9">
        <v>4</v>
      </c>
      <c r="F84" s="9">
        <v>6</v>
      </c>
      <c r="G84" s="9"/>
      <c r="H84" s="9"/>
      <c r="I84" s="9"/>
      <c r="J84" s="9"/>
      <c r="K84" s="29"/>
    </row>
    <row r="85" spans="1:11" ht="15.75" customHeight="1" x14ac:dyDescent="0.3">
      <c r="A85" s="7" t="s">
        <v>171</v>
      </c>
      <c r="B85" s="8" t="s">
        <v>1789</v>
      </c>
      <c r="C85" s="9"/>
      <c r="D85" s="9"/>
      <c r="E85" s="9">
        <v>6</v>
      </c>
      <c r="F85" s="9">
        <v>4</v>
      </c>
      <c r="G85" s="9"/>
      <c r="H85" s="9"/>
      <c r="I85" s="9"/>
      <c r="J85" s="9"/>
      <c r="K85" s="29"/>
    </row>
    <row r="86" spans="1:11" ht="15.75" customHeight="1" x14ac:dyDescent="0.3">
      <c r="A86" s="7" t="s">
        <v>32</v>
      </c>
      <c r="B86" s="8" t="s">
        <v>1789</v>
      </c>
      <c r="C86" s="9"/>
      <c r="D86" s="9"/>
      <c r="E86" s="9">
        <v>5</v>
      </c>
      <c r="F86" s="9">
        <v>5</v>
      </c>
      <c r="G86" s="9"/>
      <c r="H86" s="9"/>
      <c r="I86" s="9"/>
      <c r="J86" s="9"/>
      <c r="K86" s="29"/>
    </row>
    <row r="87" spans="1:11" ht="15.75" customHeight="1" x14ac:dyDescent="0.3">
      <c r="A87" s="7" t="s">
        <v>33</v>
      </c>
      <c r="B87" s="8" t="s">
        <v>1789</v>
      </c>
      <c r="C87" s="9"/>
      <c r="D87" s="9"/>
      <c r="E87" s="9">
        <v>3</v>
      </c>
      <c r="F87" s="9">
        <v>7</v>
      </c>
      <c r="G87" s="9"/>
      <c r="H87" s="9"/>
      <c r="I87" s="9"/>
      <c r="J87" s="9"/>
      <c r="K87" s="29"/>
    </row>
    <row r="88" spans="1:11" ht="15.75" customHeight="1" x14ac:dyDescent="0.3">
      <c r="A88" s="7" t="s">
        <v>34</v>
      </c>
      <c r="B88" s="8" t="s">
        <v>1789</v>
      </c>
      <c r="C88" s="9"/>
      <c r="D88" s="9"/>
      <c r="E88" s="9">
        <v>3</v>
      </c>
      <c r="F88" s="9">
        <v>7</v>
      </c>
      <c r="G88" s="9"/>
      <c r="H88" s="9"/>
      <c r="I88" s="9"/>
      <c r="J88" s="9"/>
      <c r="K88" s="29"/>
    </row>
    <row r="89" spans="1:11" ht="15.75" customHeight="1" x14ac:dyDescent="0.3">
      <c r="A89" s="7" t="s">
        <v>35</v>
      </c>
      <c r="B89" s="8" t="s">
        <v>1789</v>
      </c>
      <c r="C89" s="9"/>
      <c r="D89" s="9"/>
      <c r="E89" s="9">
        <v>3</v>
      </c>
      <c r="F89" s="9">
        <v>7</v>
      </c>
      <c r="G89" s="9"/>
      <c r="H89" s="9"/>
      <c r="I89" s="9"/>
      <c r="J89" s="9"/>
      <c r="K89" s="29"/>
    </row>
    <row r="90" spans="1:11" ht="15.75" customHeight="1" x14ac:dyDescent="0.3">
      <c r="A90" s="7" t="s">
        <v>36</v>
      </c>
      <c r="B90" s="8" t="s">
        <v>1789</v>
      </c>
      <c r="C90" s="9"/>
      <c r="D90" s="9"/>
      <c r="E90" s="9">
        <v>7</v>
      </c>
      <c r="F90" s="9">
        <v>3</v>
      </c>
      <c r="G90" s="9"/>
      <c r="H90" s="9"/>
      <c r="I90" s="9"/>
      <c r="J90" s="9"/>
      <c r="K90" s="29"/>
    </row>
    <row r="91" spans="1:11" ht="15.75" customHeight="1" x14ac:dyDescent="0.3">
      <c r="A91" s="7" t="s">
        <v>37</v>
      </c>
      <c r="B91" s="8" t="s">
        <v>1789</v>
      </c>
      <c r="C91" s="9"/>
      <c r="D91" s="9"/>
      <c r="E91" s="9">
        <v>7</v>
      </c>
      <c r="F91" s="9">
        <v>3</v>
      </c>
      <c r="G91" s="9"/>
      <c r="H91" s="9"/>
      <c r="I91" s="9"/>
      <c r="J91" s="9"/>
      <c r="K91" s="29"/>
    </row>
    <row r="92" spans="1:11" ht="15.75" customHeight="1" x14ac:dyDescent="0.3">
      <c r="A92" s="10" t="s">
        <v>12</v>
      </c>
      <c r="B92" s="11"/>
      <c r="C92" s="9">
        <f t="shared" ref="C92:J92" si="6">SUM(C62:C91)</f>
        <v>143</v>
      </c>
      <c r="D92" s="9">
        <f t="shared" si="6"/>
        <v>76</v>
      </c>
      <c r="E92" s="9">
        <f t="shared" si="6"/>
        <v>135</v>
      </c>
      <c r="F92" s="9">
        <f t="shared" si="6"/>
        <v>115</v>
      </c>
      <c r="G92" s="9">
        <f t="shared" si="6"/>
        <v>11</v>
      </c>
      <c r="H92" s="9">
        <f t="shared" si="6"/>
        <v>12</v>
      </c>
      <c r="I92" s="9">
        <f t="shared" si="6"/>
        <v>170</v>
      </c>
      <c r="J92" s="9">
        <f t="shared" si="6"/>
        <v>93</v>
      </c>
      <c r="K92" s="29"/>
    </row>
    <row r="93" spans="1:11" ht="15.75" customHeight="1" x14ac:dyDescent="0.3">
      <c r="A93" s="30"/>
      <c r="B93" s="30"/>
      <c r="C93" s="30"/>
    </row>
    <row r="94" spans="1:11" ht="15.75" customHeight="1" x14ac:dyDescent="0.3"/>
    <row r="95" spans="1:11" ht="15.75" customHeight="1" x14ac:dyDescent="0.3">
      <c r="A95" s="24" t="s">
        <v>795</v>
      </c>
      <c r="B95" s="25"/>
      <c r="C95" s="25"/>
      <c r="D95" s="25"/>
      <c r="E95" s="25"/>
      <c r="F95" s="25"/>
      <c r="G95" s="25"/>
      <c r="H95" s="25"/>
      <c r="I95" s="25"/>
      <c r="J95" s="26"/>
      <c r="K95" s="27"/>
    </row>
    <row r="96" spans="1:11" ht="15.75" customHeight="1" x14ac:dyDescent="0.3">
      <c r="A96" s="2"/>
      <c r="B96" s="3"/>
      <c r="C96" s="28" t="s">
        <v>1</v>
      </c>
      <c r="D96" s="26"/>
      <c r="E96" s="28" t="s">
        <v>2</v>
      </c>
      <c r="F96" s="26"/>
      <c r="G96" s="28" t="s">
        <v>3</v>
      </c>
      <c r="H96" s="26"/>
      <c r="I96" s="28" t="s">
        <v>4</v>
      </c>
      <c r="J96" s="26"/>
      <c r="K96" s="27"/>
    </row>
    <row r="97" spans="1:11" ht="15.75" customHeight="1" x14ac:dyDescent="0.3">
      <c r="A97" s="4" t="s">
        <v>5</v>
      </c>
      <c r="B97" s="5" t="s">
        <v>6</v>
      </c>
      <c r="C97" s="6" t="s">
        <v>7</v>
      </c>
      <c r="D97" s="6" t="s">
        <v>8</v>
      </c>
      <c r="E97" s="6" t="s">
        <v>7</v>
      </c>
      <c r="F97" s="6" t="s">
        <v>8</v>
      </c>
      <c r="G97" s="6" t="s">
        <v>7</v>
      </c>
      <c r="H97" s="6" t="s">
        <v>8</v>
      </c>
      <c r="I97" s="6" t="s">
        <v>7</v>
      </c>
      <c r="J97" s="6" t="s">
        <v>8</v>
      </c>
      <c r="K97" s="29"/>
    </row>
    <row r="98" spans="1:11" ht="15.75" customHeight="1" x14ac:dyDescent="0.3">
      <c r="A98" s="7" t="s">
        <v>23</v>
      </c>
      <c r="B98" s="8" t="s">
        <v>1316</v>
      </c>
      <c r="C98" s="12"/>
      <c r="D98" s="13"/>
      <c r="E98" s="13"/>
      <c r="F98" s="13"/>
      <c r="G98" s="13"/>
      <c r="H98" s="13"/>
      <c r="I98" s="13"/>
      <c r="J98" s="13"/>
      <c r="K98" s="27"/>
    </row>
    <row r="99" spans="1:11" ht="15.75" customHeight="1" x14ac:dyDescent="0.3">
      <c r="A99" s="7" t="s">
        <v>42</v>
      </c>
      <c r="B99" s="8" t="s">
        <v>1316</v>
      </c>
      <c r="C99" s="12"/>
      <c r="D99" s="13"/>
      <c r="E99" s="13"/>
      <c r="F99" s="13"/>
      <c r="G99" s="13"/>
      <c r="H99" s="13"/>
      <c r="I99" s="13"/>
      <c r="J99" s="13"/>
      <c r="K99" s="27"/>
    </row>
    <row r="100" spans="1:11" ht="15.75" customHeight="1" x14ac:dyDescent="0.3">
      <c r="A100" s="7" t="s">
        <v>24</v>
      </c>
      <c r="B100" s="8" t="s">
        <v>1316</v>
      </c>
      <c r="C100" s="12"/>
      <c r="D100" s="13"/>
      <c r="E100" s="13"/>
      <c r="F100" s="13"/>
      <c r="G100" s="13"/>
      <c r="H100" s="13"/>
      <c r="I100" s="13"/>
      <c r="J100" s="13"/>
      <c r="K100" s="27"/>
    </row>
    <row r="101" spans="1:11" ht="15.75" customHeight="1" x14ac:dyDescent="0.3">
      <c r="A101" s="7" t="s">
        <v>46</v>
      </c>
      <c r="B101" s="8" t="s">
        <v>1316</v>
      </c>
      <c r="C101" s="12"/>
      <c r="D101" s="13"/>
      <c r="E101" s="13"/>
      <c r="F101" s="13"/>
      <c r="G101" s="13"/>
      <c r="H101" s="13"/>
      <c r="I101" s="13"/>
      <c r="J101" s="13"/>
      <c r="K101" s="27"/>
    </row>
    <row r="102" spans="1:11" ht="15.75" customHeight="1" x14ac:dyDescent="0.3">
      <c r="A102" s="7" t="s">
        <v>55</v>
      </c>
      <c r="B102" s="8" t="s">
        <v>1316</v>
      </c>
      <c r="C102" s="12"/>
      <c r="D102" s="13"/>
      <c r="E102" s="13"/>
      <c r="F102" s="13"/>
      <c r="G102" s="13"/>
      <c r="H102" s="13"/>
      <c r="I102" s="13"/>
      <c r="J102" s="13"/>
      <c r="K102" s="27"/>
    </row>
    <row r="103" spans="1:11" ht="15.75" customHeight="1" x14ac:dyDescent="0.3">
      <c r="A103" s="7" t="s">
        <v>56</v>
      </c>
      <c r="B103" s="8" t="s">
        <v>259</v>
      </c>
      <c r="C103" s="12">
        <v>10</v>
      </c>
      <c r="D103" s="13">
        <v>7</v>
      </c>
      <c r="E103" s="13">
        <v>6</v>
      </c>
      <c r="F103" s="13">
        <v>4</v>
      </c>
      <c r="G103" s="13">
        <v>3</v>
      </c>
      <c r="H103" s="13">
        <v>1</v>
      </c>
      <c r="I103" s="13">
        <v>13</v>
      </c>
      <c r="J103" s="13">
        <v>8</v>
      </c>
      <c r="K103" s="27"/>
    </row>
    <row r="104" spans="1:11" ht="15.75" customHeight="1" x14ac:dyDescent="0.3">
      <c r="A104" s="7" t="s">
        <v>57</v>
      </c>
      <c r="B104" s="8" t="s">
        <v>259</v>
      </c>
      <c r="C104" s="22">
        <v>13</v>
      </c>
      <c r="D104" s="14">
        <v>5</v>
      </c>
      <c r="E104" s="14">
        <v>7</v>
      </c>
      <c r="F104" s="14">
        <v>3</v>
      </c>
      <c r="G104" s="14">
        <v>3</v>
      </c>
      <c r="H104" s="14">
        <v>1</v>
      </c>
      <c r="I104" s="14">
        <v>16</v>
      </c>
      <c r="J104" s="14">
        <v>6</v>
      </c>
      <c r="K104" s="27"/>
    </row>
    <row r="105" spans="1:11" ht="15.75" customHeight="1" x14ac:dyDescent="0.3">
      <c r="A105" s="7" t="s">
        <v>63</v>
      </c>
      <c r="B105" s="8" t="s">
        <v>259</v>
      </c>
      <c r="C105" s="22">
        <v>16</v>
      </c>
      <c r="D105" s="14">
        <v>2</v>
      </c>
      <c r="E105" s="14">
        <v>9</v>
      </c>
      <c r="F105" s="14">
        <v>1</v>
      </c>
      <c r="G105" s="14">
        <v>2</v>
      </c>
      <c r="H105" s="14">
        <v>1</v>
      </c>
      <c r="I105" s="14">
        <v>18</v>
      </c>
      <c r="J105" s="14">
        <v>3</v>
      </c>
      <c r="K105" s="27"/>
    </row>
    <row r="106" spans="1:11" ht="15.75" customHeight="1" x14ac:dyDescent="0.3">
      <c r="A106" s="7" t="s">
        <v>64</v>
      </c>
      <c r="B106" s="8" t="s">
        <v>259</v>
      </c>
      <c r="C106" s="22">
        <v>11</v>
      </c>
      <c r="D106" s="14">
        <v>7</v>
      </c>
      <c r="E106" s="14">
        <v>5</v>
      </c>
      <c r="F106" s="14">
        <v>5</v>
      </c>
      <c r="G106" s="14">
        <v>1</v>
      </c>
      <c r="H106" s="14">
        <v>1</v>
      </c>
      <c r="I106" s="14">
        <v>12</v>
      </c>
      <c r="J106" s="14">
        <v>8</v>
      </c>
      <c r="K106" s="27"/>
    </row>
    <row r="107" spans="1:11" ht="15.75" customHeight="1" x14ac:dyDescent="0.3">
      <c r="A107" s="7" t="s">
        <v>66</v>
      </c>
      <c r="B107" s="8" t="s">
        <v>259</v>
      </c>
      <c r="C107" s="22">
        <v>15</v>
      </c>
      <c r="D107" s="14">
        <v>3</v>
      </c>
      <c r="E107" s="14">
        <v>9</v>
      </c>
      <c r="F107" s="14">
        <v>1</v>
      </c>
      <c r="G107" s="14">
        <v>5</v>
      </c>
      <c r="H107" s="14">
        <v>1</v>
      </c>
      <c r="I107" s="14">
        <v>20</v>
      </c>
      <c r="J107" s="14">
        <v>4</v>
      </c>
      <c r="K107" s="27"/>
    </row>
    <row r="108" spans="1:11" ht="15.75" customHeight="1" x14ac:dyDescent="0.3">
      <c r="A108" s="7" t="s">
        <v>67</v>
      </c>
      <c r="B108" s="8" t="s">
        <v>259</v>
      </c>
      <c r="C108" s="22">
        <v>8</v>
      </c>
      <c r="D108" s="14">
        <v>9</v>
      </c>
      <c r="E108" s="14">
        <v>5</v>
      </c>
      <c r="F108" s="14">
        <v>6</v>
      </c>
      <c r="G108" s="14">
        <v>0</v>
      </c>
      <c r="H108" s="14">
        <v>1</v>
      </c>
      <c r="I108" s="14">
        <v>8</v>
      </c>
      <c r="J108" s="14">
        <v>10</v>
      </c>
      <c r="K108" s="27"/>
    </row>
    <row r="109" spans="1:11" ht="15.75" customHeight="1" x14ac:dyDescent="0.3">
      <c r="A109" s="10" t="s">
        <v>12</v>
      </c>
      <c r="B109" s="11"/>
      <c r="C109" s="9">
        <f t="shared" ref="C109:J109" si="7">SUM(C98:C108)</f>
        <v>73</v>
      </c>
      <c r="D109" s="9">
        <f t="shared" si="7"/>
        <v>33</v>
      </c>
      <c r="E109" s="9">
        <f t="shared" si="7"/>
        <v>41</v>
      </c>
      <c r="F109" s="9">
        <f t="shared" si="7"/>
        <v>20</v>
      </c>
      <c r="G109" s="9">
        <f t="shared" si="7"/>
        <v>14</v>
      </c>
      <c r="H109" s="9">
        <f t="shared" si="7"/>
        <v>6</v>
      </c>
      <c r="I109" s="9">
        <f t="shared" si="7"/>
        <v>87</v>
      </c>
      <c r="J109" s="9">
        <f t="shared" si="7"/>
        <v>39</v>
      </c>
      <c r="K109" s="29"/>
    </row>
    <row r="110" spans="1:11" ht="15.75" customHeight="1" x14ac:dyDescent="0.3"/>
    <row r="111" spans="1:11" ht="15.75" customHeight="1" x14ac:dyDescent="0.3"/>
    <row r="112" spans="1:11" ht="15.75" customHeight="1" x14ac:dyDescent="0.3">
      <c r="A112" s="24" t="s">
        <v>806</v>
      </c>
      <c r="B112" s="25"/>
      <c r="C112" s="25"/>
      <c r="D112" s="25"/>
      <c r="E112" s="25"/>
      <c r="F112" s="25"/>
      <c r="G112" s="25"/>
      <c r="H112" s="25"/>
      <c r="I112" s="25"/>
      <c r="J112" s="26"/>
      <c r="K112" s="27"/>
    </row>
    <row r="113" spans="1:11" ht="15.75" customHeight="1" x14ac:dyDescent="0.3">
      <c r="A113" s="2"/>
      <c r="B113" s="3"/>
      <c r="C113" s="28" t="s">
        <v>1</v>
      </c>
      <c r="D113" s="26"/>
      <c r="E113" s="28" t="s">
        <v>2</v>
      </c>
      <c r="F113" s="26"/>
      <c r="G113" s="28" t="s">
        <v>3</v>
      </c>
      <c r="H113" s="26"/>
      <c r="I113" s="28" t="s">
        <v>4</v>
      </c>
      <c r="J113" s="26"/>
      <c r="K113" s="27"/>
    </row>
    <row r="114" spans="1:11" ht="15.75" customHeight="1" x14ac:dyDescent="0.3">
      <c r="A114" s="4" t="s">
        <v>5</v>
      </c>
      <c r="B114" s="5" t="s">
        <v>6</v>
      </c>
      <c r="C114" s="6" t="s">
        <v>7</v>
      </c>
      <c r="D114" s="6" t="s">
        <v>8</v>
      </c>
      <c r="E114" s="6" t="s">
        <v>7</v>
      </c>
      <c r="F114" s="6" t="s">
        <v>8</v>
      </c>
      <c r="G114" s="6" t="s">
        <v>7</v>
      </c>
      <c r="H114" s="6" t="s">
        <v>8</v>
      </c>
      <c r="I114" s="6" t="s">
        <v>7</v>
      </c>
      <c r="J114" s="6" t="s">
        <v>8</v>
      </c>
      <c r="K114" s="29"/>
    </row>
    <row r="115" spans="1:11" ht="15.75" customHeight="1" x14ac:dyDescent="0.3">
      <c r="A115" s="7" t="s">
        <v>107</v>
      </c>
      <c r="B115" s="8" t="s">
        <v>258</v>
      </c>
      <c r="C115" s="9">
        <v>9</v>
      </c>
      <c r="D115" s="9">
        <v>9</v>
      </c>
      <c r="E115" s="9">
        <v>6</v>
      </c>
      <c r="F115" s="9">
        <v>8</v>
      </c>
      <c r="G115" s="9">
        <v>0</v>
      </c>
      <c r="H115" s="9">
        <v>1</v>
      </c>
      <c r="I115" s="9">
        <v>9</v>
      </c>
      <c r="J115" s="9">
        <v>10</v>
      </c>
      <c r="K115" s="29"/>
    </row>
    <row r="116" spans="1:11" ht="15.75" customHeight="1" x14ac:dyDescent="0.3">
      <c r="A116" s="7" t="s">
        <v>109</v>
      </c>
      <c r="B116" s="8" t="s">
        <v>258</v>
      </c>
      <c r="C116" s="9">
        <v>11</v>
      </c>
      <c r="D116" s="9">
        <v>7</v>
      </c>
      <c r="E116" s="9">
        <v>9</v>
      </c>
      <c r="F116" s="9">
        <v>5</v>
      </c>
      <c r="G116" s="9">
        <v>1</v>
      </c>
      <c r="H116" s="9">
        <v>1</v>
      </c>
      <c r="I116" s="9">
        <v>12</v>
      </c>
      <c r="J116" s="9">
        <v>8</v>
      </c>
      <c r="K116" s="29"/>
    </row>
    <row r="117" spans="1:11" ht="15.75" customHeight="1" x14ac:dyDescent="0.3">
      <c r="A117" s="7" t="s">
        <v>110</v>
      </c>
      <c r="B117" s="8" t="s">
        <v>258</v>
      </c>
      <c r="C117" s="9">
        <v>11</v>
      </c>
      <c r="D117" s="9">
        <v>7</v>
      </c>
      <c r="E117" s="9">
        <v>9</v>
      </c>
      <c r="F117" s="9">
        <v>5</v>
      </c>
      <c r="G117" s="9">
        <v>1</v>
      </c>
      <c r="H117" s="9">
        <v>1</v>
      </c>
      <c r="I117" s="9">
        <v>12</v>
      </c>
      <c r="J117" s="9">
        <v>8</v>
      </c>
      <c r="K117" s="29"/>
    </row>
    <row r="118" spans="1:11" ht="15.75" customHeight="1" x14ac:dyDescent="0.3">
      <c r="A118" s="7" t="s">
        <v>112</v>
      </c>
      <c r="B118" s="8" t="s">
        <v>258</v>
      </c>
      <c r="C118" s="9">
        <v>13</v>
      </c>
      <c r="D118" s="9">
        <v>5</v>
      </c>
      <c r="E118" s="9">
        <v>11</v>
      </c>
      <c r="F118" s="9">
        <v>3</v>
      </c>
      <c r="G118" s="9">
        <v>2</v>
      </c>
      <c r="H118" s="9">
        <v>1</v>
      </c>
      <c r="I118" s="9">
        <v>15</v>
      </c>
      <c r="J118" s="9">
        <v>6</v>
      </c>
      <c r="K118" s="29"/>
    </row>
    <row r="119" spans="1:11" ht="15.75" customHeight="1" x14ac:dyDescent="0.3">
      <c r="A119" s="7" t="s">
        <v>113</v>
      </c>
      <c r="B119" s="8" t="s">
        <v>258</v>
      </c>
      <c r="C119" s="9">
        <v>9</v>
      </c>
      <c r="D119" s="9">
        <v>11</v>
      </c>
      <c r="E119" s="9">
        <v>7</v>
      </c>
      <c r="F119" s="9">
        <v>7</v>
      </c>
      <c r="G119" s="9">
        <v>1</v>
      </c>
      <c r="H119" s="9">
        <v>1</v>
      </c>
      <c r="I119" s="9">
        <v>10</v>
      </c>
      <c r="J119" s="9">
        <v>12</v>
      </c>
      <c r="K119" s="29"/>
    </row>
    <row r="120" spans="1:11" ht="15.75" customHeight="1" x14ac:dyDescent="0.3">
      <c r="A120" s="10" t="s">
        <v>12</v>
      </c>
      <c r="B120" s="11"/>
      <c r="C120" s="9">
        <f>SUM(C115:C119)</f>
        <v>53</v>
      </c>
      <c r="D120" s="9">
        <f t="shared" ref="D120:J120" si="8">SUM(D115:D119)</f>
        <v>39</v>
      </c>
      <c r="E120" s="9">
        <f t="shared" si="8"/>
        <v>42</v>
      </c>
      <c r="F120" s="9">
        <f t="shared" si="8"/>
        <v>28</v>
      </c>
      <c r="G120" s="9">
        <f t="shared" si="8"/>
        <v>5</v>
      </c>
      <c r="H120" s="9">
        <f t="shared" si="8"/>
        <v>5</v>
      </c>
      <c r="I120" s="9">
        <f t="shared" si="8"/>
        <v>58</v>
      </c>
      <c r="J120" s="9">
        <f t="shared" si="8"/>
        <v>44</v>
      </c>
      <c r="K120" s="29"/>
    </row>
    <row r="121" spans="1:11" ht="15.75" customHeight="1" x14ac:dyDescent="0.3">
      <c r="A121" s="30"/>
      <c r="B121" s="30"/>
      <c r="C121" s="30"/>
    </row>
    <row r="122" spans="1:11" ht="15.75" customHeight="1" x14ac:dyDescent="0.3"/>
    <row r="123" spans="1:11" ht="15.75" customHeight="1" x14ac:dyDescent="0.3">
      <c r="A123" s="24" t="s">
        <v>1805</v>
      </c>
      <c r="B123" s="25"/>
      <c r="C123" s="25"/>
      <c r="D123" s="25"/>
      <c r="E123" s="25"/>
      <c r="F123" s="25"/>
      <c r="G123" s="25"/>
      <c r="H123" s="25"/>
      <c r="I123" s="25"/>
      <c r="J123" s="26"/>
      <c r="K123" s="27"/>
    </row>
    <row r="124" spans="1:11" ht="15.75" customHeight="1" x14ac:dyDescent="0.3">
      <c r="A124" s="2"/>
      <c r="B124" s="3"/>
      <c r="C124" s="28" t="s">
        <v>1</v>
      </c>
      <c r="D124" s="26"/>
      <c r="E124" s="28" t="s">
        <v>2</v>
      </c>
      <c r="F124" s="26"/>
      <c r="G124" s="28" t="s">
        <v>3</v>
      </c>
      <c r="H124" s="26"/>
      <c r="I124" s="28" t="s">
        <v>4</v>
      </c>
      <c r="J124" s="26"/>
      <c r="K124" s="27"/>
    </row>
    <row r="125" spans="1:11" ht="15.75" customHeight="1" x14ac:dyDescent="0.3">
      <c r="A125" s="4" t="s">
        <v>5</v>
      </c>
      <c r="B125" s="5" t="s">
        <v>6</v>
      </c>
      <c r="C125" s="6" t="s">
        <v>7</v>
      </c>
      <c r="D125" s="6" t="s">
        <v>8</v>
      </c>
      <c r="E125" s="6" t="s">
        <v>7</v>
      </c>
      <c r="F125" s="6" t="s">
        <v>8</v>
      </c>
      <c r="G125" s="6" t="s">
        <v>7</v>
      </c>
      <c r="H125" s="6" t="s">
        <v>8</v>
      </c>
      <c r="I125" s="6" t="s">
        <v>7</v>
      </c>
      <c r="J125" s="6" t="s">
        <v>8</v>
      </c>
      <c r="K125" s="29"/>
    </row>
    <row r="126" spans="1:11" ht="15.75" customHeight="1" x14ac:dyDescent="0.3">
      <c r="A126" s="7" t="s">
        <v>77</v>
      </c>
      <c r="B126" s="8" t="s">
        <v>488</v>
      </c>
      <c r="C126" s="9">
        <v>3</v>
      </c>
      <c r="D126" s="9">
        <v>17</v>
      </c>
      <c r="E126" s="9">
        <v>1</v>
      </c>
      <c r="F126" s="9">
        <v>13</v>
      </c>
      <c r="G126" s="9">
        <v>0</v>
      </c>
      <c r="H126" s="9">
        <v>1</v>
      </c>
      <c r="I126" s="9">
        <v>3</v>
      </c>
      <c r="J126" s="9">
        <v>18</v>
      </c>
      <c r="K126" s="29"/>
    </row>
    <row r="127" spans="1:11" ht="15.75" customHeight="1" x14ac:dyDescent="0.3">
      <c r="A127" s="7" t="s">
        <v>78</v>
      </c>
      <c r="B127" s="8" t="s">
        <v>488</v>
      </c>
      <c r="C127" s="9">
        <v>2</v>
      </c>
      <c r="D127" s="9">
        <v>18</v>
      </c>
      <c r="E127" s="9">
        <v>0</v>
      </c>
      <c r="F127" s="9">
        <v>14</v>
      </c>
      <c r="G127" s="9">
        <v>0</v>
      </c>
      <c r="H127" s="9">
        <v>1</v>
      </c>
      <c r="I127" s="9">
        <v>2</v>
      </c>
      <c r="J127" s="9">
        <v>19</v>
      </c>
      <c r="K127" s="29"/>
    </row>
    <row r="128" spans="1:11" ht="15.75" customHeight="1" x14ac:dyDescent="0.3">
      <c r="A128" s="7" t="s">
        <v>79</v>
      </c>
      <c r="B128" s="8" t="s">
        <v>488</v>
      </c>
      <c r="C128" s="9">
        <v>4</v>
      </c>
      <c r="D128" s="9">
        <v>16</v>
      </c>
      <c r="E128" s="9">
        <v>1</v>
      </c>
      <c r="F128" s="9">
        <v>13</v>
      </c>
      <c r="G128" s="9">
        <v>0</v>
      </c>
      <c r="H128" s="9">
        <v>1</v>
      </c>
      <c r="I128" s="9">
        <v>4</v>
      </c>
      <c r="J128" s="9">
        <v>17</v>
      </c>
      <c r="K128" s="29"/>
    </row>
    <row r="129" spans="1:11" ht="15.75" customHeight="1" x14ac:dyDescent="0.3">
      <c r="A129" s="10" t="s">
        <v>12</v>
      </c>
      <c r="B129" s="11"/>
      <c r="C129" s="9">
        <f t="shared" ref="C129:J129" si="9">SUM(C126:C128)</f>
        <v>9</v>
      </c>
      <c r="D129" s="9">
        <f t="shared" si="9"/>
        <v>51</v>
      </c>
      <c r="E129" s="9">
        <f t="shared" si="9"/>
        <v>2</v>
      </c>
      <c r="F129" s="9">
        <f t="shared" si="9"/>
        <v>40</v>
      </c>
      <c r="G129" s="9">
        <f t="shared" si="9"/>
        <v>0</v>
      </c>
      <c r="H129" s="9">
        <f t="shared" si="9"/>
        <v>3</v>
      </c>
      <c r="I129" s="9">
        <f t="shared" si="9"/>
        <v>9</v>
      </c>
      <c r="J129" s="9">
        <f t="shared" si="9"/>
        <v>54</v>
      </c>
      <c r="K129" s="29"/>
    </row>
    <row r="130" spans="1:11" ht="15.75" customHeight="1" x14ac:dyDescent="0.3">
      <c r="A130" s="30"/>
      <c r="B130" s="30"/>
      <c r="C130" s="30"/>
    </row>
    <row r="131" spans="1:11" ht="15.75" customHeight="1" x14ac:dyDescent="0.3"/>
    <row r="132" spans="1:11" ht="15.75" customHeight="1" x14ac:dyDescent="0.3">
      <c r="A132" s="24" t="s">
        <v>1806</v>
      </c>
      <c r="B132" s="25"/>
      <c r="C132" s="25"/>
      <c r="D132" s="25"/>
      <c r="E132" s="25"/>
      <c r="F132" s="25"/>
      <c r="G132" s="25"/>
      <c r="H132" s="25"/>
      <c r="I132" s="25"/>
      <c r="J132" s="26"/>
      <c r="K132" s="27"/>
    </row>
    <row r="133" spans="1:11" ht="15.75" customHeight="1" x14ac:dyDescent="0.3">
      <c r="A133" s="2"/>
      <c r="B133" s="3"/>
      <c r="C133" s="28" t="s">
        <v>1</v>
      </c>
      <c r="D133" s="26"/>
      <c r="E133" s="28" t="s">
        <v>2</v>
      </c>
      <c r="F133" s="26"/>
      <c r="G133" s="28" t="s">
        <v>3</v>
      </c>
      <c r="H133" s="26"/>
      <c r="I133" s="28" t="s">
        <v>4</v>
      </c>
      <c r="J133" s="26"/>
      <c r="K133" s="27"/>
    </row>
    <row r="134" spans="1:11" ht="15.75" customHeight="1" x14ac:dyDescent="0.3">
      <c r="A134" s="4" t="s">
        <v>5</v>
      </c>
      <c r="B134" s="5" t="s">
        <v>6</v>
      </c>
      <c r="C134" s="6" t="s">
        <v>7</v>
      </c>
      <c r="D134" s="6" t="s">
        <v>8</v>
      </c>
      <c r="E134" s="6" t="s">
        <v>7</v>
      </c>
      <c r="F134" s="6" t="s">
        <v>8</v>
      </c>
      <c r="G134" s="6" t="s">
        <v>7</v>
      </c>
      <c r="H134" s="6" t="s">
        <v>8</v>
      </c>
      <c r="I134" s="6" t="s">
        <v>7</v>
      </c>
      <c r="J134" s="6" t="s">
        <v>8</v>
      </c>
      <c r="K134" s="29"/>
    </row>
    <row r="135" spans="1:11" ht="15.75" customHeight="1" x14ac:dyDescent="0.3">
      <c r="A135" s="7" t="s">
        <v>24</v>
      </c>
      <c r="B135" s="8" t="s">
        <v>13</v>
      </c>
      <c r="C135" s="12">
        <v>5</v>
      </c>
      <c r="D135" s="13">
        <v>11</v>
      </c>
      <c r="E135" s="13"/>
      <c r="F135" s="13"/>
      <c r="G135" s="13">
        <v>2</v>
      </c>
      <c r="H135" s="13">
        <v>2</v>
      </c>
      <c r="I135" s="13">
        <v>7</v>
      </c>
      <c r="J135" s="13">
        <v>13</v>
      </c>
      <c r="K135" s="27"/>
    </row>
    <row r="136" spans="1:11" ht="15.75" customHeight="1" x14ac:dyDescent="0.3">
      <c r="A136" s="7" t="s">
        <v>46</v>
      </c>
      <c r="B136" s="8" t="s">
        <v>13</v>
      </c>
      <c r="C136" s="12">
        <v>4</v>
      </c>
      <c r="D136" s="13">
        <v>11</v>
      </c>
      <c r="E136" s="13"/>
      <c r="F136" s="13"/>
      <c r="G136" s="13">
        <v>0</v>
      </c>
      <c r="H136" s="13">
        <v>1</v>
      </c>
      <c r="I136" s="13">
        <v>4</v>
      </c>
      <c r="J136" s="13">
        <v>12</v>
      </c>
      <c r="K136" s="27"/>
    </row>
    <row r="137" spans="1:11" ht="15.75" customHeight="1" x14ac:dyDescent="0.3">
      <c r="A137" s="10" t="s">
        <v>12</v>
      </c>
      <c r="B137" s="11"/>
      <c r="C137" s="9">
        <f t="shared" ref="C137:J137" si="10">SUM(C135:C136)</f>
        <v>9</v>
      </c>
      <c r="D137" s="9">
        <f t="shared" si="10"/>
        <v>22</v>
      </c>
      <c r="E137" s="9">
        <f t="shared" si="10"/>
        <v>0</v>
      </c>
      <c r="F137" s="9">
        <f t="shared" si="10"/>
        <v>0</v>
      </c>
      <c r="G137" s="9">
        <f t="shared" si="10"/>
        <v>2</v>
      </c>
      <c r="H137" s="9">
        <f t="shared" si="10"/>
        <v>3</v>
      </c>
      <c r="I137" s="9">
        <f t="shared" si="10"/>
        <v>11</v>
      </c>
      <c r="J137" s="9">
        <f t="shared" si="10"/>
        <v>25</v>
      </c>
      <c r="K137" s="29"/>
    </row>
    <row r="138" spans="1:11" ht="15.75" customHeight="1" x14ac:dyDescent="0.3">
      <c r="A138" s="30"/>
      <c r="B138" s="30"/>
      <c r="C138" s="30"/>
      <c r="K138" s="27"/>
    </row>
    <row r="139" spans="1:11" ht="15.75" customHeight="1" x14ac:dyDescent="0.3">
      <c r="K139" s="27"/>
    </row>
    <row r="140" spans="1:11" ht="15.75" customHeight="1" x14ac:dyDescent="0.3">
      <c r="A140" s="24" t="s">
        <v>910</v>
      </c>
      <c r="B140" s="25"/>
      <c r="C140" s="25"/>
      <c r="D140" s="25"/>
      <c r="E140" s="25"/>
      <c r="F140" s="25"/>
      <c r="G140" s="25"/>
      <c r="H140" s="25"/>
      <c r="I140" s="25"/>
      <c r="J140" s="26"/>
      <c r="K140" s="27"/>
    </row>
    <row r="141" spans="1:11" ht="15.75" customHeight="1" x14ac:dyDescent="0.3">
      <c r="A141" s="2"/>
      <c r="B141" s="3"/>
      <c r="C141" s="28" t="s">
        <v>1</v>
      </c>
      <c r="D141" s="26"/>
      <c r="E141" s="28" t="s">
        <v>2</v>
      </c>
      <c r="F141" s="26"/>
      <c r="G141" s="28" t="s">
        <v>3</v>
      </c>
      <c r="H141" s="26"/>
      <c r="I141" s="28" t="s">
        <v>4</v>
      </c>
      <c r="J141" s="26"/>
      <c r="K141" s="27"/>
    </row>
    <row r="142" spans="1:11" ht="15.75" customHeight="1" x14ac:dyDescent="0.3">
      <c r="A142" s="4" t="s">
        <v>5</v>
      </c>
      <c r="B142" s="5" t="s">
        <v>6</v>
      </c>
      <c r="C142" s="6" t="s">
        <v>7</v>
      </c>
      <c r="D142" s="6" t="s">
        <v>8</v>
      </c>
      <c r="E142" s="6" t="s">
        <v>7</v>
      </c>
      <c r="F142" s="6" t="s">
        <v>8</v>
      </c>
      <c r="G142" s="6" t="s">
        <v>7</v>
      </c>
      <c r="H142" s="6" t="s">
        <v>8</v>
      </c>
      <c r="I142" s="6" t="s">
        <v>7</v>
      </c>
      <c r="J142" s="6" t="s">
        <v>8</v>
      </c>
      <c r="K142" s="29"/>
    </row>
    <row r="143" spans="1:11" ht="15.75" customHeight="1" x14ac:dyDescent="0.3">
      <c r="A143" s="7" t="s">
        <v>56</v>
      </c>
      <c r="B143" s="8" t="s">
        <v>273</v>
      </c>
      <c r="C143" s="12">
        <v>9</v>
      </c>
      <c r="D143" s="13">
        <v>8</v>
      </c>
      <c r="E143" s="13">
        <v>6</v>
      </c>
      <c r="F143" s="13">
        <v>6</v>
      </c>
      <c r="G143" s="13">
        <v>1</v>
      </c>
      <c r="H143" s="13">
        <v>1</v>
      </c>
      <c r="I143" s="13">
        <v>10</v>
      </c>
      <c r="J143" s="13">
        <v>9</v>
      </c>
      <c r="K143" s="27"/>
    </row>
    <row r="144" spans="1:11" ht="15.75" customHeight="1" x14ac:dyDescent="0.3">
      <c r="A144" s="7" t="s">
        <v>57</v>
      </c>
      <c r="B144" s="8" t="s">
        <v>273</v>
      </c>
      <c r="C144" s="12">
        <v>12</v>
      </c>
      <c r="D144" s="13">
        <v>6</v>
      </c>
      <c r="E144" s="13">
        <v>9</v>
      </c>
      <c r="F144" s="13">
        <v>3</v>
      </c>
      <c r="G144" s="13">
        <v>0</v>
      </c>
      <c r="H144" s="13">
        <v>1</v>
      </c>
      <c r="I144" s="13">
        <v>12</v>
      </c>
      <c r="J144" s="13">
        <v>7</v>
      </c>
      <c r="K144" s="27"/>
    </row>
    <row r="145" spans="1:11" ht="15.75" customHeight="1" x14ac:dyDescent="0.3">
      <c r="A145" s="7" t="s">
        <v>63</v>
      </c>
      <c r="B145" s="8" t="s">
        <v>273</v>
      </c>
      <c r="C145" s="12">
        <v>4</v>
      </c>
      <c r="D145" s="13">
        <v>14</v>
      </c>
      <c r="E145" s="13">
        <v>3</v>
      </c>
      <c r="F145" s="13">
        <v>9</v>
      </c>
      <c r="G145" s="13">
        <v>0</v>
      </c>
      <c r="H145" s="13">
        <v>1</v>
      </c>
      <c r="I145" s="13">
        <v>4</v>
      </c>
      <c r="J145" s="13">
        <v>15</v>
      </c>
      <c r="K145" s="27"/>
    </row>
    <row r="146" spans="1:11" ht="15.75" customHeight="1" x14ac:dyDescent="0.3">
      <c r="A146" s="7" t="s">
        <v>64</v>
      </c>
      <c r="B146" s="8" t="s">
        <v>273</v>
      </c>
      <c r="C146" s="12">
        <v>8</v>
      </c>
      <c r="D146" s="13">
        <v>7</v>
      </c>
      <c r="E146" s="13">
        <v>6</v>
      </c>
      <c r="F146" s="13">
        <v>7</v>
      </c>
      <c r="G146" s="13">
        <v>2</v>
      </c>
      <c r="H146" s="13">
        <v>2</v>
      </c>
      <c r="I146" s="13">
        <v>10</v>
      </c>
      <c r="J146" s="13">
        <v>9</v>
      </c>
      <c r="K146" s="27" t="s">
        <v>911</v>
      </c>
    </row>
    <row r="147" spans="1:11" ht="15.75" customHeight="1" x14ac:dyDescent="0.3">
      <c r="A147" s="10" t="s">
        <v>12</v>
      </c>
      <c r="B147" s="11"/>
      <c r="C147" s="9">
        <f>SUM(C143:C146)</f>
        <v>33</v>
      </c>
      <c r="D147" s="9">
        <f t="shared" ref="D147:J147" si="11">SUM(D143:D146)</f>
        <v>35</v>
      </c>
      <c r="E147" s="9">
        <f t="shared" si="11"/>
        <v>24</v>
      </c>
      <c r="F147" s="9">
        <f t="shared" si="11"/>
        <v>25</v>
      </c>
      <c r="G147" s="9">
        <f t="shared" si="11"/>
        <v>3</v>
      </c>
      <c r="H147" s="9">
        <f t="shared" si="11"/>
        <v>5</v>
      </c>
      <c r="I147" s="9">
        <f t="shared" si="11"/>
        <v>36</v>
      </c>
      <c r="J147" s="9">
        <f t="shared" si="11"/>
        <v>40</v>
      </c>
      <c r="K147" s="29"/>
    </row>
    <row r="148" spans="1:11" ht="15.75" customHeight="1" x14ac:dyDescent="0.3">
      <c r="A148" s="30"/>
      <c r="B148" s="30"/>
      <c r="C148" s="30"/>
      <c r="K148" s="27"/>
    </row>
    <row r="149" spans="1:11" ht="15.75" customHeight="1" x14ac:dyDescent="0.3">
      <c r="K149" s="27"/>
    </row>
    <row r="150" spans="1:11" ht="15.75" customHeight="1" x14ac:dyDescent="0.3">
      <c r="A150" s="24" t="s">
        <v>1486</v>
      </c>
      <c r="B150" s="25"/>
      <c r="C150" s="25"/>
      <c r="D150" s="25"/>
      <c r="E150" s="25"/>
      <c r="F150" s="25"/>
      <c r="G150" s="25"/>
      <c r="H150" s="25"/>
      <c r="I150" s="25"/>
      <c r="J150" s="26"/>
      <c r="K150" s="27"/>
    </row>
    <row r="151" spans="1:11" ht="15.75" customHeight="1" x14ac:dyDescent="0.3">
      <c r="A151" s="2"/>
      <c r="B151" s="3"/>
      <c r="C151" s="28" t="s">
        <v>1</v>
      </c>
      <c r="D151" s="26"/>
      <c r="E151" s="28" t="s">
        <v>2</v>
      </c>
      <c r="F151" s="26"/>
      <c r="G151" s="28" t="s">
        <v>3</v>
      </c>
      <c r="H151" s="26"/>
      <c r="I151" s="28" t="s">
        <v>4</v>
      </c>
      <c r="J151" s="26"/>
      <c r="K151" s="27"/>
    </row>
    <row r="152" spans="1:11" ht="15.75" customHeight="1" x14ac:dyDescent="0.3">
      <c r="A152" s="4" t="s">
        <v>5</v>
      </c>
      <c r="B152" s="5" t="s">
        <v>6</v>
      </c>
      <c r="C152" s="6" t="s">
        <v>7</v>
      </c>
      <c r="D152" s="6" t="s">
        <v>8</v>
      </c>
      <c r="E152" s="6" t="s">
        <v>7</v>
      </c>
      <c r="F152" s="6" t="s">
        <v>8</v>
      </c>
      <c r="G152" s="6" t="s">
        <v>7</v>
      </c>
      <c r="H152" s="6" t="s">
        <v>8</v>
      </c>
      <c r="I152" s="6" t="s">
        <v>7</v>
      </c>
      <c r="J152" s="6" t="s">
        <v>8</v>
      </c>
      <c r="K152" s="29"/>
    </row>
    <row r="153" spans="1:11" ht="15.75" customHeight="1" x14ac:dyDescent="0.3">
      <c r="A153" s="7" t="s">
        <v>28</v>
      </c>
      <c r="B153" s="8" t="s">
        <v>163</v>
      </c>
      <c r="C153" s="12">
        <v>9</v>
      </c>
      <c r="D153" s="13">
        <v>9</v>
      </c>
      <c r="E153" s="13">
        <v>4</v>
      </c>
      <c r="F153" s="13">
        <v>5</v>
      </c>
      <c r="G153" s="13">
        <v>0</v>
      </c>
      <c r="H153" s="13">
        <v>1</v>
      </c>
      <c r="I153" s="13">
        <v>9</v>
      </c>
      <c r="J153" s="13">
        <v>10</v>
      </c>
      <c r="K153" s="27"/>
    </row>
    <row r="154" spans="1:11" ht="15.75" customHeight="1" x14ac:dyDescent="0.3">
      <c r="A154" s="7" t="s">
        <v>106</v>
      </c>
      <c r="B154" s="8" t="s">
        <v>163</v>
      </c>
      <c r="C154" s="12">
        <v>15</v>
      </c>
      <c r="D154" s="13">
        <v>3</v>
      </c>
      <c r="E154" s="13">
        <v>7</v>
      </c>
      <c r="F154" s="13">
        <v>2</v>
      </c>
      <c r="G154" s="13">
        <v>2</v>
      </c>
      <c r="H154" s="13">
        <v>1</v>
      </c>
      <c r="I154" s="13">
        <v>17</v>
      </c>
      <c r="J154" s="13">
        <v>4</v>
      </c>
      <c r="K154" s="27"/>
    </row>
    <row r="155" spans="1:11" ht="15.75" customHeight="1" x14ac:dyDescent="0.3">
      <c r="A155" s="7" t="s">
        <v>30</v>
      </c>
      <c r="B155" s="8" t="s">
        <v>163</v>
      </c>
      <c r="C155" s="12">
        <v>16</v>
      </c>
      <c r="D155" s="13">
        <v>2</v>
      </c>
      <c r="E155" s="13">
        <v>8</v>
      </c>
      <c r="F155" s="13">
        <v>1</v>
      </c>
      <c r="G155" s="13">
        <v>4</v>
      </c>
      <c r="H155" s="13">
        <v>1</v>
      </c>
      <c r="I155" s="13">
        <v>20</v>
      </c>
      <c r="J155" s="13">
        <v>3</v>
      </c>
      <c r="K155" s="27"/>
    </row>
    <row r="156" spans="1:11" ht="15.75" customHeight="1" x14ac:dyDescent="0.3">
      <c r="A156" s="7" t="s">
        <v>107</v>
      </c>
      <c r="B156" s="8" t="s">
        <v>163</v>
      </c>
      <c r="C156" s="12">
        <v>10</v>
      </c>
      <c r="D156" s="13">
        <v>8</v>
      </c>
      <c r="E156" s="13">
        <v>4</v>
      </c>
      <c r="F156" s="13">
        <v>5</v>
      </c>
      <c r="G156" s="13">
        <v>1</v>
      </c>
      <c r="H156" s="13">
        <v>1</v>
      </c>
      <c r="I156" s="13">
        <v>11</v>
      </c>
      <c r="J156" s="13">
        <v>9</v>
      </c>
      <c r="K156" s="27"/>
    </row>
    <row r="157" spans="1:11" ht="15.75" customHeight="1" x14ac:dyDescent="0.3">
      <c r="A157" s="10" t="s">
        <v>12</v>
      </c>
      <c r="B157" s="11"/>
      <c r="C157" s="9">
        <f>SUM(C153:C156)</f>
        <v>50</v>
      </c>
      <c r="D157" s="9">
        <f t="shared" ref="D157:J157" si="12">SUM(D153:D156)</f>
        <v>22</v>
      </c>
      <c r="E157" s="9">
        <f t="shared" si="12"/>
        <v>23</v>
      </c>
      <c r="F157" s="9">
        <f t="shared" si="12"/>
        <v>13</v>
      </c>
      <c r="G157" s="9">
        <f t="shared" si="12"/>
        <v>7</v>
      </c>
      <c r="H157" s="9">
        <f t="shared" si="12"/>
        <v>4</v>
      </c>
      <c r="I157" s="9">
        <f t="shared" si="12"/>
        <v>57</v>
      </c>
      <c r="J157" s="9">
        <f t="shared" si="12"/>
        <v>26</v>
      </c>
      <c r="K157" s="29"/>
    </row>
    <row r="158" spans="1:11" ht="15.75" customHeight="1" x14ac:dyDescent="0.3">
      <c r="A158" s="18"/>
      <c r="B158" s="18"/>
      <c r="C158" s="18"/>
    </row>
    <row r="159" spans="1:11" ht="15.75" customHeight="1" x14ac:dyDescent="0.3"/>
    <row r="160" spans="1:11" ht="15.75" customHeight="1" x14ac:dyDescent="0.3">
      <c r="A160" s="24" t="s">
        <v>982</v>
      </c>
      <c r="B160" s="25"/>
      <c r="C160" s="25"/>
      <c r="D160" s="25"/>
      <c r="E160" s="25"/>
      <c r="F160" s="25"/>
      <c r="G160" s="25"/>
      <c r="H160" s="25"/>
      <c r="I160" s="25"/>
      <c r="J160" s="26"/>
      <c r="K160" s="27"/>
    </row>
    <row r="161" spans="1:11" ht="15.75" customHeight="1" x14ac:dyDescent="0.3">
      <c r="A161" s="2"/>
      <c r="B161" s="3"/>
      <c r="C161" s="28" t="s">
        <v>1</v>
      </c>
      <c r="D161" s="26"/>
      <c r="E161" s="28" t="s">
        <v>2</v>
      </c>
      <c r="F161" s="26"/>
      <c r="G161" s="28" t="s">
        <v>3</v>
      </c>
      <c r="H161" s="26"/>
      <c r="I161" s="28" t="s">
        <v>4</v>
      </c>
      <c r="J161" s="26"/>
      <c r="K161" s="27"/>
    </row>
    <row r="162" spans="1:11" ht="15.75" customHeight="1" x14ac:dyDescent="0.3">
      <c r="A162" s="4" t="s">
        <v>5</v>
      </c>
      <c r="B162" s="5" t="s">
        <v>6</v>
      </c>
      <c r="C162" s="6" t="s">
        <v>7</v>
      </c>
      <c r="D162" s="6" t="s">
        <v>8</v>
      </c>
      <c r="E162" s="6" t="s">
        <v>7</v>
      </c>
      <c r="F162" s="6" t="s">
        <v>8</v>
      </c>
      <c r="G162" s="6" t="s">
        <v>7</v>
      </c>
      <c r="H162" s="6" t="s">
        <v>8</v>
      </c>
      <c r="I162" s="6" t="s">
        <v>7</v>
      </c>
      <c r="J162" s="6" t="s">
        <v>8</v>
      </c>
      <c r="K162" s="29"/>
    </row>
    <row r="163" spans="1:11" ht="15.75" customHeight="1" x14ac:dyDescent="0.3">
      <c r="A163" s="7" t="s">
        <v>729</v>
      </c>
      <c r="B163" s="8" t="s">
        <v>162</v>
      </c>
      <c r="C163" s="12">
        <v>6</v>
      </c>
      <c r="D163" s="13">
        <v>14</v>
      </c>
      <c r="E163" s="13">
        <v>1</v>
      </c>
      <c r="F163" s="13">
        <v>6</v>
      </c>
      <c r="G163" s="13">
        <v>1</v>
      </c>
      <c r="H163" s="13">
        <v>1</v>
      </c>
      <c r="I163" s="13">
        <v>7</v>
      </c>
      <c r="J163" s="13">
        <v>15</v>
      </c>
    </row>
    <row r="164" spans="1:11" ht="15.75" customHeight="1" x14ac:dyDescent="0.3">
      <c r="A164" s="7" t="s">
        <v>984</v>
      </c>
      <c r="B164" s="8" t="s">
        <v>162</v>
      </c>
      <c r="C164" s="12">
        <v>13</v>
      </c>
      <c r="D164" s="13">
        <v>7</v>
      </c>
      <c r="E164" s="13">
        <v>5</v>
      </c>
      <c r="F164" s="13">
        <v>2</v>
      </c>
      <c r="G164" s="13">
        <v>0</v>
      </c>
      <c r="H164" s="13">
        <v>1</v>
      </c>
      <c r="I164" s="13">
        <v>13</v>
      </c>
      <c r="J164" s="13">
        <v>8</v>
      </c>
    </row>
    <row r="165" spans="1:11" ht="15.75" customHeight="1" x14ac:dyDescent="0.3">
      <c r="A165" s="7" t="s">
        <v>1189</v>
      </c>
      <c r="B165" s="8" t="s">
        <v>162</v>
      </c>
      <c r="C165" s="12">
        <v>4</v>
      </c>
      <c r="D165" s="13">
        <v>16</v>
      </c>
      <c r="E165" s="13">
        <v>0</v>
      </c>
      <c r="F165" s="13">
        <v>7</v>
      </c>
      <c r="G165" s="13">
        <v>0</v>
      </c>
      <c r="H165" s="13">
        <v>1</v>
      </c>
      <c r="I165" s="13">
        <v>4</v>
      </c>
      <c r="J165" s="13">
        <v>17</v>
      </c>
    </row>
    <row r="166" spans="1:11" ht="15.75" customHeight="1" x14ac:dyDescent="0.3">
      <c r="A166" s="7" t="s">
        <v>1267</v>
      </c>
      <c r="B166" s="8" t="s">
        <v>162</v>
      </c>
      <c r="C166" s="12">
        <v>5</v>
      </c>
      <c r="D166" s="13">
        <v>17</v>
      </c>
      <c r="E166" s="13">
        <v>0</v>
      </c>
      <c r="F166" s="13">
        <v>7</v>
      </c>
      <c r="G166" s="13">
        <v>0</v>
      </c>
      <c r="H166" s="13">
        <v>1</v>
      </c>
      <c r="I166" s="13">
        <v>5</v>
      </c>
      <c r="J166" s="13">
        <v>18</v>
      </c>
      <c r="K166" s="27"/>
    </row>
    <row r="167" spans="1:11" ht="15.75" customHeight="1" x14ac:dyDescent="0.3">
      <c r="A167" s="10" t="s">
        <v>12</v>
      </c>
      <c r="B167" s="11"/>
      <c r="C167" s="9">
        <f>SUM(C163:C166)</f>
        <v>28</v>
      </c>
      <c r="D167" s="9">
        <f t="shared" ref="D167:J167" si="13">SUM(D163:D166)</f>
        <v>54</v>
      </c>
      <c r="E167" s="9">
        <f t="shared" si="13"/>
        <v>6</v>
      </c>
      <c r="F167" s="9">
        <f t="shared" si="13"/>
        <v>22</v>
      </c>
      <c r="G167" s="9">
        <f t="shared" si="13"/>
        <v>1</v>
      </c>
      <c r="H167" s="9">
        <f t="shared" si="13"/>
        <v>4</v>
      </c>
      <c r="I167" s="9">
        <f t="shared" si="13"/>
        <v>29</v>
      </c>
      <c r="J167" s="9">
        <f t="shared" si="13"/>
        <v>58</v>
      </c>
      <c r="K167" s="29"/>
    </row>
    <row r="168" spans="1:11" ht="15.75" customHeight="1" x14ac:dyDescent="0.3">
      <c r="A168" s="18"/>
      <c r="B168" s="18"/>
      <c r="C168" s="18"/>
    </row>
    <row r="169" spans="1:11" ht="15.75" customHeight="1" x14ac:dyDescent="0.3"/>
    <row r="170" spans="1:11" ht="15.75" customHeight="1" x14ac:dyDescent="0.3">
      <c r="A170" s="24" t="s">
        <v>1736</v>
      </c>
      <c r="B170" s="25"/>
      <c r="C170" s="25"/>
      <c r="D170" s="25"/>
      <c r="E170" s="25"/>
      <c r="F170" s="25"/>
      <c r="G170" s="25"/>
      <c r="H170" s="25"/>
      <c r="I170" s="25"/>
      <c r="J170" s="26"/>
      <c r="K170" s="27"/>
    </row>
    <row r="171" spans="1:11" ht="15.75" customHeight="1" x14ac:dyDescent="0.3">
      <c r="A171" s="2"/>
      <c r="B171" s="3"/>
      <c r="C171" s="28" t="s">
        <v>1</v>
      </c>
      <c r="D171" s="26"/>
      <c r="E171" s="28" t="s">
        <v>2</v>
      </c>
      <c r="F171" s="26"/>
      <c r="G171" s="28" t="s">
        <v>3</v>
      </c>
      <c r="H171" s="26"/>
      <c r="I171" s="28" t="s">
        <v>4</v>
      </c>
      <c r="J171" s="26"/>
      <c r="K171" s="27"/>
    </row>
    <row r="172" spans="1:11" ht="15.75" customHeight="1" x14ac:dyDescent="0.3">
      <c r="A172" s="4" t="s">
        <v>5</v>
      </c>
      <c r="B172" s="5" t="s">
        <v>6</v>
      </c>
      <c r="C172" s="6" t="s">
        <v>7</v>
      </c>
      <c r="D172" s="6" t="s">
        <v>8</v>
      </c>
      <c r="E172" s="6" t="s">
        <v>7</v>
      </c>
      <c r="F172" s="6" t="s">
        <v>8</v>
      </c>
      <c r="G172" s="6" t="s">
        <v>7</v>
      </c>
      <c r="H172" s="6" t="s">
        <v>8</v>
      </c>
      <c r="I172" s="6" t="s">
        <v>7</v>
      </c>
      <c r="J172" s="6" t="s">
        <v>8</v>
      </c>
      <c r="K172" s="29"/>
    </row>
    <row r="173" spans="1:11" ht="15.75" customHeight="1" x14ac:dyDescent="0.3">
      <c r="A173" s="7" t="s">
        <v>773</v>
      </c>
      <c r="B173" s="8" t="s">
        <v>1295</v>
      </c>
      <c r="C173" s="12"/>
      <c r="D173" s="13"/>
      <c r="E173" s="13"/>
      <c r="F173" s="13"/>
      <c r="G173" s="13"/>
      <c r="H173" s="13"/>
      <c r="I173" s="13">
        <v>5</v>
      </c>
      <c r="J173" s="13">
        <v>2</v>
      </c>
    </row>
    <row r="174" spans="1:11" ht="15.75" customHeight="1" x14ac:dyDescent="0.3">
      <c r="A174" s="7" t="s">
        <v>775</v>
      </c>
      <c r="B174" s="8" t="s">
        <v>1295</v>
      </c>
      <c r="C174" s="12"/>
      <c r="D174" s="13"/>
      <c r="E174" s="13"/>
      <c r="F174" s="13"/>
      <c r="G174" s="13"/>
      <c r="H174" s="13"/>
      <c r="I174" s="13">
        <v>14</v>
      </c>
      <c r="J174" s="13">
        <v>3</v>
      </c>
    </row>
    <row r="175" spans="1:11" ht="15.75" customHeight="1" x14ac:dyDescent="0.3">
      <c r="A175" s="7" t="s">
        <v>776</v>
      </c>
      <c r="B175" s="8" t="s">
        <v>1295</v>
      </c>
      <c r="C175" s="12"/>
      <c r="D175" s="13"/>
      <c r="E175" s="13">
        <v>7</v>
      </c>
      <c r="F175" s="13">
        <v>0</v>
      </c>
      <c r="G175" s="13"/>
      <c r="H175" s="13"/>
      <c r="I175" s="13">
        <v>13</v>
      </c>
      <c r="J175" s="13">
        <v>2</v>
      </c>
    </row>
    <row r="176" spans="1:11" ht="15.75" customHeight="1" x14ac:dyDescent="0.3">
      <c r="A176" s="7" t="s">
        <v>777</v>
      </c>
      <c r="B176" s="8" t="s">
        <v>1295</v>
      </c>
      <c r="C176" s="12"/>
      <c r="D176" s="13"/>
      <c r="E176" s="13">
        <v>4</v>
      </c>
      <c r="F176" s="13">
        <v>2</v>
      </c>
      <c r="G176" s="13"/>
      <c r="H176" s="13"/>
      <c r="I176" s="13">
        <v>13</v>
      </c>
      <c r="J176" s="13">
        <v>7</v>
      </c>
      <c r="K176" s="27"/>
    </row>
    <row r="177" spans="1:11" ht="15.75" customHeight="1" x14ac:dyDescent="0.3">
      <c r="A177" s="10" t="s">
        <v>12</v>
      </c>
      <c r="B177" s="11"/>
      <c r="C177" s="9">
        <f>SUM(C173:C176)</f>
        <v>0</v>
      </c>
      <c r="D177" s="9">
        <f t="shared" ref="D177:J177" si="14">SUM(D173:D176)</f>
        <v>0</v>
      </c>
      <c r="E177" s="9">
        <f t="shared" si="14"/>
        <v>11</v>
      </c>
      <c r="F177" s="9">
        <f t="shared" si="14"/>
        <v>2</v>
      </c>
      <c r="G177" s="9">
        <f t="shared" si="14"/>
        <v>0</v>
      </c>
      <c r="H177" s="9">
        <f t="shared" si="14"/>
        <v>0</v>
      </c>
      <c r="I177" s="9">
        <f t="shared" si="14"/>
        <v>45</v>
      </c>
      <c r="J177" s="9">
        <f t="shared" si="14"/>
        <v>14</v>
      </c>
      <c r="K177" s="29"/>
    </row>
    <row r="178" spans="1:11" ht="15.75" customHeight="1" x14ac:dyDescent="0.3">
      <c r="A178" s="18"/>
      <c r="B178" s="18"/>
      <c r="C178" s="18"/>
    </row>
    <row r="179" spans="1:11" ht="15.75" customHeight="1" x14ac:dyDescent="0.3"/>
    <row r="180" spans="1:11" ht="15.75" customHeight="1" x14ac:dyDescent="0.3">
      <c r="A180" s="24" t="s">
        <v>272</v>
      </c>
      <c r="B180" s="25"/>
      <c r="C180" s="25"/>
      <c r="D180" s="25"/>
      <c r="E180" s="25"/>
      <c r="F180" s="25"/>
      <c r="G180" s="25"/>
      <c r="H180" s="25"/>
      <c r="I180" s="25"/>
      <c r="J180" s="26"/>
      <c r="K180" s="27"/>
    </row>
    <row r="181" spans="1:11" ht="15.75" customHeight="1" x14ac:dyDescent="0.3">
      <c r="A181" s="2"/>
      <c r="B181" s="3"/>
      <c r="C181" s="28" t="s">
        <v>1</v>
      </c>
      <c r="D181" s="26"/>
      <c r="E181" s="28" t="s">
        <v>2</v>
      </c>
      <c r="F181" s="26"/>
      <c r="G181" s="28" t="s">
        <v>3</v>
      </c>
      <c r="H181" s="26"/>
      <c r="I181" s="28" t="s">
        <v>4</v>
      </c>
      <c r="J181" s="26"/>
      <c r="K181" s="27"/>
    </row>
    <row r="182" spans="1:11" ht="15.75" customHeight="1" x14ac:dyDescent="0.3">
      <c r="A182" s="4" t="s">
        <v>5</v>
      </c>
      <c r="B182" s="5" t="s">
        <v>6</v>
      </c>
      <c r="C182" s="6" t="s">
        <v>7</v>
      </c>
      <c r="D182" s="6" t="s">
        <v>8</v>
      </c>
      <c r="E182" s="6" t="s">
        <v>7</v>
      </c>
      <c r="F182" s="6" t="s">
        <v>8</v>
      </c>
      <c r="G182" s="6" t="s">
        <v>7</v>
      </c>
      <c r="H182" s="6" t="s">
        <v>8</v>
      </c>
      <c r="I182" s="6" t="s">
        <v>7</v>
      </c>
      <c r="J182" s="6" t="s">
        <v>8</v>
      </c>
      <c r="K182" s="29"/>
    </row>
    <row r="183" spans="1:11" ht="15.75" customHeight="1" x14ac:dyDescent="0.3">
      <c r="A183" s="7" t="s">
        <v>21</v>
      </c>
      <c r="B183" s="8" t="s">
        <v>239</v>
      </c>
      <c r="C183" s="12">
        <v>8</v>
      </c>
      <c r="D183" s="13">
        <v>11</v>
      </c>
      <c r="E183" s="13">
        <v>6</v>
      </c>
      <c r="F183" s="13">
        <v>8</v>
      </c>
      <c r="G183" s="13">
        <v>0</v>
      </c>
      <c r="H183" s="13">
        <v>1</v>
      </c>
      <c r="I183" s="13">
        <v>8</v>
      </c>
      <c r="J183" s="13">
        <v>12</v>
      </c>
      <c r="K183" s="27"/>
    </row>
    <row r="184" spans="1:11" ht="15.75" customHeight="1" x14ac:dyDescent="0.3">
      <c r="A184" s="10" t="s">
        <v>12</v>
      </c>
      <c r="B184" s="11"/>
      <c r="C184" s="9">
        <f>SUM(C183)</f>
        <v>8</v>
      </c>
      <c r="D184" s="9">
        <f t="shared" ref="D184:J184" si="15">SUM(D183)</f>
        <v>11</v>
      </c>
      <c r="E184" s="9">
        <f t="shared" si="15"/>
        <v>6</v>
      </c>
      <c r="F184" s="9">
        <f t="shared" si="15"/>
        <v>8</v>
      </c>
      <c r="G184" s="9">
        <f t="shared" si="15"/>
        <v>0</v>
      </c>
      <c r="H184" s="9">
        <f t="shared" si="15"/>
        <v>1</v>
      </c>
      <c r="I184" s="9">
        <f t="shared" si="15"/>
        <v>8</v>
      </c>
      <c r="J184" s="9">
        <f t="shared" si="15"/>
        <v>12</v>
      </c>
      <c r="K184" s="29"/>
    </row>
    <row r="185" spans="1:11" ht="15.75" customHeight="1" x14ac:dyDescent="0.3">
      <c r="A185" s="18"/>
      <c r="B185" s="18"/>
      <c r="C185" s="18"/>
    </row>
    <row r="186" spans="1:11" ht="15.75" customHeight="1" x14ac:dyDescent="0.3"/>
    <row r="187" spans="1:11" ht="15.75" customHeight="1" x14ac:dyDescent="0.3">
      <c r="A187" s="24" t="s">
        <v>1913</v>
      </c>
      <c r="B187" s="25"/>
      <c r="C187" s="25"/>
      <c r="D187" s="25"/>
      <c r="E187" s="25"/>
      <c r="F187" s="25"/>
      <c r="G187" s="25"/>
      <c r="H187" s="25"/>
      <c r="I187" s="25"/>
      <c r="J187" s="26"/>
      <c r="K187" s="27"/>
    </row>
    <row r="188" spans="1:11" ht="15.75" customHeight="1" x14ac:dyDescent="0.3">
      <c r="A188" s="2"/>
      <c r="B188" s="3"/>
      <c r="C188" s="28" t="s">
        <v>1</v>
      </c>
      <c r="D188" s="26"/>
      <c r="E188" s="28" t="s">
        <v>2</v>
      </c>
      <c r="F188" s="26"/>
      <c r="G188" s="28" t="s">
        <v>3</v>
      </c>
      <c r="H188" s="26"/>
      <c r="I188" s="28" t="s">
        <v>4</v>
      </c>
      <c r="J188" s="26"/>
      <c r="K188" s="27"/>
    </row>
    <row r="189" spans="1:11" ht="15.75" customHeight="1" x14ac:dyDescent="0.3">
      <c r="A189" s="4" t="s">
        <v>5</v>
      </c>
      <c r="B189" s="5" t="s">
        <v>6</v>
      </c>
      <c r="C189" s="6" t="s">
        <v>7</v>
      </c>
      <c r="D189" s="6" t="s">
        <v>8</v>
      </c>
      <c r="E189" s="6" t="s">
        <v>7</v>
      </c>
      <c r="F189" s="6" t="s">
        <v>8</v>
      </c>
      <c r="G189" s="6" t="s">
        <v>7</v>
      </c>
      <c r="H189" s="6" t="s">
        <v>8</v>
      </c>
      <c r="I189" s="6" t="s">
        <v>7</v>
      </c>
      <c r="J189" s="6" t="s">
        <v>8</v>
      </c>
      <c r="K189" s="29"/>
    </row>
    <row r="190" spans="1:11" ht="15.75" customHeight="1" x14ac:dyDescent="0.3">
      <c r="A190" s="7" t="s">
        <v>1374</v>
      </c>
      <c r="B190" s="8" t="s">
        <v>1914</v>
      </c>
      <c r="C190" s="12">
        <v>14</v>
      </c>
      <c r="D190" s="13">
        <v>14</v>
      </c>
      <c r="E190" s="13">
        <v>2</v>
      </c>
      <c r="F190" s="13">
        <v>8</v>
      </c>
      <c r="G190" s="13">
        <v>0</v>
      </c>
      <c r="H190" s="13">
        <v>0</v>
      </c>
      <c r="I190" s="13">
        <v>14</v>
      </c>
      <c r="J190" s="13">
        <v>14</v>
      </c>
    </row>
    <row r="191" spans="1:11" ht="15.75" customHeight="1" x14ac:dyDescent="0.3">
      <c r="A191" s="7" t="s">
        <v>1475</v>
      </c>
      <c r="B191" s="8" t="s">
        <v>1914</v>
      </c>
      <c r="C191" s="12">
        <v>15</v>
      </c>
      <c r="D191" s="13">
        <v>12</v>
      </c>
      <c r="E191" s="13">
        <v>3</v>
      </c>
      <c r="F191" s="13">
        <v>5</v>
      </c>
      <c r="G191" s="13">
        <v>0</v>
      </c>
      <c r="H191" s="13">
        <v>1</v>
      </c>
      <c r="I191" s="13">
        <v>15</v>
      </c>
      <c r="J191" s="13">
        <v>13</v>
      </c>
    </row>
    <row r="192" spans="1:11" ht="15.75" customHeight="1" x14ac:dyDescent="0.3">
      <c r="A192" s="7" t="s">
        <v>1614</v>
      </c>
      <c r="B192" s="8" t="s">
        <v>1914</v>
      </c>
      <c r="C192" s="12">
        <v>18</v>
      </c>
      <c r="D192" s="13">
        <v>9</v>
      </c>
      <c r="E192" s="13">
        <v>6</v>
      </c>
      <c r="F192" s="13">
        <v>2</v>
      </c>
      <c r="G192" s="13">
        <v>1</v>
      </c>
      <c r="H192" s="13">
        <v>1</v>
      </c>
      <c r="I192" s="13">
        <v>19</v>
      </c>
      <c r="J192" s="13">
        <v>10</v>
      </c>
    </row>
    <row r="193" spans="1:11" ht="15.75" customHeight="1" x14ac:dyDescent="0.3">
      <c r="A193" s="7" t="s">
        <v>1852</v>
      </c>
      <c r="B193" s="8" t="s">
        <v>968</v>
      </c>
      <c r="C193" s="12">
        <v>6</v>
      </c>
      <c r="D193" s="13">
        <v>16</v>
      </c>
      <c r="E193" s="13">
        <v>4</v>
      </c>
      <c r="F193" s="13">
        <v>10</v>
      </c>
      <c r="G193" s="13">
        <v>0</v>
      </c>
      <c r="H193" s="13">
        <v>1</v>
      </c>
      <c r="I193" s="13">
        <v>6</v>
      </c>
      <c r="J193" s="13">
        <v>17</v>
      </c>
    </row>
    <row r="194" spans="1:11" ht="15.75" customHeight="1" x14ac:dyDescent="0.3">
      <c r="A194" s="7" t="s">
        <v>1883</v>
      </c>
      <c r="B194" s="8" t="s">
        <v>968</v>
      </c>
      <c r="C194" s="12">
        <v>16</v>
      </c>
      <c r="D194" s="13">
        <v>6</v>
      </c>
      <c r="E194" s="13">
        <v>8</v>
      </c>
      <c r="F194" s="13">
        <v>4</v>
      </c>
      <c r="G194" s="13">
        <v>1</v>
      </c>
      <c r="H194" s="13">
        <v>1</v>
      </c>
      <c r="I194" s="13">
        <v>17</v>
      </c>
      <c r="J194" s="13">
        <v>7</v>
      </c>
    </row>
    <row r="195" spans="1:11" ht="15.75" customHeight="1" x14ac:dyDescent="0.3">
      <c r="A195" s="7" t="s">
        <v>1947</v>
      </c>
      <c r="B195" s="8" t="s">
        <v>968</v>
      </c>
      <c r="C195" s="12">
        <v>13</v>
      </c>
      <c r="D195" s="13">
        <v>9</v>
      </c>
      <c r="E195" s="13">
        <v>7</v>
      </c>
      <c r="F195" s="13">
        <v>3</v>
      </c>
      <c r="G195" s="13">
        <v>0</v>
      </c>
      <c r="H195" s="13">
        <v>1</v>
      </c>
      <c r="I195" s="13">
        <v>13</v>
      </c>
      <c r="J195" s="13">
        <v>10</v>
      </c>
    </row>
    <row r="196" spans="1:11" ht="15.75" customHeight="1" x14ac:dyDescent="0.3">
      <c r="A196" s="7" t="s">
        <v>1965</v>
      </c>
      <c r="B196" s="8" t="s">
        <v>968</v>
      </c>
      <c r="C196" s="12">
        <v>11</v>
      </c>
      <c r="D196" s="13">
        <v>11</v>
      </c>
      <c r="E196" s="13">
        <v>6</v>
      </c>
      <c r="F196" s="13">
        <v>6</v>
      </c>
      <c r="G196" s="13">
        <v>0</v>
      </c>
      <c r="H196" s="13">
        <v>1</v>
      </c>
      <c r="I196" s="13">
        <v>11</v>
      </c>
      <c r="J196" s="13">
        <v>12</v>
      </c>
    </row>
    <row r="197" spans="1:11" ht="15.75" customHeight="1" x14ac:dyDescent="0.3">
      <c r="A197" s="7" t="s">
        <v>2031</v>
      </c>
      <c r="B197" s="8" t="s">
        <v>968</v>
      </c>
      <c r="C197" s="12">
        <v>9</v>
      </c>
      <c r="D197" s="13">
        <v>9</v>
      </c>
      <c r="E197" s="13">
        <v>6</v>
      </c>
      <c r="F197" s="13">
        <v>5</v>
      </c>
      <c r="G197" s="13">
        <v>1</v>
      </c>
      <c r="H197" s="13">
        <v>1</v>
      </c>
      <c r="I197" s="13">
        <v>10</v>
      </c>
      <c r="J197" s="13">
        <v>10</v>
      </c>
    </row>
    <row r="198" spans="1:11" ht="15.75" customHeight="1" x14ac:dyDescent="0.3">
      <c r="A198" s="7" t="s">
        <v>2043</v>
      </c>
      <c r="B198" s="8" t="s">
        <v>968</v>
      </c>
      <c r="C198" s="12">
        <v>12</v>
      </c>
      <c r="D198" s="13">
        <v>10</v>
      </c>
      <c r="E198" s="13">
        <v>8</v>
      </c>
      <c r="F198" s="13">
        <v>4</v>
      </c>
      <c r="G198" s="13">
        <v>0</v>
      </c>
      <c r="H198" s="13">
        <v>1</v>
      </c>
      <c r="I198" s="13">
        <v>12</v>
      </c>
      <c r="J198" s="13">
        <v>11</v>
      </c>
    </row>
    <row r="199" spans="1:11" ht="15.75" customHeight="1" x14ac:dyDescent="0.3">
      <c r="A199" s="7" t="s">
        <v>2066</v>
      </c>
      <c r="B199" s="8" t="s">
        <v>968</v>
      </c>
      <c r="C199" s="12">
        <v>4</v>
      </c>
      <c r="D199" s="13">
        <v>18</v>
      </c>
      <c r="E199" s="13">
        <v>2</v>
      </c>
      <c r="F199" s="13">
        <v>10</v>
      </c>
      <c r="G199" s="13">
        <v>0</v>
      </c>
      <c r="H199" s="13">
        <v>1</v>
      </c>
      <c r="I199" s="13">
        <v>4</v>
      </c>
      <c r="J199" s="13">
        <v>19</v>
      </c>
    </row>
    <row r="200" spans="1:11" ht="15.75" customHeight="1" x14ac:dyDescent="0.3">
      <c r="A200" s="7" t="s">
        <v>2081</v>
      </c>
      <c r="B200" s="8" t="s">
        <v>968</v>
      </c>
      <c r="C200" s="12">
        <v>6</v>
      </c>
      <c r="D200" s="13">
        <v>16</v>
      </c>
      <c r="E200" s="13">
        <v>2</v>
      </c>
      <c r="F200" s="13">
        <v>8</v>
      </c>
      <c r="G200" s="13">
        <v>1</v>
      </c>
      <c r="H200" s="13">
        <v>1</v>
      </c>
      <c r="I200" s="13">
        <v>7</v>
      </c>
      <c r="J200" s="13">
        <v>17</v>
      </c>
      <c r="K200" s="27"/>
    </row>
    <row r="201" spans="1:11" ht="15.75" customHeight="1" x14ac:dyDescent="0.3">
      <c r="A201" s="10" t="s">
        <v>12</v>
      </c>
      <c r="B201" s="11"/>
      <c r="C201" s="9">
        <f t="shared" ref="C201:J201" si="16">SUM(C190:C200)</f>
        <v>124</v>
      </c>
      <c r="D201" s="9">
        <f t="shared" si="16"/>
        <v>130</v>
      </c>
      <c r="E201" s="9">
        <f t="shared" si="16"/>
        <v>54</v>
      </c>
      <c r="F201" s="9">
        <f t="shared" si="16"/>
        <v>65</v>
      </c>
      <c r="G201" s="9">
        <f t="shared" si="16"/>
        <v>4</v>
      </c>
      <c r="H201" s="9">
        <f t="shared" si="16"/>
        <v>10</v>
      </c>
      <c r="I201" s="9">
        <f t="shared" si="16"/>
        <v>128</v>
      </c>
      <c r="J201" s="9">
        <f t="shared" si="16"/>
        <v>140</v>
      </c>
      <c r="K201" s="29"/>
    </row>
    <row r="202" spans="1:11" ht="15.75" customHeight="1" x14ac:dyDescent="0.3">
      <c r="A202" s="18"/>
      <c r="B202" s="18"/>
      <c r="C202" s="18"/>
    </row>
    <row r="203" spans="1:11" ht="15.75" customHeight="1" x14ac:dyDescent="0.3"/>
    <row r="204" spans="1:11" ht="15.75" customHeight="1" x14ac:dyDescent="0.3">
      <c r="A204" s="24" t="s">
        <v>1827</v>
      </c>
      <c r="B204" s="25"/>
      <c r="C204" s="25"/>
      <c r="D204" s="25"/>
      <c r="E204" s="25"/>
      <c r="F204" s="25"/>
      <c r="G204" s="25"/>
      <c r="H204" s="25"/>
      <c r="I204" s="25"/>
      <c r="J204" s="26"/>
      <c r="K204" s="27"/>
    </row>
    <row r="205" spans="1:11" ht="15.75" customHeight="1" x14ac:dyDescent="0.3">
      <c r="A205" s="2"/>
      <c r="B205" s="3"/>
      <c r="C205" s="28" t="s">
        <v>1</v>
      </c>
      <c r="D205" s="26"/>
      <c r="E205" s="28" t="s">
        <v>2</v>
      </c>
      <c r="F205" s="26"/>
      <c r="G205" s="28" t="s">
        <v>3</v>
      </c>
      <c r="H205" s="26"/>
      <c r="I205" s="28" t="s">
        <v>4</v>
      </c>
      <c r="J205" s="26"/>
      <c r="K205" s="27"/>
    </row>
    <row r="206" spans="1:11" ht="15.75" customHeight="1" x14ac:dyDescent="0.3">
      <c r="A206" s="4" t="s">
        <v>5</v>
      </c>
      <c r="B206" s="5" t="s">
        <v>6</v>
      </c>
      <c r="C206" s="6" t="s">
        <v>7</v>
      </c>
      <c r="D206" s="6" t="s">
        <v>8</v>
      </c>
      <c r="E206" s="6" t="s">
        <v>7</v>
      </c>
      <c r="F206" s="6" t="s">
        <v>8</v>
      </c>
      <c r="G206" s="6" t="s">
        <v>7</v>
      </c>
      <c r="H206" s="6" t="s">
        <v>8</v>
      </c>
      <c r="I206" s="6" t="s">
        <v>7</v>
      </c>
      <c r="J206" s="6" t="s">
        <v>8</v>
      </c>
      <c r="K206" s="29"/>
    </row>
    <row r="207" spans="1:11" ht="15.75" customHeight="1" x14ac:dyDescent="0.3">
      <c r="A207" s="7" t="s">
        <v>69</v>
      </c>
      <c r="B207" s="8" t="s">
        <v>271</v>
      </c>
      <c r="C207" s="12">
        <v>14</v>
      </c>
      <c r="D207" s="13">
        <v>4</v>
      </c>
      <c r="E207" s="13">
        <v>7</v>
      </c>
      <c r="F207" s="13">
        <v>1</v>
      </c>
      <c r="G207" s="13">
        <v>1</v>
      </c>
      <c r="H207" s="13">
        <v>1</v>
      </c>
      <c r="I207" s="13">
        <v>15</v>
      </c>
      <c r="J207" s="13">
        <v>5</v>
      </c>
      <c r="K207" s="27"/>
    </row>
    <row r="208" spans="1:11" ht="15.75" customHeight="1" x14ac:dyDescent="0.3">
      <c r="A208" s="7" t="s">
        <v>102</v>
      </c>
      <c r="B208" s="8" t="s">
        <v>271</v>
      </c>
      <c r="C208" s="22">
        <v>2</v>
      </c>
      <c r="D208" s="14">
        <v>16</v>
      </c>
      <c r="E208" s="14">
        <v>1</v>
      </c>
      <c r="F208" s="14">
        <v>7</v>
      </c>
      <c r="G208" s="14">
        <v>0</v>
      </c>
      <c r="H208" s="14">
        <v>1</v>
      </c>
      <c r="I208" s="14">
        <v>2</v>
      </c>
      <c r="J208" s="14">
        <v>17</v>
      </c>
      <c r="K208" s="27"/>
    </row>
    <row r="209" spans="1:11" ht="15.75" customHeight="1" x14ac:dyDescent="0.3">
      <c r="A209" s="7" t="s">
        <v>103</v>
      </c>
      <c r="B209" s="8" t="s">
        <v>271</v>
      </c>
      <c r="C209" s="22">
        <v>7</v>
      </c>
      <c r="D209" s="14">
        <v>10</v>
      </c>
      <c r="E209" s="14">
        <v>4</v>
      </c>
      <c r="F209" s="14">
        <v>3</v>
      </c>
      <c r="G209" s="14">
        <v>1</v>
      </c>
      <c r="H209" s="14">
        <v>1</v>
      </c>
      <c r="I209" s="14">
        <v>8</v>
      </c>
      <c r="J209" s="14">
        <v>11</v>
      </c>
      <c r="K209" s="27"/>
    </row>
    <row r="210" spans="1:11" ht="15.75" customHeight="1" x14ac:dyDescent="0.3">
      <c r="A210" s="7" t="s">
        <v>104</v>
      </c>
      <c r="B210" s="8" t="s">
        <v>271</v>
      </c>
      <c r="C210" s="22">
        <v>8</v>
      </c>
      <c r="D210" s="14">
        <v>9</v>
      </c>
      <c r="E210" s="14">
        <v>3</v>
      </c>
      <c r="F210" s="14">
        <v>5</v>
      </c>
      <c r="G210" s="14">
        <v>1</v>
      </c>
      <c r="H210" s="14">
        <v>1</v>
      </c>
      <c r="I210" s="14">
        <v>9</v>
      </c>
      <c r="J210" s="14">
        <v>10</v>
      </c>
      <c r="K210" s="27"/>
    </row>
    <row r="211" spans="1:11" ht="15.75" customHeight="1" x14ac:dyDescent="0.3">
      <c r="A211" s="7" t="s">
        <v>105</v>
      </c>
      <c r="B211" s="8" t="s">
        <v>271</v>
      </c>
      <c r="C211" s="22">
        <v>8</v>
      </c>
      <c r="D211" s="14">
        <v>10</v>
      </c>
      <c r="E211" s="14">
        <v>3</v>
      </c>
      <c r="F211" s="14">
        <v>5</v>
      </c>
      <c r="G211" s="14">
        <v>0</v>
      </c>
      <c r="H211" s="14">
        <v>1</v>
      </c>
      <c r="I211" s="14">
        <v>8</v>
      </c>
      <c r="J211" s="14">
        <v>11</v>
      </c>
      <c r="K211" s="27"/>
    </row>
    <row r="212" spans="1:11" ht="15.75" customHeight="1" x14ac:dyDescent="0.3">
      <c r="A212" s="10" t="s">
        <v>12</v>
      </c>
      <c r="B212" s="11"/>
      <c r="C212" s="9">
        <f t="shared" ref="C212:J212" si="17">SUM(C207:C211)</f>
        <v>39</v>
      </c>
      <c r="D212" s="9">
        <f t="shared" si="17"/>
        <v>49</v>
      </c>
      <c r="E212" s="9">
        <f t="shared" si="17"/>
        <v>18</v>
      </c>
      <c r="F212" s="9">
        <f t="shared" si="17"/>
        <v>21</v>
      </c>
      <c r="G212" s="9">
        <f t="shared" si="17"/>
        <v>3</v>
      </c>
      <c r="H212" s="9">
        <f t="shared" si="17"/>
        <v>5</v>
      </c>
      <c r="I212" s="9">
        <f t="shared" si="17"/>
        <v>42</v>
      </c>
      <c r="J212" s="9">
        <f t="shared" si="17"/>
        <v>54</v>
      </c>
      <c r="K212" s="29"/>
    </row>
    <row r="213" spans="1:11" ht="15.75" customHeight="1" x14ac:dyDescent="0.3">
      <c r="A213" s="18"/>
      <c r="B213" s="18"/>
      <c r="C213" s="18"/>
      <c r="D213" s="18"/>
      <c r="E213" s="18"/>
    </row>
    <row r="214" spans="1:11" ht="15.75" customHeight="1" x14ac:dyDescent="0.3"/>
    <row r="215" spans="1:11" ht="15.75" customHeight="1" x14ac:dyDescent="0.3">
      <c r="A215" s="24" t="s">
        <v>1297</v>
      </c>
      <c r="B215" s="25"/>
      <c r="C215" s="25"/>
      <c r="D215" s="25"/>
      <c r="E215" s="25"/>
      <c r="F215" s="25"/>
      <c r="G215" s="25"/>
      <c r="H215" s="25"/>
      <c r="I215" s="25"/>
      <c r="J215" s="26"/>
      <c r="K215" s="27"/>
    </row>
    <row r="216" spans="1:11" ht="15.75" customHeight="1" x14ac:dyDescent="0.3">
      <c r="A216" s="2"/>
      <c r="B216" s="3"/>
      <c r="C216" s="28" t="s">
        <v>1</v>
      </c>
      <c r="D216" s="26"/>
      <c r="E216" s="28" t="s">
        <v>2</v>
      </c>
      <c r="F216" s="26"/>
      <c r="G216" s="28" t="s">
        <v>3</v>
      </c>
      <c r="H216" s="26"/>
      <c r="I216" s="28" t="s">
        <v>4</v>
      </c>
      <c r="J216" s="26"/>
      <c r="K216" s="27"/>
    </row>
    <row r="217" spans="1:11" ht="15.75" customHeight="1" x14ac:dyDescent="0.3">
      <c r="A217" s="4" t="s">
        <v>5</v>
      </c>
      <c r="B217" s="5" t="s">
        <v>6</v>
      </c>
      <c r="C217" s="6" t="s">
        <v>7</v>
      </c>
      <c r="D217" s="6" t="s">
        <v>8</v>
      </c>
      <c r="E217" s="6" t="s">
        <v>7</v>
      </c>
      <c r="F217" s="6" t="s">
        <v>8</v>
      </c>
      <c r="G217" s="6" t="s">
        <v>7</v>
      </c>
      <c r="H217" s="6" t="s">
        <v>8</v>
      </c>
      <c r="I217" s="6" t="s">
        <v>7</v>
      </c>
      <c r="J217" s="6" t="s">
        <v>8</v>
      </c>
      <c r="K217" s="29"/>
    </row>
    <row r="218" spans="1:11" ht="15.75" customHeight="1" x14ac:dyDescent="0.3">
      <c r="A218" s="7" t="s">
        <v>56</v>
      </c>
      <c r="B218" s="8" t="s">
        <v>136</v>
      </c>
      <c r="C218" s="12">
        <v>11</v>
      </c>
      <c r="D218" s="13">
        <v>9</v>
      </c>
      <c r="E218" s="13">
        <v>0</v>
      </c>
      <c r="F218" s="13">
        <v>0</v>
      </c>
      <c r="G218" s="13">
        <v>0</v>
      </c>
      <c r="H218" s="13">
        <v>2</v>
      </c>
      <c r="I218" s="13">
        <v>11</v>
      </c>
      <c r="J218" s="13">
        <v>11</v>
      </c>
      <c r="K218" s="27"/>
    </row>
    <row r="219" spans="1:11" ht="15.75" customHeight="1" x14ac:dyDescent="0.3">
      <c r="A219" s="7" t="s">
        <v>57</v>
      </c>
      <c r="B219" s="8" t="s">
        <v>136</v>
      </c>
      <c r="C219" s="22">
        <v>19</v>
      </c>
      <c r="D219" s="14">
        <v>1</v>
      </c>
      <c r="E219" s="14">
        <v>0</v>
      </c>
      <c r="F219" s="14">
        <v>0</v>
      </c>
      <c r="G219" s="14">
        <v>1</v>
      </c>
      <c r="H219" s="14">
        <v>1</v>
      </c>
      <c r="I219" s="14">
        <v>20</v>
      </c>
      <c r="J219" s="14">
        <v>2</v>
      </c>
      <c r="K219" s="27"/>
    </row>
    <row r="220" spans="1:11" ht="15.75" customHeight="1" x14ac:dyDescent="0.3">
      <c r="A220" s="7" t="s">
        <v>63</v>
      </c>
      <c r="B220" s="8" t="s">
        <v>136</v>
      </c>
      <c r="C220" s="22">
        <v>15</v>
      </c>
      <c r="D220" s="14">
        <v>5</v>
      </c>
      <c r="E220" s="14">
        <v>0</v>
      </c>
      <c r="F220" s="14">
        <v>0</v>
      </c>
      <c r="G220" s="14">
        <v>3</v>
      </c>
      <c r="H220" s="14">
        <v>1</v>
      </c>
      <c r="I220" s="14">
        <v>18</v>
      </c>
      <c r="J220" s="14">
        <v>6</v>
      </c>
      <c r="K220" s="27"/>
    </row>
    <row r="221" spans="1:11" ht="15.75" customHeight="1" x14ac:dyDescent="0.3">
      <c r="A221" s="7" t="s">
        <v>64</v>
      </c>
      <c r="B221" s="8" t="s">
        <v>136</v>
      </c>
      <c r="C221" s="22">
        <v>20</v>
      </c>
      <c r="D221" s="14">
        <v>0</v>
      </c>
      <c r="E221" s="14">
        <v>0</v>
      </c>
      <c r="F221" s="14">
        <v>0</v>
      </c>
      <c r="G221" s="14">
        <v>6</v>
      </c>
      <c r="H221" s="14">
        <v>1</v>
      </c>
      <c r="I221" s="14">
        <v>26</v>
      </c>
      <c r="J221" s="14">
        <v>1</v>
      </c>
      <c r="K221" s="27"/>
    </row>
    <row r="222" spans="1:11" ht="15.75" customHeight="1" x14ac:dyDescent="0.3">
      <c r="A222" s="7" t="s">
        <v>66</v>
      </c>
      <c r="B222" s="8" t="s">
        <v>136</v>
      </c>
      <c r="C222" s="22">
        <v>20</v>
      </c>
      <c r="D222" s="14">
        <v>0</v>
      </c>
      <c r="E222" s="14">
        <v>0</v>
      </c>
      <c r="F222" s="14">
        <v>0</v>
      </c>
      <c r="G222" s="14">
        <v>3</v>
      </c>
      <c r="H222" s="14">
        <v>1</v>
      </c>
      <c r="I222" s="14">
        <v>23</v>
      </c>
      <c r="J222" s="14">
        <v>1</v>
      </c>
      <c r="K222" s="27"/>
    </row>
    <row r="223" spans="1:11" ht="15.75" customHeight="1" x14ac:dyDescent="0.3">
      <c r="A223" s="7" t="s">
        <v>67</v>
      </c>
      <c r="B223" s="8" t="s">
        <v>136</v>
      </c>
      <c r="C223" s="22">
        <v>14</v>
      </c>
      <c r="D223" s="14">
        <v>4</v>
      </c>
      <c r="E223" s="14">
        <v>0</v>
      </c>
      <c r="F223" s="14">
        <v>0</v>
      </c>
      <c r="G223" s="14">
        <v>4</v>
      </c>
      <c r="H223" s="14">
        <v>1</v>
      </c>
      <c r="I223" s="14">
        <v>18</v>
      </c>
      <c r="J223" s="14">
        <v>5</v>
      </c>
      <c r="K223" s="27"/>
    </row>
    <row r="224" spans="1:11" ht="15.75" customHeight="1" x14ac:dyDescent="0.3">
      <c r="A224" s="7" t="s">
        <v>68</v>
      </c>
      <c r="B224" s="8" t="s">
        <v>136</v>
      </c>
      <c r="C224" s="22">
        <v>17</v>
      </c>
      <c r="D224" s="14">
        <v>3</v>
      </c>
      <c r="E224" s="14">
        <v>0</v>
      </c>
      <c r="F224" s="14">
        <v>0</v>
      </c>
      <c r="G224" s="14">
        <v>4</v>
      </c>
      <c r="H224" s="14">
        <v>1</v>
      </c>
      <c r="I224" s="14">
        <v>21</v>
      </c>
      <c r="J224" s="14">
        <v>4</v>
      </c>
      <c r="K224" s="27"/>
    </row>
    <row r="225" spans="1:11" ht="15.75" customHeight="1" x14ac:dyDescent="0.3">
      <c r="A225" s="7" t="s">
        <v>69</v>
      </c>
      <c r="B225" s="8" t="s">
        <v>136</v>
      </c>
      <c r="C225" s="22">
        <v>15</v>
      </c>
      <c r="D225" s="14">
        <v>5</v>
      </c>
      <c r="E225" s="14">
        <v>0</v>
      </c>
      <c r="F225" s="14">
        <v>0</v>
      </c>
      <c r="G225" s="14">
        <v>4</v>
      </c>
      <c r="H225" s="14">
        <v>1</v>
      </c>
      <c r="I225" s="14">
        <v>19</v>
      </c>
      <c r="J225" s="14">
        <v>6</v>
      </c>
      <c r="K225" s="27"/>
    </row>
    <row r="226" spans="1:11" ht="15.75" customHeight="1" x14ac:dyDescent="0.3">
      <c r="A226" s="7" t="s">
        <v>102</v>
      </c>
      <c r="B226" s="8" t="s">
        <v>136</v>
      </c>
      <c r="C226" s="22">
        <v>15</v>
      </c>
      <c r="D226" s="14">
        <v>5</v>
      </c>
      <c r="E226" s="14">
        <v>0</v>
      </c>
      <c r="F226" s="14">
        <v>0</v>
      </c>
      <c r="G226" s="14">
        <v>4</v>
      </c>
      <c r="H226" s="14">
        <v>1</v>
      </c>
      <c r="I226" s="14">
        <v>19</v>
      </c>
      <c r="J226" s="14">
        <v>6</v>
      </c>
      <c r="K226" s="27"/>
    </row>
    <row r="227" spans="1:11" ht="15.75" customHeight="1" x14ac:dyDescent="0.3">
      <c r="A227" s="7" t="s">
        <v>103</v>
      </c>
      <c r="B227" s="8" t="s">
        <v>136</v>
      </c>
      <c r="C227" s="22">
        <v>17</v>
      </c>
      <c r="D227" s="14">
        <v>3</v>
      </c>
      <c r="E227" s="14">
        <v>0</v>
      </c>
      <c r="F227" s="14">
        <v>0</v>
      </c>
      <c r="G227" s="14">
        <v>9</v>
      </c>
      <c r="H227" s="14">
        <v>0</v>
      </c>
      <c r="I227" s="14">
        <v>26</v>
      </c>
      <c r="J227" s="14">
        <v>3</v>
      </c>
      <c r="K227" s="27"/>
    </row>
    <row r="228" spans="1:11" ht="15.75" customHeight="1" x14ac:dyDescent="0.3">
      <c r="A228" s="7" t="s">
        <v>104</v>
      </c>
      <c r="B228" s="8" t="s">
        <v>136</v>
      </c>
      <c r="C228" s="22">
        <v>14</v>
      </c>
      <c r="D228" s="14">
        <v>6</v>
      </c>
      <c r="E228" s="14">
        <v>0</v>
      </c>
      <c r="F228" s="14">
        <v>0</v>
      </c>
      <c r="G228" s="14">
        <v>5</v>
      </c>
      <c r="H228" s="14">
        <v>1</v>
      </c>
      <c r="I228" s="14">
        <v>19</v>
      </c>
      <c r="J228" s="14">
        <v>7</v>
      </c>
      <c r="K228" s="27"/>
    </row>
    <row r="229" spans="1:11" ht="15.75" customHeight="1" x14ac:dyDescent="0.3">
      <c r="A229" s="7" t="s">
        <v>105</v>
      </c>
      <c r="B229" s="8" t="s">
        <v>136</v>
      </c>
      <c r="C229" s="22">
        <v>19</v>
      </c>
      <c r="D229" s="14">
        <v>1</v>
      </c>
      <c r="E229" s="14">
        <v>0</v>
      </c>
      <c r="F229" s="14">
        <v>0</v>
      </c>
      <c r="G229" s="14">
        <v>7</v>
      </c>
      <c r="H229" s="14">
        <v>1</v>
      </c>
      <c r="I229" s="14">
        <v>26</v>
      </c>
      <c r="J229" s="14">
        <v>2</v>
      </c>
      <c r="K229" s="27"/>
    </row>
    <row r="230" spans="1:11" ht="15.75" customHeight="1" x14ac:dyDescent="0.3">
      <c r="A230" s="7" t="s">
        <v>25</v>
      </c>
      <c r="B230" s="8" t="s">
        <v>136</v>
      </c>
      <c r="C230" s="22">
        <v>10</v>
      </c>
      <c r="D230" s="14">
        <v>10</v>
      </c>
      <c r="E230" s="14">
        <v>0</v>
      </c>
      <c r="F230" s="14">
        <v>0</v>
      </c>
      <c r="G230" s="14">
        <v>2</v>
      </c>
      <c r="H230" s="14">
        <v>1</v>
      </c>
      <c r="I230" s="14">
        <v>12</v>
      </c>
      <c r="J230" s="14">
        <v>11</v>
      </c>
      <c r="K230" s="27"/>
    </row>
    <row r="231" spans="1:11" ht="15.75" customHeight="1" x14ac:dyDescent="0.3">
      <c r="A231" s="10" t="s">
        <v>12</v>
      </c>
      <c r="B231" s="11"/>
      <c r="C231" s="9">
        <f>SUM(C218:C230)</f>
        <v>206</v>
      </c>
      <c r="D231" s="9">
        <f t="shared" ref="D231:J231" si="18">SUM(D218:D230)</f>
        <v>52</v>
      </c>
      <c r="E231" s="9">
        <f t="shared" si="18"/>
        <v>0</v>
      </c>
      <c r="F231" s="9">
        <f t="shared" si="18"/>
        <v>0</v>
      </c>
      <c r="G231" s="9">
        <f t="shared" si="18"/>
        <v>52</v>
      </c>
      <c r="H231" s="9">
        <f t="shared" si="18"/>
        <v>13</v>
      </c>
      <c r="I231" s="9">
        <f t="shared" si="18"/>
        <v>258</v>
      </c>
      <c r="J231" s="9">
        <f t="shared" si="18"/>
        <v>65</v>
      </c>
      <c r="K231" s="29"/>
    </row>
    <row r="232" spans="1:11" ht="15.75" customHeight="1" x14ac:dyDescent="0.3">
      <c r="A232" s="18"/>
      <c r="B232" s="18"/>
      <c r="C232" s="18"/>
      <c r="D232" s="18"/>
      <c r="E232" s="18"/>
    </row>
    <row r="233" spans="1:11" ht="15.75" customHeight="1" x14ac:dyDescent="0.3"/>
    <row r="234" spans="1:11" ht="15.75" customHeight="1" x14ac:dyDescent="0.3">
      <c r="A234" s="24" t="s">
        <v>1135</v>
      </c>
      <c r="B234" s="25"/>
      <c r="C234" s="25"/>
      <c r="D234" s="25"/>
      <c r="E234" s="25"/>
      <c r="F234" s="25"/>
      <c r="G234" s="25"/>
      <c r="H234" s="25"/>
      <c r="I234" s="25"/>
      <c r="J234" s="26"/>
      <c r="K234" s="27"/>
    </row>
    <row r="235" spans="1:11" ht="15.75" customHeight="1" x14ac:dyDescent="0.3">
      <c r="A235" s="2"/>
      <c r="B235" s="3"/>
      <c r="C235" s="28" t="s">
        <v>1</v>
      </c>
      <c r="D235" s="26"/>
      <c r="E235" s="28" t="s">
        <v>2</v>
      </c>
      <c r="F235" s="26"/>
      <c r="G235" s="28" t="s">
        <v>3</v>
      </c>
      <c r="H235" s="26"/>
      <c r="I235" s="28" t="s">
        <v>4</v>
      </c>
      <c r="J235" s="26"/>
      <c r="K235" s="27"/>
    </row>
    <row r="236" spans="1:11" ht="15.75" customHeight="1" x14ac:dyDescent="0.3">
      <c r="A236" s="4" t="s">
        <v>5</v>
      </c>
      <c r="B236" s="5" t="s">
        <v>6</v>
      </c>
      <c r="C236" s="6" t="s">
        <v>7</v>
      </c>
      <c r="D236" s="6" t="s">
        <v>8</v>
      </c>
      <c r="E236" s="6" t="s">
        <v>7</v>
      </c>
      <c r="F236" s="6" t="s">
        <v>8</v>
      </c>
      <c r="G236" s="6" t="s">
        <v>7</v>
      </c>
      <c r="H236" s="6" t="s">
        <v>8</v>
      </c>
      <c r="I236" s="6" t="s">
        <v>7</v>
      </c>
      <c r="J236" s="6" t="s">
        <v>8</v>
      </c>
      <c r="K236" s="29"/>
    </row>
    <row r="237" spans="1:11" ht="15.75" customHeight="1" x14ac:dyDescent="0.3">
      <c r="A237" s="7" t="s">
        <v>21</v>
      </c>
      <c r="B237" s="8" t="s">
        <v>273</v>
      </c>
      <c r="C237" s="12">
        <v>5</v>
      </c>
      <c r="D237" s="13">
        <v>10</v>
      </c>
      <c r="E237" s="13">
        <v>4</v>
      </c>
      <c r="F237" s="13">
        <v>10</v>
      </c>
      <c r="G237" s="13">
        <v>0</v>
      </c>
      <c r="H237" s="13">
        <v>1</v>
      </c>
      <c r="I237" s="13">
        <v>5</v>
      </c>
      <c r="J237" s="13">
        <v>11</v>
      </c>
      <c r="K237" s="27"/>
    </row>
    <row r="238" spans="1:11" ht="15.75" customHeight="1" x14ac:dyDescent="0.3">
      <c r="A238" s="7" t="s">
        <v>22</v>
      </c>
      <c r="B238" s="8" t="s">
        <v>273</v>
      </c>
      <c r="C238" s="12">
        <v>4</v>
      </c>
      <c r="D238" s="13">
        <v>13</v>
      </c>
      <c r="E238" s="13">
        <v>2</v>
      </c>
      <c r="F238" s="13">
        <v>12</v>
      </c>
      <c r="G238" s="13">
        <v>0</v>
      </c>
      <c r="H238" s="13">
        <v>1</v>
      </c>
      <c r="I238" s="13">
        <v>4</v>
      </c>
      <c r="J238" s="13">
        <v>14</v>
      </c>
      <c r="K238" s="27"/>
    </row>
    <row r="239" spans="1:11" ht="15.75" customHeight="1" x14ac:dyDescent="0.3">
      <c r="A239" s="10" t="s">
        <v>12</v>
      </c>
      <c r="B239" s="11"/>
      <c r="C239" s="9">
        <f>SUM(C237:C238)</f>
        <v>9</v>
      </c>
      <c r="D239" s="9">
        <f t="shared" ref="D239:J239" si="19">SUM(D237:D238)</f>
        <v>23</v>
      </c>
      <c r="E239" s="9">
        <f t="shared" si="19"/>
        <v>6</v>
      </c>
      <c r="F239" s="9">
        <f t="shared" si="19"/>
        <v>22</v>
      </c>
      <c r="G239" s="9">
        <f t="shared" si="19"/>
        <v>0</v>
      </c>
      <c r="H239" s="9">
        <f t="shared" si="19"/>
        <v>2</v>
      </c>
      <c r="I239" s="9">
        <f t="shared" si="19"/>
        <v>9</v>
      </c>
      <c r="J239" s="9">
        <f t="shared" si="19"/>
        <v>25</v>
      </c>
      <c r="K239" s="29"/>
    </row>
    <row r="240" spans="1:11" ht="15.75" customHeight="1" x14ac:dyDescent="0.3">
      <c r="A240" s="18" t="s">
        <v>1310</v>
      </c>
      <c r="B240" s="18"/>
      <c r="C240" s="18"/>
    </row>
    <row r="241" spans="1:11" ht="15.75" customHeight="1" x14ac:dyDescent="0.3"/>
    <row r="242" spans="1:11" ht="15.75" customHeight="1" x14ac:dyDescent="0.3">
      <c r="A242" s="24" t="s">
        <v>1923</v>
      </c>
      <c r="B242" s="25"/>
      <c r="C242" s="25"/>
      <c r="D242" s="25"/>
      <c r="E242" s="25"/>
      <c r="F242" s="25"/>
      <c r="G242" s="25"/>
      <c r="H242" s="25"/>
      <c r="I242" s="25"/>
      <c r="J242" s="26"/>
      <c r="K242" s="27"/>
    </row>
    <row r="243" spans="1:11" ht="15.75" customHeight="1" x14ac:dyDescent="0.3">
      <c r="A243" s="2"/>
      <c r="B243" s="3"/>
      <c r="C243" s="28" t="s">
        <v>1</v>
      </c>
      <c r="D243" s="26"/>
      <c r="E243" s="28" t="s">
        <v>2</v>
      </c>
      <c r="F243" s="26"/>
      <c r="G243" s="28" t="s">
        <v>3</v>
      </c>
      <c r="H243" s="26"/>
      <c r="I243" s="28" t="s">
        <v>4</v>
      </c>
      <c r="J243" s="26"/>
      <c r="K243" s="27"/>
    </row>
    <row r="244" spans="1:11" ht="15.75" customHeight="1" x14ac:dyDescent="0.3">
      <c r="A244" s="4" t="s">
        <v>5</v>
      </c>
      <c r="B244" s="5" t="s">
        <v>6</v>
      </c>
      <c r="C244" s="6" t="s">
        <v>7</v>
      </c>
      <c r="D244" s="6" t="s">
        <v>8</v>
      </c>
      <c r="E244" s="6" t="s">
        <v>7</v>
      </c>
      <c r="F244" s="6" t="s">
        <v>8</v>
      </c>
      <c r="G244" s="6" t="s">
        <v>7</v>
      </c>
      <c r="H244" s="6" t="s">
        <v>8</v>
      </c>
      <c r="I244" s="6" t="s">
        <v>7</v>
      </c>
      <c r="J244" s="6" t="s">
        <v>8</v>
      </c>
      <c r="K244" s="29"/>
    </row>
    <row r="245" spans="1:11" ht="15.75" customHeight="1" x14ac:dyDescent="0.3">
      <c r="A245" s="7" t="s">
        <v>33</v>
      </c>
      <c r="B245" s="8" t="s">
        <v>1850</v>
      </c>
      <c r="C245" s="12"/>
      <c r="D245" s="13"/>
      <c r="E245" s="13"/>
      <c r="F245" s="13"/>
      <c r="G245" s="13"/>
      <c r="H245" s="13"/>
      <c r="I245" s="57"/>
      <c r="J245" s="57"/>
      <c r="K245" s="27"/>
    </row>
    <row r="246" spans="1:11" ht="15.75" customHeight="1" x14ac:dyDescent="0.3">
      <c r="A246" s="7" t="s">
        <v>34</v>
      </c>
      <c r="B246" s="8" t="s">
        <v>1850</v>
      </c>
      <c r="C246" s="22"/>
      <c r="D246" s="14"/>
      <c r="E246" s="14"/>
      <c r="F246" s="14"/>
      <c r="G246" s="14"/>
      <c r="H246" s="14"/>
      <c r="I246" s="58">
        <v>16</v>
      </c>
      <c r="J246" s="58">
        <v>28</v>
      </c>
      <c r="K246" s="27"/>
    </row>
    <row r="247" spans="1:11" ht="15.75" customHeight="1" x14ac:dyDescent="0.3">
      <c r="A247" s="7" t="s">
        <v>35</v>
      </c>
      <c r="B247" s="8" t="s">
        <v>274</v>
      </c>
      <c r="C247" s="22">
        <v>18</v>
      </c>
      <c r="D247" s="14">
        <v>2</v>
      </c>
      <c r="E247" s="14">
        <v>10</v>
      </c>
      <c r="F247" s="14">
        <v>2</v>
      </c>
      <c r="G247" s="14">
        <v>2</v>
      </c>
      <c r="H247" s="14">
        <v>1</v>
      </c>
      <c r="I247" s="14">
        <v>20</v>
      </c>
      <c r="J247" s="14">
        <v>3</v>
      </c>
      <c r="K247" s="27"/>
    </row>
    <row r="248" spans="1:11" ht="15.75" customHeight="1" x14ac:dyDescent="0.3">
      <c r="A248" s="7" t="s">
        <v>36</v>
      </c>
      <c r="B248" s="8" t="s">
        <v>274</v>
      </c>
      <c r="C248" s="22">
        <v>20</v>
      </c>
      <c r="D248" s="14">
        <v>0</v>
      </c>
      <c r="E248" s="59">
        <v>12</v>
      </c>
      <c r="F248" s="59">
        <v>0</v>
      </c>
      <c r="G248" s="14">
        <v>7</v>
      </c>
      <c r="H248" s="14">
        <v>1</v>
      </c>
      <c r="I248" s="14">
        <v>27</v>
      </c>
      <c r="J248" s="14">
        <v>1</v>
      </c>
      <c r="K248" s="27"/>
    </row>
    <row r="249" spans="1:11" ht="15.75" customHeight="1" x14ac:dyDescent="0.3">
      <c r="A249" s="7" t="s">
        <v>37</v>
      </c>
      <c r="B249" s="8" t="s">
        <v>274</v>
      </c>
      <c r="C249" s="22"/>
      <c r="D249" s="14"/>
      <c r="E249" s="14"/>
      <c r="F249" s="14"/>
      <c r="G249" s="14"/>
      <c r="H249" s="14"/>
      <c r="I249" s="14">
        <v>12</v>
      </c>
      <c r="J249" s="14">
        <v>11</v>
      </c>
      <c r="K249" s="45" t="s">
        <v>1866</v>
      </c>
    </row>
    <row r="250" spans="1:11" ht="15.75" customHeight="1" x14ac:dyDescent="0.3">
      <c r="A250" s="7" t="s">
        <v>38</v>
      </c>
      <c r="B250" s="8" t="s">
        <v>275</v>
      </c>
      <c r="C250" s="22">
        <v>15</v>
      </c>
      <c r="D250" s="14">
        <v>5</v>
      </c>
      <c r="E250" s="14">
        <v>11</v>
      </c>
      <c r="F250" s="14">
        <v>3</v>
      </c>
      <c r="G250" s="14">
        <v>2</v>
      </c>
      <c r="H250" s="14">
        <v>1</v>
      </c>
      <c r="I250" s="14">
        <v>17</v>
      </c>
      <c r="J250" s="14">
        <v>6</v>
      </c>
      <c r="K250" s="27"/>
    </row>
    <row r="251" spans="1:11" ht="15.75" customHeight="1" x14ac:dyDescent="0.3">
      <c r="A251" s="7" t="s">
        <v>81</v>
      </c>
      <c r="B251" s="8" t="s">
        <v>275</v>
      </c>
      <c r="C251" s="22">
        <v>12</v>
      </c>
      <c r="D251" s="14">
        <v>8</v>
      </c>
      <c r="E251" s="14">
        <v>8</v>
      </c>
      <c r="F251" s="14">
        <v>6</v>
      </c>
      <c r="G251" s="14">
        <v>2</v>
      </c>
      <c r="H251" s="14">
        <v>1</v>
      </c>
      <c r="I251" s="14">
        <v>14</v>
      </c>
      <c r="J251" s="14">
        <v>9</v>
      </c>
      <c r="K251" s="27"/>
    </row>
    <row r="252" spans="1:11" ht="15.75" customHeight="1" x14ac:dyDescent="0.3">
      <c r="A252" s="7" t="s">
        <v>82</v>
      </c>
      <c r="B252" s="8" t="s">
        <v>275</v>
      </c>
      <c r="C252" s="22">
        <v>17</v>
      </c>
      <c r="D252" s="14">
        <v>3</v>
      </c>
      <c r="E252" s="14">
        <v>12</v>
      </c>
      <c r="F252" s="14">
        <v>2</v>
      </c>
      <c r="G252" s="14">
        <v>4</v>
      </c>
      <c r="H252" s="14">
        <v>1</v>
      </c>
      <c r="I252" s="14">
        <v>21</v>
      </c>
      <c r="J252" s="14">
        <v>4</v>
      </c>
      <c r="K252" s="27"/>
    </row>
    <row r="253" spans="1:11" ht="15.75" customHeight="1" x14ac:dyDescent="0.3">
      <c r="A253" s="7" t="s">
        <v>83</v>
      </c>
      <c r="B253" s="8" t="s">
        <v>275</v>
      </c>
      <c r="C253" s="22">
        <v>13</v>
      </c>
      <c r="D253" s="14">
        <v>7</v>
      </c>
      <c r="E253" s="14">
        <v>9</v>
      </c>
      <c r="F253" s="14">
        <v>5</v>
      </c>
      <c r="G253" s="14">
        <v>1</v>
      </c>
      <c r="H253" s="14">
        <v>1</v>
      </c>
      <c r="I253" s="14">
        <v>14</v>
      </c>
      <c r="J253" s="14">
        <v>8</v>
      </c>
      <c r="K253" s="27"/>
    </row>
    <row r="254" spans="1:11" ht="15.75" customHeight="1" x14ac:dyDescent="0.3">
      <c r="A254" s="7" t="s">
        <v>84</v>
      </c>
      <c r="B254" s="8" t="s">
        <v>275</v>
      </c>
      <c r="C254" s="22">
        <v>9</v>
      </c>
      <c r="D254" s="14">
        <v>11</v>
      </c>
      <c r="E254" s="14">
        <v>7</v>
      </c>
      <c r="F254" s="14">
        <v>7</v>
      </c>
      <c r="G254" s="14">
        <v>2</v>
      </c>
      <c r="H254" s="14">
        <v>1</v>
      </c>
      <c r="I254" s="14">
        <v>11</v>
      </c>
      <c r="J254" s="14">
        <v>12</v>
      </c>
      <c r="K254" s="27"/>
    </row>
    <row r="255" spans="1:11" ht="15.75" customHeight="1" x14ac:dyDescent="0.3">
      <c r="A255" s="7" t="s">
        <v>85</v>
      </c>
      <c r="B255" s="8" t="s">
        <v>275</v>
      </c>
      <c r="C255" s="22">
        <v>18</v>
      </c>
      <c r="D255" s="14">
        <v>2</v>
      </c>
      <c r="E255" s="14">
        <v>13</v>
      </c>
      <c r="F255" s="14">
        <v>1</v>
      </c>
      <c r="G255" s="14">
        <v>4</v>
      </c>
      <c r="H255" s="14">
        <v>1</v>
      </c>
      <c r="I255" s="14">
        <v>22</v>
      </c>
      <c r="J255" s="14">
        <v>3</v>
      </c>
      <c r="K255" s="27"/>
    </row>
    <row r="256" spans="1:11" ht="15.75" customHeight="1" x14ac:dyDescent="0.3">
      <c r="A256" s="7" t="s">
        <v>86</v>
      </c>
      <c r="B256" s="8" t="s">
        <v>275</v>
      </c>
      <c r="C256" s="22">
        <v>19</v>
      </c>
      <c r="D256" s="14">
        <v>1</v>
      </c>
      <c r="E256" s="14">
        <v>13</v>
      </c>
      <c r="F256" s="14">
        <v>1</v>
      </c>
      <c r="G256" s="14">
        <v>3</v>
      </c>
      <c r="H256" s="14">
        <v>1</v>
      </c>
      <c r="I256" s="14">
        <v>22</v>
      </c>
      <c r="J256" s="14">
        <v>2</v>
      </c>
      <c r="K256" s="27"/>
    </row>
    <row r="257" spans="1:11" ht="15.75" customHeight="1" x14ac:dyDescent="0.3">
      <c r="A257" s="7" t="s">
        <v>71</v>
      </c>
      <c r="B257" s="8" t="s">
        <v>275</v>
      </c>
      <c r="C257" s="22">
        <v>16</v>
      </c>
      <c r="D257" s="14">
        <v>4</v>
      </c>
      <c r="E257" s="14">
        <v>11</v>
      </c>
      <c r="F257" s="14">
        <v>3</v>
      </c>
      <c r="G257" s="14">
        <v>0</v>
      </c>
      <c r="H257" s="14">
        <v>1</v>
      </c>
      <c r="I257" s="14">
        <v>16</v>
      </c>
      <c r="J257" s="14">
        <v>5</v>
      </c>
      <c r="K257" s="27"/>
    </row>
    <row r="258" spans="1:11" ht="15.75" customHeight="1" x14ac:dyDescent="0.3">
      <c r="A258" s="7" t="s">
        <v>87</v>
      </c>
      <c r="B258" s="8" t="s">
        <v>275</v>
      </c>
      <c r="C258" s="22">
        <v>18</v>
      </c>
      <c r="D258" s="14">
        <v>2</v>
      </c>
      <c r="E258" s="14">
        <v>13</v>
      </c>
      <c r="F258" s="14">
        <v>1</v>
      </c>
      <c r="G258" s="14">
        <v>3</v>
      </c>
      <c r="H258" s="14">
        <v>1</v>
      </c>
      <c r="I258" s="14">
        <v>21</v>
      </c>
      <c r="J258" s="14">
        <v>3</v>
      </c>
      <c r="K258" s="27"/>
    </row>
    <row r="259" spans="1:11" ht="15.75" customHeight="1" x14ac:dyDescent="0.3">
      <c r="A259" s="7" t="s">
        <v>88</v>
      </c>
      <c r="B259" s="8" t="s">
        <v>275</v>
      </c>
      <c r="C259" s="22">
        <v>18</v>
      </c>
      <c r="D259" s="14">
        <v>2</v>
      </c>
      <c r="E259" s="14">
        <v>13</v>
      </c>
      <c r="F259" s="14">
        <v>1</v>
      </c>
      <c r="G259" s="14">
        <v>4</v>
      </c>
      <c r="H259" s="14">
        <v>1</v>
      </c>
      <c r="I259" s="14">
        <v>22</v>
      </c>
      <c r="J259" s="14">
        <v>3</v>
      </c>
      <c r="K259" s="27"/>
    </row>
    <row r="260" spans="1:11" ht="15.75" customHeight="1" x14ac:dyDescent="0.3">
      <c r="A260" s="7" t="s">
        <v>89</v>
      </c>
      <c r="B260" s="8" t="s">
        <v>275</v>
      </c>
      <c r="C260" s="22">
        <v>17</v>
      </c>
      <c r="D260" s="14">
        <v>3</v>
      </c>
      <c r="E260" s="14">
        <v>12</v>
      </c>
      <c r="F260" s="14">
        <v>2</v>
      </c>
      <c r="G260" s="14">
        <v>4</v>
      </c>
      <c r="H260" s="14">
        <v>1</v>
      </c>
      <c r="I260" s="14">
        <v>21</v>
      </c>
      <c r="J260" s="14">
        <v>4</v>
      </c>
      <c r="K260" s="27"/>
    </row>
    <row r="261" spans="1:11" ht="15.75" customHeight="1" x14ac:dyDescent="0.3">
      <c r="A261" s="7" t="s">
        <v>90</v>
      </c>
      <c r="B261" s="8" t="s">
        <v>275</v>
      </c>
      <c r="C261" s="22">
        <v>8</v>
      </c>
      <c r="D261" s="14">
        <v>12</v>
      </c>
      <c r="E261" s="14">
        <v>5</v>
      </c>
      <c r="F261" s="14">
        <v>9</v>
      </c>
      <c r="G261" s="14">
        <v>0</v>
      </c>
      <c r="H261" s="14">
        <v>1</v>
      </c>
      <c r="I261" s="14">
        <v>8</v>
      </c>
      <c r="J261" s="14">
        <v>13</v>
      </c>
      <c r="K261" s="27"/>
    </row>
    <row r="262" spans="1:11" ht="15.75" customHeight="1" x14ac:dyDescent="0.3">
      <c r="A262" s="7" t="s">
        <v>73</v>
      </c>
      <c r="B262" s="8" t="s">
        <v>275</v>
      </c>
      <c r="C262" s="22">
        <v>11</v>
      </c>
      <c r="D262" s="14">
        <v>9</v>
      </c>
      <c r="E262" s="14">
        <v>6</v>
      </c>
      <c r="F262" s="14">
        <v>8</v>
      </c>
      <c r="G262" s="14">
        <v>0</v>
      </c>
      <c r="H262" s="14">
        <v>1</v>
      </c>
      <c r="I262" s="14">
        <v>11</v>
      </c>
      <c r="J262" s="14">
        <v>10</v>
      </c>
      <c r="K262" s="27"/>
    </row>
    <row r="263" spans="1:11" ht="15.75" customHeight="1" x14ac:dyDescent="0.3">
      <c r="A263" s="7" t="s">
        <v>75</v>
      </c>
      <c r="B263" s="8" t="s">
        <v>275</v>
      </c>
      <c r="C263" s="22">
        <v>14</v>
      </c>
      <c r="D263" s="14">
        <v>6</v>
      </c>
      <c r="E263" s="14">
        <v>9</v>
      </c>
      <c r="F263" s="14">
        <v>5</v>
      </c>
      <c r="G263" s="14">
        <v>2</v>
      </c>
      <c r="H263" s="14">
        <v>1</v>
      </c>
      <c r="I263" s="14">
        <v>16</v>
      </c>
      <c r="J263" s="14">
        <v>7</v>
      </c>
      <c r="K263" s="27"/>
    </row>
    <row r="264" spans="1:11" ht="15.75" customHeight="1" x14ac:dyDescent="0.3">
      <c r="A264" s="7" t="s">
        <v>76</v>
      </c>
      <c r="B264" s="8" t="s">
        <v>275</v>
      </c>
      <c r="C264" s="22">
        <v>16</v>
      </c>
      <c r="D264" s="14">
        <v>4</v>
      </c>
      <c r="E264" s="14">
        <v>10</v>
      </c>
      <c r="F264" s="14">
        <v>4</v>
      </c>
      <c r="G264" s="14">
        <v>4</v>
      </c>
      <c r="H264" s="14">
        <v>1</v>
      </c>
      <c r="I264" s="14">
        <v>20</v>
      </c>
      <c r="J264" s="14">
        <v>5</v>
      </c>
      <c r="K264" s="27"/>
    </row>
    <row r="265" spans="1:11" ht="15.75" customHeight="1" x14ac:dyDescent="0.3">
      <c r="A265" s="7" t="s">
        <v>77</v>
      </c>
      <c r="B265" s="8" t="s">
        <v>275</v>
      </c>
      <c r="C265" s="22">
        <v>4</v>
      </c>
      <c r="D265" s="14">
        <v>16</v>
      </c>
      <c r="E265" s="14">
        <v>2</v>
      </c>
      <c r="F265" s="14">
        <v>12</v>
      </c>
      <c r="G265" s="14">
        <v>0</v>
      </c>
      <c r="H265" s="14">
        <v>1</v>
      </c>
      <c r="I265" s="14">
        <v>4</v>
      </c>
      <c r="J265" s="14">
        <v>17</v>
      </c>
      <c r="K265" s="27"/>
    </row>
    <row r="266" spans="1:11" ht="15.75" customHeight="1" x14ac:dyDescent="0.3">
      <c r="A266" s="7" t="s">
        <v>78</v>
      </c>
      <c r="B266" s="8" t="s">
        <v>275</v>
      </c>
      <c r="C266" s="22">
        <v>2</v>
      </c>
      <c r="D266" s="14">
        <v>18</v>
      </c>
      <c r="E266" s="14">
        <v>1</v>
      </c>
      <c r="F266" s="14">
        <v>13</v>
      </c>
      <c r="G266" s="14">
        <v>0</v>
      </c>
      <c r="H266" s="14">
        <v>1</v>
      </c>
      <c r="I266" s="14">
        <v>2</v>
      </c>
      <c r="J266" s="14">
        <v>19</v>
      </c>
      <c r="K266" s="27"/>
    </row>
    <row r="267" spans="1:11" ht="15.75" customHeight="1" x14ac:dyDescent="0.3">
      <c r="A267" s="7" t="s">
        <v>79</v>
      </c>
      <c r="B267" s="8" t="s">
        <v>275</v>
      </c>
      <c r="C267" s="22">
        <v>7</v>
      </c>
      <c r="D267" s="14">
        <v>13</v>
      </c>
      <c r="E267" s="14">
        <v>3</v>
      </c>
      <c r="F267" s="14">
        <v>11</v>
      </c>
      <c r="G267" s="14">
        <v>0</v>
      </c>
      <c r="H267" s="14">
        <v>1</v>
      </c>
      <c r="I267" s="14">
        <v>7</v>
      </c>
      <c r="J267" s="14">
        <v>14</v>
      </c>
      <c r="K267" s="27"/>
    </row>
    <row r="268" spans="1:11" ht="15.75" customHeight="1" x14ac:dyDescent="0.3">
      <c r="A268" s="7" t="s">
        <v>9</v>
      </c>
      <c r="B268" s="8" t="s">
        <v>275</v>
      </c>
      <c r="C268" s="22">
        <v>8</v>
      </c>
      <c r="D268" s="14">
        <v>12</v>
      </c>
      <c r="E268" s="14">
        <v>6</v>
      </c>
      <c r="F268" s="14">
        <v>8</v>
      </c>
      <c r="G268" s="14">
        <v>1</v>
      </c>
      <c r="H268" s="14">
        <v>1</v>
      </c>
      <c r="I268" s="14">
        <v>9</v>
      </c>
      <c r="J268" s="14">
        <v>13</v>
      </c>
      <c r="K268" s="27"/>
    </row>
    <row r="269" spans="1:11" ht="15.75" customHeight="1" x14ac:dyDescent="0.3">
      <c r="A269" s="7" t="s">
        <v>11</v>
      </c>
      <c r="B269" s="8" t="s">
        <v>275</v>
      </c>
      <c r="C269" s="22">
        <v>13</v>
      </c>
      <c r="D269" s="14">
        <v>7</v>
      </c>
      <c r="E269" s="14">
        <v>9</v>
      </c>
      <c r="F269" s="14">
        <v>5</v>
      </c>
      <c r="G269" s="14">
        <v>0</v>
      </c>
      <c r="H269" s="14">
        <v>1</v>
      </c>
      <c r="I269" s="14">
        <v>13</v>
      </c>
      <c r="J269" s="14">
        <v>8</v>
      </c>
      <c r="K269" s="27"/>
    </row>
    <row r="270" spans="1:11" ht="15.75" customHeight="1" x14ac:dyDescent="0.3">
      <c r="A270" s="7" t="s">
        <v>630</v>
      </c>
      <c r="B270" s="8" t="s">
        <v>275</v>
      </c>
      <c r="C270" s="22">
        <v>5</v>
      </c>
      <c r="D270" s="14">
        <v>14</v>
      </c>
      <c r="E270" s="14">
        <v>2</v>
      </c>
      <c r="F270" s="14">
        <v>12</v>
      </c>
      <c r="G270" s="14">
        <v>0</v>
      </c>
      <c r="H270" s="14">
        <v>1</v>
      </c>
      <c r="I270" s="14">
        <v>5</v>
      </c>
      <c r="J270" s="14">
        <v>15</v>
      </c>
      <c r="K270" s="27"/>
    </row>
    <row r="271" spans="1:11" ht="15.75" customHeight="1" x14ac:dyDescent="0.3">
      <c r="A271" s="7" t="s">
        <v>686</v>
      </c>
      <c r="B271" s="8" t="s">
        <v>808</v>
      </c>
      <c r="C271" s="22">
        <v>12</v>
      </c>
      <c r="D271" s="14">
        <v>8</v>
      </c>
      <c r="E271" s="14">
        <v>6</v>
      </c>
      <c r="F271" s="14">
        <v>8</v>
      </c>
      <c r="G271" s="14">
        <v>1</v>
      </c>
      <c r="H271" s="14">
        <v>1</v>
      </c>
      <c r="I271" s="14">
        <v>13</v>
      </c>
      <c r="J271" s="14">
        <v>9</v>
      </c>
      <c r="K271" s="27"/>
    </row>
    <row r="272" spans="1:11" ht="15.75" customHeight="1" x14ac:dyDescent="0.3">
      <c r="A272" s="7" t="s">
        <v>729</v>
      </c>
      <c r="B272" s="8" t="s">
        <v>808</v>
      </c>
      <c r="C272" s="22">
        <v>3</v>
      </c>
      <c r="D272" s="14">
        <v>17</v>
      </c>
      <c r="E272" s="14">
        <v>1</v>
      </c>
      <c r="F272" s="14">
        <v>13</v>
      </c>
      <c r="G272" s="14">
        <v>0</v>
      </c>
      <c r="H272" s="14">
        <v>1</v>
      </c>
      <c r="I272" s="14">
        <v>3</v>
      </c>
      <c r="J272" s="14">
        <v>18</v>
      </c>
      <c r="K272" s="27"/>
    </row>
    <row r="273" spans="1:11" ht="15.75" customHeight="1" x14ac:dyDescent="0.3">
      <c r="A273" s="7" t="s">
        <v>984</v>
      </c>
      <c r="B273" s="8" t="s">
        <v>808</v>
      </c>
      <c r="C273" s="22">
        <v>7</v>
      </c>
      <c r="D273" s="14">
        <v>13</v>
      </c>
      <c r="E273" s="14">
        <v>3</v>
      </c>
      <c r="F273" s="14">
        <v>11</v>
      </c>
      <c r="G273" s="14">
        <v>2</v>
      </c>
      <c r="H273" s="14">
        <v>1</v>
      </c>
      <c r="I273" s="14">
        <v>9</v>
      </c>
      <c r="J273" s="14">
        <v>14</v>
      </c>
      <c r="K273" s="27"/>
    </row>
    <row r="274" spans="1:11" ht="15.75" customHeight="1" x14ac:dyDescent="0.3">
      <c r="A274" s="7" t="s">
        <v>1189</v>
      </c>
      <c r="B274" s="8" t="s">
        <v>808</v>
      </c>
      <c r="C274" s="22">
        <v>11</v>
      </c>
      <c r="D274" s="14">
        <v>9</v>
      </c>
      <c r="E274" s="14">
        <v>6</v>
      </c>
      <c r="F274" s="14">
        <v>8</v>
      </c>
      <c r="G274" s="14">
        <v>3</v>
      </c>
      <c r="H274" s="14">
        <v>1</v>
      </c>
      <c r="I274" s="14">
        <v>14</v>
      </c>
      <c r="J274" s="14">
        <v>10</v>
      </c>
      <c r="K274" s="27"/>
    </row>
    <row r="275" spans="1:11" ht="15.75" customHeight="1" x14ac:dyDescent="0.3">
      <c r="A275" s="7" t="s">
        <v>1267</v>
      </c>
      <c r="B275" s="8" t="s">
        <v>808</v>
      </c>
      <c r="C275" s="22">
        <v>13</v>
      </c>
      <c r="D275" s="14">
        <v>9</v>
      </c>
      <c r="E275" s="14">
        <v>6</v>
      </c>
      <c r="F275" s="14">
        <v>8</v>
      </c>
      <c r="G275" s="14">
        <v>0</v>
      </c>
      <c r="H275" s="14">
        <v>1</v>
      </c>
      <c r="I275" s="14">
        <v>13</v>
      </c>
      <c r="J275" s="14">
        <v>10</v>
      </c>
      <c r="K275" s="27"/>
    </row>
    <row r="276" spans="1:11" ht="15.75" customHeight="1" x14ac:dyDescent="0.3">
      <c r="A276" s="7" t="s">
        <v>1374</v>
      </c>
      <c r="B276" s="8" t="s">
        <v>808</v>
      </c>
      <c r="C276" s="22">
        <v>16</v>
      </c>
      <c r="D276" s="14">
        <v>6</v>
      </c>
      <c r="E276" s="14">
        <v>8</v>
      </c>
      <c r="F276" s="14">
        <v>6</v>
      </c>
      <c r="G276" s="14">
        <v>3</v>
      </c>
      <c r="H276" s="14">
        <v>1</v>
      </c>
      <c r="I276" s="14">
        <v>19</v>
      </c>
      <c r="J276" s="14">
        <v>7</v>
      </c>
      <c r="K276" s="27"/>
    </row>
    <row r="277" spans="1:11" ht="15.75" customHeight="1" x14ac:dyDescent="0.3">
      <c r="A277" s="7" t="s">
        <v>1475</v>
      </c>
      <c r="B277" s="8" t="s">
        <v>808</v>
      </c>
      <c r="C277" s="22">
        <v>19</v>
      </c>
      <c r="D277" s="14">
        <v>3</v>
      </c>
      <c r="E277" s="14">
        <v>10</v>
      </c>
      <c r="F277" s="14">
        <v>0</v>
      </c>
      <c r="G277" s="14">
        <v>2</v>
      </c>
      <c r="H277" s="14">
        <v>1</v>
      </c>
      <c r="I277" s="14">
        <v>21</v>
      </c>
      <c r="J277" s="14">
        <v>4</v>
      </c>
      <c r="K277" s="27"/>
    </row>
    <row r="278" spans="1:11" ht="15.75" customHeight="1" x14ac:dyDescent="0.3">
      <c r="A278" s="7" t="s">
        <v>1614</v>
      </c>
      <c r="B278" s="8" t="s">
        <v>808</v>
      </c>
      <c r="C278" s="22">
        <v>19</v>
      </c>
      <c r="D278" s="14">
        <v>3</v>
      </c>
      <c r="E278" s="14">
        <v>9</v>
      </c>
      <c r="F278" s="14">
        <v>1</v>
      </c>
      <c r="G278" s="14">
        <v>3</v>
      </c>
      <c r="H278" s="14">
        <v>1</v>
      </c>
      <c r="I278" s="14">
        <v>22</v>
      </c>
      <c r="J278" s="14">
        <v>4</v>
      </c>
      <c r="K278" s="27"/>
    </row>
    <row r="279" spans="1:11" ht="15.75" customHeight="1" x14ac:dyDescent="0.3">
      <c r="A279" s="7" t="s">
        <v>1852</v>
      </c>
      <c r="B279" s="8" t="s">
        <v>808</v>
      </c>
      <c r="C279" s="22">
        <v>12</v>
      </c>
      <c r="D279" s="14">
        <v>10</v>
      </c>
      <c r="E279" s="14">
        <v>7</v>
      </c>
      <c r="F279" s="14">
        <v>5</v>
      </c>
      <c r="G279" s="14">
        <v>0</v>
      </c>
      <c r="H279" s="14">
        <v>1</v>
      </c>
      <c r="I279" s="14">
        <v>12</v>
      </c>
      <c r="J279" s="14">
        <v>11</v>
      </c>
      <c r="K279" s="27"/>
    </row>
    <row r="280" spans="1:11" ht="15.75" customHeight="1" x14ac:dyDescent="0.3">
      <c r="A280" s="7" t="s">
        <v>1883</v>
      </c>
      <c r="B280" s="8" t="s">
        <v>808</v>
      </c>
      <c r="C280" s="22">
        <v>11</v>
      </c>
      <c r="D280" s="14">
        <v>11</v>
      </c>
      <c r="E280" s="14">
        <v>6</v>
      </c>
      <c r="F280" s="14">
        <v>4</v>
      </c>
      <c r="G280" s="14">
        <v>1</v>
      </c>
      <c r="H280" s="14">
        <v>1</v>
      </c>
      <c r="I280" s="14">
        <v>12</v>
      </c>
      <c r="J280" s="14">
        <v>12</v>
      </c>
      <c r="K280" s="27"/>
    </row>
    <row r="281" spans="1:11" ht="15.75" customHeight="1" x14ac:dyDescent="0.3">
      <c r="A281" s="10" t="s">
        <v>12</v>
      </c>
      <c r="B281" s="11"/>
      <c r="C281" s="9">
        <f>SUM(C245:C280)</f>
        <v>421</v>
      </c>
      <c r="D281" s="9">
        <f t="shared" ref="D281:J281" si="20">SUM(D245:D280)</f>
        <v>250</v>
      </c>
      <c r="E281" s="9">
        <f t="shared" si="20"/>
        <v>259</v>
      </c>
      <c r="F281" s="9">
        <f t="shared" si="20"/>
        <v>185</v>
      </c>
      <c r="G281" s="9">
        <f t="shared" si="20"/>
        <v>60</v>
      </c>
      <c r="H281" s="9">
        <f t="shared" si="20"/>
        <v>33</v>
      </c>
      <c r="I281" s="9">
        <f t="shared" si="20"/>
        <v>509</v>
      </c>
      <c r="J281" s="9">
        <f t="shared" si="20"/>
        <v>322</v>
      </c>
      <c r="K281" s="29"/>
    </row>
    <row r="282" spans="1:11" ht="15.75" customHeight="1" x14ac:dyDescent="0.3">
      <c r="A282" s="18" t="s">
        <v>1922</v>
      </c>
      <c r="B282" s="18"/>
      <c r="C282" s="18"/>
      <c r="D282" s="18"/>
      <c r="E282" s="18"/>
    </row>
    <row r="283" spans="1:11" ht="15.75" customHeight="1" x14ac:dyDescent="0.3"/>
    <row r="284" spans="1:11" ht="15.75" customHeight="1" x14ac:dyDescent="0.3"/>
    <row r="285" spans="1:11" ht="15.75" customHeight="1" x14ac:dyDescent="0.3">
      <c r="A285" s="24" t="s">
        <v>276</v>
      </c>
      <c r="B285" s="25"/>
      <c r="C285" s="25"/>
      <c r="D285" s="25"/>
      <c r="E285" s="25"/>
      <c r="F285" s="25"/>
      <c r="G285" s="25"/>
      <c r="H285" s="25"/>
      <c r="I285" s="25"/>
      <c r="J285" s="26"/>
      <c r="K285" s="27"/>
    </row>
    <row r="286" spans="1:11" ht="15.75" customHeight="1" x14ac:dyDescent="0.3">
      <c r="A286" s="2"/>
      <c r="B286" s="3"/>
      <c r="C286" s="28" t="s">
        <v>1</v>
      </c>
      <c r="D286" s="26"/>
      <c r="E286" s="28" t="s">
        <v>2</v>
      </c>
      <c r="F286" s="26"/>
      <c r="G286" s="28" t="s">
        <v>3</v>
      </c>
      <c r="H286" s="26"/>
      <c r="I286" s="28" t="s">
        <v>4</v>
      </c>
      <c r="J286" s="26"/>
      <c r="K286" s="27"/>
    </row>
    <row r="287" spans="1:11" ht="15.75" customHeight="1" x14ac:dyDescent="0.3">
      <c r="A287" s="4" t="s">
        <v>5</v>
      </c>
      <c r="B287" s="5" t="s">
        <v>6</v>
      </c>
      <c r="C287" s="6" t="s">
        <v>7</v>
      </c>
      <c r="D287" s="6" t="s">
        <v>8</v>
      </c>
      <c r="E287" s="6" t="s">
        <v>7</v>
      </c>
      <c r="F287" s="6" t="s">
        <v>8</v>
      </c>
      <c r="G287" s="6" t="s">
        <v>7</v>
      </c>
      <c r="H287" s="6" t="s">
        <v>8</v>
      </c>
      <c r="I287" s="6" t="s">
        <v>7</v>
      </c>
      <c r="J287" s="6" t="s">
        <v>8</v>
      </c>
      <c r="K287" s="29"/>
    </row>
    <row r="288" spans="1:11" ht="15.75" customHeight="1" x14ac:dyDescent="0.3">
      <c r="A288" s="7" t="s">
        <v>24</v>
      </c>
      <c r="B288" s="8" t="s">
        <v>52</v>
      </c>
      <c r="C288" s="12">
        <v>12</v>
      </c>
      <c r="D288" s="13">
        <v>5</v>
      </c>
      <c r="E288" s="13">
        <v>0</v>
      </c>
      <c r="F288" s="13">
        <v>0</v>
      </c>
      <c r="G288" s="13">
        <v>2</v>
      </c>
      <c r="H288" s="13">
        <v>1</v>
      </c>
      <c r="I288" s="13">
        <v>14</v>
      </c>
      <c r="J288" s="13">
        <v>6</v>
      </c>
      <c r="K288" s="27"/>
    </row>
    <row r="289" spans="1:11" ht="15.75" customHeight="1" x14ac:dyDescent="0.3">
      <c r="A289" s="10" t="s">
        <v>12</v>
      </c>
      <c r="B289" s="11"/>
      <c r="C289" s="9">
        <f>SUM(C288)</f>
        <v>12</v>
      </c>
      <c r="D289" s="9">
        <f t="shared" ref="D289:J289" si="21">SUM(D288)</f>
        <v>5</v>
      </c>
      <c r="E289" s="9">
        <f t="shared" si="21"/>
        <v>0</v>
      </c>
      <c r="F289" s="9">
        <f t="shared" si="21"/>
        <v>0</v>
      </c>
      <c r="G289" s="9">
        <f t="shared" si="21"/>
        <v>2</v>
      </c>
      <c r="H289" s="9">
        <f t="shared" si="21"/>
        <v>1</v>
      </c>
      <c r="I289" s="9">
        <f t="shared" si="21"/>
        <v>14</v>
      </c>
      <c r="J289" s="9">
        <f t="shared" si="21"/>
        <v>6</v>
      </c>
      <c r="K289" s="29"/>
    </row>
    <row r="290" spans="1:11" ht="15.75" customHeight="1" x14ac:dyDescent="0.3">
      <c r="A290" s="18" t="s">
        <v>277</v>
      </c>
      <c r="B290" s="18"/>
      <c r="C290" s="18"/>
      <c r="D290" s="18"/>
      <c r="E290" s="18"/>
    </row>
    <row r="291" spans="1:11" ht="15.75" customHeight="1" x14ac:dyDescent="0.3"/>
    <row r="292" spans="1:11" ht="15.75" customHeight="1" x14ac:dyDescent="0.3">
      <c r="A292" s="24" t="s">
        <v>1303</v>
      </c>
      <c r="B292" s="25"/>
      <c r="C292" s="25"/>
      <c r="D292" s="25"/>
      <c r="E292" s="25"/>
      <c r="F292" s="25"/>
      <c r="G292" s="25"/>
      <c r="H292" s="25"/>
      <c r="I292" s="25"/>
      <c r="J292" s="26"/>
      <c r="K292" s="27"/>
    </row>
    <row r="293" spans="1:11" ht="15.75" customHeight="1" x14ac:dyDescent="0.3">
      <c r="A293" s="2"/>
      <c r="B293" s="3"/>
      <c r="C293" s="28" t="s">
        <v>1</v>
      </c>
      <c r="D293" s="26"/>
      <c r="E293" s="28" t="s">
        <v>2</v>
      </c>
      <c r="F293" s="26"/>
      <c r="G293" s="28" t="s">
        <v>3</v>
      </c>
      <c r="H293" s="26"/>
      <c r="I293" s="28" t="s">
        <v>4</v>
      </c>
      <c r="J293" s="26"/>
      <c r="K293" s="27"/>
    </row>
    <row r="294" spans="1:11" ht="15.75" customHeight="1" x14ac:dyDescent="0.3">
      <c r="A294" s="4" t="s">
        <v>5</v>
      </c>
      <c r="B294" s="5" t="s">
        <v>6</v>
      </c>
      <c r="C294" s="6" t="s">
        <v>7</v>
      </c>
      <c r="D294" s="6" t="s">
        <v>8</v>
      </c>
      <c r="E294" s="6" t="s">
        <v>7</v>
      </c>
      <c r="F294" s="6" t="s">
        <v>8</v>
      </c>
      <c r="G294" s="6" t="s">
        <v>7</v>
      </c>
      <c r="H294" s="6" t="s">
        <v>8</v>
      </c>
      <c r="I294" s="6" t="s">
        <v>7</v>
      </c>
      <c r="J294" s="6" t="s">
        <v>8</v>
      </c>
      <c r="K294" s="29"/>
    </row>
    <row r="295" spans="1:11" ht="15.75" customHeight="1" x14ac:dyDescent="0.3">
      <c r="A295" s="7" t="s">
        <v>89</v>
      </c>
      <c r="B295" s="8" t="s">
        <v>268</v>
      </c>
      <c r="C295" s="12">
        <v>6</v>
      </c>
      <c r="D295" s="13">
        <v>14</v>
      </c>
      <c r="E295" s="13">
        <v>3</v>
      </c>
      <c r="F295" s="13">
        <v>11</v>
      </c>
      <c r="G295" s="13">
        <v>0</v>
      </c>
      <c r="H295" s="13">
        <v>1</v>
      </c>
      <c r="I295" s="13">
        <v>6</v>
      </c>
      <c r="J295" s="13">
        <v>15</v>
      </c>
      <c r="K295" s="27"/>
    </row>
    <row r="296" spans="1:11" ht="15.75" customHeight="1" x14ac:dyDescent="0.3">
      <c r="A296" s="7" t="s">
        <v>90</v>
      </c>
      <c r="B296" s="8" t="s">
        <v>268</v>
      </c>
      <c r="C296" s="22">
        <v>6</v>
      </c>
      <c r="D296" s="14">
        <v>14</v>
      </c>
      <c r="E296" s="14">
        <v>2</v>
      </c>
      <c r="F296" s="14">
        <v>12</v>
      </c>
      <c r="G296" s="14">
        <v>0</v>
      </c>
      <c r="H296" s="14">
        <v>1</v>
      </c>
      <c r="I296" s="14">
        <v>6</v>
      </c>
      <c r="J296" s="14">
        <v>15</v>
      </c>
      <c r="K296" s="27"/>
    </row>
    <row r="297" spans="1:11" ht="15.75" customHeight="1" x14ac:dyDescent="0.3">
      <c r="A297" s="7" t="s">
        <v>73</v>
      </c>
      <c r="B297" s="8" t="s">
        <v>268</v>
      </c>
      <c r="C297" s="22">
        <v>5</v>
      </c>
      <c r="D297" s="14">
        <v>15</v>
      </c>
      <c r="E297" s="14">
        <v>2</v>
      </c>
      <c r="F297" s="14">
        <v>12</v>
      </c>
      <c r="G297" s="14">
        <v>0</v>
      </c>
      <c r="H297" s="14">
        <v>1</v>
      </c>
      <c r="I297" s="14">
        <v>5</v>
      </c>
      <c r="J297" s="14">
        <v>16</v>
      </c>
      <c r="K297" s="27"/>
    </row>
    <row r="298" spans="1:11" ht="15.75" customHeight="1" x14ac:dyDescent="0.3">
      <c r="A298" s="10" t="s">
        <v>12</v>
      </c>
      <c r="B298" s="11"/>
      <c r="C298" s="9">
        <f>SUM(C295:C297)</f>
        <v>17</v>
      </c>
      <c r="D298" s="9">
        <f t="shared" ref="D298:J298" si="22">SUM(D295:D297)</f>
        <v>43</v>
      </c>
      <c r="E298" s="9">
        <f t="shared" si="22"/>
        <v>7</v>
      </c>
      <c r="F298" s="9">
        <f t="shared" si="22"/>
        <v>35</v>
      </c>
      <c r="G298" s="9">
        <f t="shared" si="22"/>
        <v>0</v>
      </c>
      <c r="H298" s="9">
        <f t="shared" si="22"/>
        <v>3</v>
      </c>
      <c r="I298" s="9">
        <f t="shared" si="22"/>
        <v>17</v>
      </c>
      <c r="J298" s="9">
        <f t="shared" si="22"/>
        <v>46</v>
      </c>
      <c r="K298" s="29"/>
    </row>
    <row r="299" spans="1:11" ht="15.75" customHeight="1" x14ac:dyDescent="0.3">
      <c r="A299" s="18"/>
      <c r="B299" s="18"/>
    </row>
    <row r="300" spans="1:11" ht="15.75" customHeight="1" x14ac:dyDescent="0.3"/>
    <row r="301" spans="1:11" ht="15.75" customHeight="1" x14ac:dyDescent="0.3">
      <c r="A301" s="24" t="s">
        <v>278</v>
      </c>
      <c r="B301" s="25"/>
      <c r="C301" s="25"/>
      <c r="D301" s="25"/>
      <c r="E301" s="25"/>
      <c r="F301" s="25"/>
      <c r="G301" s="25"/>
      <c r="H301" s="25"/>
      <c r="I301" s="25"/>
      <c r="J301" s="26"/>
      <c r="K301" s="27"/>
    </row>
    <row r="302" spans="1:11" ht="15.75" customHeight="1" x14ac:dyDescent="0.3">
      <c r="A302" s="2"/>
      <c r="B302" s="3"/>
      <c r="C302" s="28" t="s">
        <v>1</v>
      </c>
      <c r="D302" s="26"/>
      <c r="E302" s="28" t="s">
        <v>2</v>
      </c>
      <c r="F302" s="26"/>
      <c r="G302" s="28" t="s">
        <v>3</v>
      </c>
      <c r="H302" s="26"/>
      <c r="I302" s="28" t="s">
        <v>4</v>
      </c>
      <c r="J302" s="26"/>
      <c r="K302" s="27"/>
    </row>
    <row r="303" spans="1:11" ht="15.75" customHeight="1" x14ac:dyDescent="0.3">
      <c r="A303" s="4" t="s">
        <v>5</v>
      </c>
      <c r="B303" s="5" t="s">
        <v>6</v>
      </c>
      <c r="C303" s="6" t="s">
        <v>7</v>
      </c>
      <c r="D303" s="6" t="s">
        <v>8</v>
      </c>
      <c r="E303" s="6" t="s">
        <v>7</v>
      </c>
      <c r="F303" s="6" t="s">
        <v>8</v>
      </c>
      <c r="G303" s="6" t="s">
        <v>7</v>
      </c>
      <c r="H303" s="6" t="s">
        <v>8</v>
      </c>
      <c r="I303" s="6" t="s">
        <v>7</v>
      </c>
      <c r="J303" s="6" t="s">
        <v>8</v>
      </c>
      <c r="K303" s="29"/>
    </row>
    <row r="304" spans="1:11" ht="15.75" customHeight="1" x14ac:dyDescent="0.3">
      <c r="A304" s="7" t="s">
        <v>466</v>
      </c>
      <c r="B304" s="8" t="s">
        <v>304</v>
      </c>
      <c r="C304" s="12">
        <v>12</v>
      </c>
      <c r="D304" s="13">
        <v>0</v>
      </c>
      <c r="E304" s="13">
        <v>0</v>
      </c>
      <c r="F304" s="13">
        <v>0</v>
      </c>
      <c r="G304" s="13">
        <v>4</v>
      </c>
      <c r="H304" s="13">
        <v>1</v>
      </c>
      <c r="I304" s="13">
        <v>16</v>
      </c>
      <c r="J304" s="13">
        <v>1</v>
      </c>
      <c r="K304" s="27"/>
    </row>
    <row r="305" spans="1:11" ht="15.75" customHeight="1" x14ac:dyDescent="0.3">
      <c r="A305" s="7" t="s">
        <v>279</v>
      </c>
      <c r="B305" s="8" t="s">
        <v>245</v>
      </c>
      <c r="C305" s="22"/>
      <c r="D305" s="14"/>
      <c r="E305" s="14"/>
      <c r="F305" s="14"/>
      <c r="G305" s="14"/>
      <c r="H305" s="14"/>
      <c r="I305" s="14"/>
      <c r="J305" s="14"/>
      <c r="K305" s="27"/>
    </row>
    <row r="306" spans="1:11" ht="15.75" customHeight="1" x14ac:dyDescent="0.3">
      <c r="A306" s="7" t="s">
        <v>280</v>
      </c>
      <c r="B306" s="8" t="s">
        <v>245</v>
      </c>
      <c r="C306" s="22"/>
      <c r="D306" s="14"/>
      <c r="E306" s="14"/>
      <c r="F306" s="14"/>
      <c r="G306" s="14"/>
      <c r="H306" s="14"/>
      <c r="I306" s="14"/>
      <c r="J306" s="14"/>
      <c r="K306" s="27"/>
    </row>
    <row r="307" spans="1:11" ht="15.75" customHeight="1" x14ac:dyDescent="0.3">
      <c r="A307" s="7" t="s">
        <v>281</v>
      </c>
      <c r="B307" s="8" t="s">
        <v>245</v>
      </c>
      <c r="C307" s="22"/>
      <c r="D307" s="14"/>
      <c r="E307" s="14"/>
      <c r="F307" s="14"/>
      <c r="G307" s="14"/>
      <c r="H307" s="14"/>
      <c r="I307" s="14"/>
      <c r="J307" s="14"/>
      <c r="K307" s="27"/>
    </row>
    <row r="308" spans="1:11" ht="15.75" customHeight="1" x14ac:dyDescent="0.3">
      <c r="A308" s="7" t="s">
        <v>282</v>
      </c>
      <c r="B308" s="8" t="s">
        <v>245</v>
      </c>
      <c r="C308" s="22"/>
      <c r="D308" s="14"/>
      <c r="E308" s="14"/>
      <c r="F308" s="14"/>
      <c r="G308" s="14"/>
      <c r="H308" s="14"/>
      <c r="I308" s="14"/>
      <c r="J308" s="14"/>
      <c r="K308" s="27"/>
    </row>
    <row r="309" spans="1:11" ht="15.75" customHeight="1" x14ac:dyDescent="0.3">
      <c r="A309" s="7" t="s">
        <v>283</v>
      </c>
      <c r="B309" s="8" t="s">
        <v>245</v>
      </c>
      <c r="C309" s="22"/>
      <c r="D309" s="14"/>
      <c r="E309" s="14"/>
      <c r="F309" s="14"/>
      <c r="G309" s="14"/>
      <c r="H309" s="14"/>
      <c r="I309" s="14"/>
      <c r="J309" s="14"/>
      <c r="K309" s="27"/>
    </row>
    <row r="310" spans="1:11" ht="15.75" customHeight="1" x14ac:dyDescent="0.3">
      <c r="A310" s="7" t="s">
        <v>157</v>
      </c>
      <c r="B310" s="8" t="s">
        <v>245</v>
      </c>
      <c r="C310" s="22"/>
      <c r="D310" s="14"/>
      <c r="E310" s="14"/>
      <c r="F310" s="14"/>
      <c r="G310" s="14"/>
      <c r="H310" s="14"/>
      <c r="I310" s="14"/>
      <c r="J310" s="14"/>
      <c r="K310" s="27"/>
    </row>
    <row r="311" spans="1:11" ht="15.75" customHeight="1" x14ac:dyDescent="0.3">
      <c r="A311" s="7" t="s">
        <v>159</v>
      </c>
      <c r="B311" s="8" t="s">
        <v>245</v>
      </c>
      <c r="C311" s="22"/>
      <c r="D311" s="14"/>
      <c r="E311" s="14"/>
      <c r="F311" s="14"/>
      <c r="G311" s="14"/>
      <c r="H311" s="14"/>
      <c r="I311" s="14"/>
      <c r="J311" s="14"/>
      <c r="K311" s="27"/>
    </row>
    <row r="312" spans="1:11" ht="15.75" customHeight="1" x14ac:dyDescent="0.3">
      <c r="A312" s="7" t="s">
        <v>160</v>
      </c>
      <c r="B312" s="8" t="s">
        <v>245</v>
      </c>
      <c r="C312" s="22"/>
      <c r="D312" s="14"/>
      <c r="E312" s="14"/>
      <c r="F312" s="14"/>
      <c r="G312" s="14"/>
      <c r="H312" s="14"/>
      <c r="I312" s="14"/>
      <c r="J312" s="14"/>
      <c r="K312" s="27"/>
    </row>
    <row r="313" spans="1:11" ht="15.75" customHeight="1" x14ac:dyDescent="0.3">
      <c r="A313" s="7" t="s">
        <v>147</v>
      </c>
      <c r="B313" s="8" t="s">
        <v>245</v>
      </c>
      <c r="C313" s="22"/>
      <c r="D313" s="14"/>
      <c r="E313" s="14"/>
      <c r="F313" s="14"/>
      <c r="G313" s="14"/>
      <c r="H313" s="14"/>
      <c r="I313" s="14"/>
      <c r="J313" s="14"/>
      <c r="K313" s="27"/>
    </row>
    <row r="314" spans="1:11" ht="15.75" customHeight="1" x14ac:dyDescent="0.3">
      <c r="A314" s="7" t="s">
        <v>150</v>
      </c>
      <c r="B314" s="8" t="s">
        <v>245</v>
      </c>
      <c r="C314" s="22"/>
      <c r="D314" s="14"/>
      <c r="E314" s="14"/>
      <c r="F314" s="14"/>
      <c r="G314" s="14"/>
      <c r="H314" s="14"/>
      <c r="I314" s="14"/>
      <c r="J314" s="14"/>
      <c r="K314" s="27"/>
    </row>
    <row r="315" spans="1:11" ht="15.75" customHeight="1" x14ac:dyDescent="0.3">
      <c r="A315" s="7" t="s">
        <v>151</v>
      </c>
      <c r="B315" s="8" t="s">
        <v>245</v>
      </c>
      <c r="C315" s="22"/>
      <c r="D315" s="14"/>
      <c r="E315" s="14"/>
      <c r="F315" s="14"/>
      <c r="G315" s="14"/>
      <c r="H315" s="14"/>
      <c r="I315" s="14"/>
      <c r="J315" s="14"/>
      <c r="K315" s="27"/>
    </row>
    <row r="316" spans="1:11" ht="15.75" customHeight="1" x14ac:dyDescent="0.3">
      <c r="A316" s="7" t="s">
        <v>152</v>
      </c>
      <c r="B316" s="8" t="s">
        <v>245</v>
      </c>
      <c r="C316" s="22"/>
      <c r="D316" s="14"/>
      <c r="E316" s="14"/>
      <c r="F316" s="14"/>
      <c r="G316" s="14"/>
      <c r="H316" s="14"/>
      <c r="I316" s="14"/>
      <c r="J316" s="14"/>
      <c r="K316" s="27"/>
    </row>
    <row r="317" spans="1:11" ht="15.75" customHeight="1" x14ac:dyDescent="0.3">
      <c r="A317" s="7" t="s">
        <v>153</v>
      </c>
      <c r="B317" s="8" t="s">
        <v>245</v>
      </c>
      <c r="C317" s="22"/>
      <c r="D317" s="14"/>
      <c r="E317" s="14"/>
      <c r="F317" s="14"/>
      <c r="G317" s="14"/>
      <c r="H317" s="14"/>
      <c r="I317" s="14"/>
      <c r="J317" s="14"/>
      <c r="K317" s="27"/>
    </row>
    <row r="318" spans="1:11" ht="15.75" customHeight="1" x14ac:dyDescent="0.3">
      <c r="A318" s="7" t="s">
        <v>176</v>
      </c>
      <c r="B318" s="8" t="s">
        <v>245</v>
      </c>
      <c r="C318" s="22"/>
      <c r="D318" s="14"/>
      <c r="E318" s="14"/>
      <c r="F318" s="14"/>
      <c r="G318" s="14"/>
      <c r="H318" s="14"/>
      <c r="I318" s="14"/>
      <c r="J318" s="14"/>
      <c r="K318" s="27"/>
    </row>
    <row r="319" spans="1:11" ht="15.75" customHeight="1" x14ac:dyDescent="0.3">
      <c r="A319" s="10" t="s">
        <v>12</v>
      </c>
      <c r="B319" s="11"/>
      <c r="C319" s="9">
        <f>SUM(C304:C318)</f>
        <v>12</v>
      </c>
      <c r="D319" s="9">
        <f t="shared" ref="D319:J319" si="23">SUM(D304:D318)</f>
        <v>0</v>
      </c>
      <c r="E319" s="9">
        <f t="shared" si="23"/>
        <v>0</v>
      </c>
      <c r="F319" s="9">
        <f t="shared" si="23"/>
        <v>0</v>
      </c>
      <c r="G319" s="9">
        <f t="shared" si="23"/>
        <v>4</v>
      </c>
      <c r="H319" s="9">
        <f t="shared" si="23"/>
        <v>1</v>
      </c>
      <c r="I319" s="9">
        <f t="shared" si="23"/>
        <v>16</v>
      </c>
      <c r="J319" s="9">
        <f t="shared" si="23"/>
        <v>1</v>
      </c>
      <c r="K319" s="29"/>
    </row>
    <row r="320" spans="1:11" ht="15.75" customHeight="1" x14ac:dyDescent="0.3">
      <c r="A320" s="18"/>
      <c r="B320" s="18"/>
    </row>
    <row r="321" spans="1:11" ht="15.75" customHeight="1" x14ac:dyDescent="0.3"/>
    <row r="322" spans="1:11" ht="15.75" customHeight="1" x14ac:dyDescent="0.3">
      <c r="A322" s="24" t="s">
        <v>284</v>
      </c>
      <c r="B322" s="25"/>
      <c r="C322" s="25"/>
      <c r="D322" s="25"/>
      <c r="E322" s="25"/>
      <c r="F322" s="25"/>
      <c r="G322" s="25"/>
      <c r="H322" s="25"/>
      <c r="I322" s="25"/>
      <c r="J322" s="26"/>
      <c r="K322" s="27"/>
    </row>
    <row r="323" spans="1:11" ht="15.75" customHeight="1" x14ac:dyDescent="0.3">
      <c r="A323" s="2"/>
      <c r="B323" s="3"/>
      <c r="C323" s="28" t="s">
        <v>1</v>
      </c>
      <c r="D323" s="26"/>
      <c r="E323" s="28" t="s">
        <v>2</v>
      </c>
      <c r="F323" s="26"/>
      <c r="G323" s="28" t="s">
        <v>3</v>
      </c>
      <c r="H323" s="26"/>
      <c r="I323" s="28" t="s">
        <v>4</v>
      </c>
      <c r="J323" s="26"/>
      <c r="K323" s="27"/>
    </row>
    <row r="324" spans="1:11" ht="15.75" customHeight="1" x14ac:dyDescent="0.3">
      <c r="A324" s="4" t="s">
        <v>5</v>
      </c>
      <c r="B324" s="5" t="s">
        <v>6</v>
      </c>
      <c r="C324" s="6" t="s">
        <v>7</v>
      </c>
      <c r="D324" s="6" t="s">
        <v>8</v>
      </c>
      <c r="E324" s="6" t="s">
        <v>7</v>
      </c>
      <c r="F324" s="6" t="s">
        <v>8</v>
      </c>
      <c r="G324" s="6" t="s">
        <v>7</v>
      </c>
      <c r="H324" s="6" t="s">
        <v>8</v>
      </c>
      <c r="I324" s="6" t="s">
        <v>7</v>
      </c>
      <c r="J324" s="6" t="s">
        <v>8</v>
      </c>
      <c r="K324" s="29"/>
    </row>
    <row r="325" spans="1:11" ht="15.75" customHeight="1" x14ac:dyDescent="0.3">
      <c r="A325" s="7" t="s">
        <v>466</v>
      </c>
      <c r="B325" s="8" t="s">
        <v>285</v>
      </c>
      <c r="C325" s="12">
        <v>3</v>
      </c>
      <c r="D325" s="13">
        <v>8</v>
      </c>
      <c r="E325" s="13">
        <v>0</v>
      </c>
      <c r="F325" s="13">
        <v>0</v>
      </c>
      <c r="G325" s="13">
        <v>1</v>
      </c>
      <c r="H325" s="13">
        <v>1</v>
      </c>
      <c r="I325" s="13">
        <v>4</v>
      </c>
      <c r="J325" s="13">
        <v>9</v>
      </c>
    </row>
    <row r="326" spans="1:11" ht="15.75" customHeight="1" x14ac:dyDescent="0.3">
      <c r="A326" s="7" t="s">
        <v>279</v>
      </c>
      <c r="B326" s="8" t="s">
        <v>285</v>
      </c>
      <c r="C326" s="12">
        <v>1</v>
      </c>
      <c r="D326" s="13">
        <v>6</v>
      </c>
      <c r="E326" s="13">
        <v>0</v>
      </c>
      <c r="F326" s="13">
        <v>0</v>
      </c>
      <c r="G326" s="13">
        <v>0</v>
      </c>
      <c r="H326" s="13">
        <v>2</v>
      </c>
      <c r="I326" s="13">
        <v>1</v>
      </c>
      <c r="J326" s="13">
        <v>8</v>
      </c>
    </row>
    <row r="327" spans="1:11" ht="15.75" customHeight="1" x14ac:dyDescent="0.3">
      <c r="A327" s="7" t="s">
        <v>283</v>
      </c>
      <c r="B327" s="8" t="s">
        <v>285</v>
      </c>
      <c r="C327" s="12">
        <v>3</v>
      </c>
      <c r="D327" s="13">
        <v>6</v>
      </c>
      <c r="E327" s="13">
        <v>0</v>
      </c>
      <c r="F327" s="13">
        <v>0</v>
      </c>
      <c r="G327" s="13">
        <v>0</v>
      </c>
      <c r="H327" s="13">
        <v>2</v>
      </c>
      <c r="I327" s="13">
        <v>3</v>
      </c>
      <c r="J327" s="13">
        <v>8</v>
      </c>
      <c r="K327" s="27"/>
    </row>
    <row r="328" spans="1:11" ht="15.75" customHeight="1" x14ac:dyDescent="0.3">
      <c r="A328" s="10" t="s">
        <v>12</v>
      </c>
      <c r="B328" s="11"/>
      <c r="C328" s="9">
        <f>SUM(C325:C327)</f>
        <v>7</v>
      </c>
      <c r="D328" s="9">
        <f t="shared" ref="D328:J328" si="24">SUM(D325:D327)</f>
        <v>20</v>
      </c>
      <c r="E328" s="9">
        <f t="shared" si="24"/>
        <v>0</v>
      </c>
      <c r="F328" s="9">
        <f t="shared" si="24"/>
        <v>0</v>
      </c>
      <c r="G328" s="9">
        <f t="shared" si="24"/>
        <v>1</v>
      </c>
      <c r="H328" s="9">
        <f t="shared" si="24"/>
        <v>5</v>
      </c>
      <c r="I328" s="9">
        <f t="shared" si="24"/>
        <v>8</v>
      </c>
      <c r="J328" s="9">
        <f t="shared" si="24"/>
        <v>25</v>
      </c>
      <c r="K328" s="29"/>
    </row>
    <row r="329" spans="1:11" ht="15.75" customHeight="1" x14ac:dyDescent="0.3">
      <c r="A329" s="18"/>
      <c r="B329" s="18"/>
    </row>
    <row r="330" spans="1:11" ht="15.75" customHeight="1" x14ac:dyDescent="0.3"/>
    <row r="331" spans="1:11" ht="15.75" customHeight="1" x14ac:dyDescent="0.3">
      <c r="A331" s="24" t="s">
        <v>286</v>
      </c>
      <c r="B331" s="25"/>
      <c r="C331" s="25"/>
      <c r="D331" s="25"/>
      <c r="E331" s="25"/>
      <c r="F331" s="25"/>
      <c r="G331" s="25"/>
      <c r="H331" s="25"/>
      <c r="I331" s="25"/>
      <c r="J331" s="26"/>
      <c r="K331" s="27"/>
    </row>
    <row r="332" spans="1:11" ht="15.75" customHeight="1" x14ac:dyDescent="0.3">
      <c r="A332" s="2"/>
      <c r="B332" s="3"/>
      <c r="C332" s="28" t="s">
        <v>1</v>
      </c>
      <c r="D332" s="26"/>
      <c r="E332" s="28" t="s">
        <v>2</v>
      </c>
      <c r="F332" s="26"/>
      <c r="G332" s="28" t="s">
        <v>3</v>
      </c>
      <c r="H332" s="26"/>
      <c r="I332" s="28" t="s">
        <v>4</v>
      </c>
      <c r="J332" s="26"/>
      <c r="K332" s="27"/>
    </row>
    <row r="333" spans="1:11" ht="15.75" customHeight="1" x14ac:dyDescent="0.3">
      <c r="A333" s="4" t="s">
        <v>5</v>
      </c>
      <c r="B333" s="5" t="s">
        <v>6</v>
      </c>
      <c r="C333" s="6" t="s">
        <v>7</v>
      </c>
      <c r="D333" s="6" t="s">
        <v>8</v>
      </c>
      <c r="E333" s="6" t="s">
        <v>7</v>
      </c>
      <c r="F333" s="6" t="s">
        <v>8</v>
      </c>
      <c r="G333" s="6" t="s">
        <v>7</v>
      </c>
      <c r="H333" s="6" t="s">
        <v>8</v>
      </c>
      <c r="I333" s="6" t="s">
        <v>7</v>
      </c>
      <c r="J333" s="6" t="s">
        <v>8</v>
      </c>
      <c r="K333" s="29"/>
    </row>
    <row r="334" spans="1:11" ht="15.75" customHeight="1" x14ac:dyDescent="0.3">
      <c r="A334" s="7" t="s">
        <v>15</v>
      </c>
      <c r="B334" s="8" t="s">
        <v>287</v>
      </c>
      <c r="C334" s="9">
        <v>15</v>
      </c>
      <c r="D334" s="9">
        <v>5</v>
      </c>
      <c r="E334" s="9">
        <v>5</v>
      </c>
      <c r="F334" s="9">
        <v>3</v>
      </c>
      <c r="G334" s="9">
        <v>3</v>
      </c>
      <c r="H334" s="9">
        <v>1</v>
      </c>
      <c r="I334" s="9">
        <v>18</v>
      </c>
      <c r="J334" s="9">
        <v>6</v>
      </c>
      <c r="K334" s="29"/>
    </row>
    <row r="335" spans="1:11" ht="15.75" customHeight="1" x14ac:dyDescent="0.3">
      <c r="A335" s="7" t="s">
        <v>17</v>
      </c>
      <c r="B335" s="8" t="s">
        <v>287</v>
      </c>
      <c r="C335" s="9">
        <v>17</v>
      </c>
      <c r="D335" s="9">
        <v>5</v>
      </c>
      <c r="E335" s="9">
        <v>7</v>
      </c>
      <c r="F335" s="9">
        <v>1</v>
      </c>
      <c r="G335" s="9">
        <v>3</v>
      </c>
      <c r="H335" s="9">
        <v>1</v>
      </c>
      <c r="I335" s="9">
        <v>20</v>
      </c>
      <c r="J335" s="9">
        <v>6</v>
      </c>
      <c r="K335" s="29"/>
    </row>
    <row r="336" spans="1:11" ht="15.75" customHeight="1" x14ac:dyDescent="0.3">
      <c r="A336" s="10" t="s">
        <v>12</v>
      </c>
      <c r="B336" s="11"/>
      <c r="C336" s="9">
        <f>SUM(C334:C335)</f>
        <v>32</v>
      </c>
      <c r="D336" s="9">
        <f t="shared" ref="D336:J336" si="25">SUM(D334:D335)</f>
        <v>10</v>
      </c>
      <c r="E336" s="9">
        <f t="shared" si="25"/>
        <v>12</v>
      </c>
      <c r="F336" s="9">
        <f t="shared" si="25"/>
        <v>4</v>
      </c>
      <c r="G336" s="9">
        <f t="shared" si="25"/>
        <v>6</v>
      </c>
      <c r="H336" s="9">
        <f t="shared" si="25"/>
        <v>2</v>
      </c>
      <c r="I336" s="9">
        <f t="shared" si="25"/>
        <v>38</v>
      </c>
      <c r="J336" s="9">
        <f t="shared" si="25"/>
        <v>12</v>
      </c>
      <c r="K336" s="29"/>
    </row>
    <row r="337" spans="1:11" ht="15.75" customHeight="1" x14ac:dyDescent="0.3"/>
    <row r="338" spans="1:11" ht="15.75" customHeight="1" x14ac:dyDescent="0.3"/>
    <row r="339" spans="1:11" ht="15.75" customHeight="1" x14ac:dyDescent="0.3">
      <c r="A339" s="24" t="s">
        <v>1335</v>
      </c>
      <c r="B339" s="25"/>
      <c r="C339" s="25"/>
      <c r="D339" s="25"/>
      <c r="E339" s="25"/>
      <c r="F339" s="25"/>
      <c r="G339" s="25"/>
      <c r="H339" s="25"/>
      <c r="I339" s="25"/>
      <c r="J339" s="26"/>
      <c r="K339" s="27"/>
    </row>
    <row r="340" spans="1:11" ht="15.75" customHeight="1" x14ac:dyDescent="0.3">
      <c r="A340" s="2"/>
      <c r="B340" s="3"/>
      <c r="C340" s="28" t="s">
        <v>1</v>
      </c>
      <c r="D340" s="26"/>
      <c r="E340" s="28" t="s">
        <v>2</v>
      </c>
      <c r="F340" s="26"/>
      <c r="G340" s="28" t="s">
        <v>3</v>
      </c>
      <c r="H340" s="26"/>
      <c r="I340" s="28" t="s">
        <v>4</v>
      </c>
      <c r="J340" s="26"/>
      <c r="K340" s="27"/>
    </row>
    <row r="341" spans="1:11" ht="15.75" customHeight="1" x14ac:dyDescent="0.3">
      <c r="A341" s="4" t="s">
        <v>5</v>
      </c>
      <c r="B341" s="5" t="s">
        <v>6</v>
      </c>
      <c r="C341" s="6" t="s">
        <v>7</v>
      </c>
      <c r="D341" s="6" t="s">
        <v>8</v>
      </c>
      <c r="E341" s="6" t="s">
        <v>7</v>
      </c>
      <c r="F341" s="6" t="s">
        <v>8</v>
      </c>
      <c r="G341" s="6" t="s">
        <v>7</v>
      </c>
      <c r="H341" s="6" t="s">
        <v>8</v>
      </c>
      <c r="I341" s="6" t="s">
        <v>7</v>
      </c>
      <c r="J341" s="6" t="s">
        <v>8</v>
      </c>
      <c r="K341" s="29"/>
    </row>
    <row r="342" spans="1:11" ht="15.75" customHeight="1" x14ac:dyDescent="0.3">
      <c r="A342" s="7" t="s">
        <v>102</v>
      </c>
      <c r="B342" s="8" t="s">
        <v>893</v>
      </c>
      <c r="C342" s="9"/>
      <c r="D342" s="9"/>
      <c r="E342" s="9"/>
      <c r="F342" s="9"/>
      <c r="G342" s="9"/>
      <c r="H342" s="9"/>
      <c r="I342" s="9"/>
      <c r="J342" s="9"/>
      <c r="K342" s="29"/>
    </row>
    <row r="343" spans="1:11" ht="15.75" customHeight="1" x14ac:dyDescent="0.3">
      <c r="A343" s="7" t="s">
        <v>103</v>
      </c>
      <c r="B343" s="8" t="s">
        <v>893</v>
      </c>
      <c r="C343" s="9"/>
      <c r="D343" s="9"/>
      <c r="E343" s="9"/>
      <c r="F343" s="9"/>
      <c r="G343" s="9"/>
      <c r="H343" s="9"/>
      <c r="I343" s="9"/>
      <c r="J343" s="9"/>
      <c r="K343" s="29"/>
    </row>
    <row r="344" spans="1:11" ht="15.75" customHeight="1" x14ac:dyDescent="0.3">
      <c r="A344" s="7" t="s">
        <v>104</v>
      </c>
      <c r="B344" s="8" t="s">
        <v>892</v>
      </c>
      <c r="C344" s="9"/>
      <c r="D344" s="9"/>
      <c r="E344" s="9"/>
      <c r="F344" s="9"/>
      <c r="G344" s="9"/>
      <c r="H344" s="9"/>
      <c r="I344" s="9"/>
      <c r="J344" s="9"/>
      <c r="K344" s="29"/>
    </row>
    <row r="345" spans="1:11" ht="15.75" customHeight="1" x14ac:dyDescent="0.3">
      <c r="A345" s="7" t="s">
        <v>105</v>
      </c>
      <c r="B345" s="8" t="s">
        <v>555</v>
      </c>
      <c r="C345" s="9">
        <v>6</v>
      </c>
      <c r="D345" s="9">
        <v>12</v>
      </c>
      <c r="E345" s="9">
        <v>5</v>
      </c>
      <c r="F345" s="9">
        <v>9</v>
      </c>
      <c r="G345" s="9">
        <v>0</v>
      </c>
      <c r="H345" s="9">
        <v>1</v>
      </c>
      <c r="I345" s="9">
        <v>6</v>
      </c>
      <c r="J345" s="9">
        <v>13</v>
      </c>
      <c r="K345" s="29"/>
    </row>
    <row r="346" spans="1:11" ht="15.75" customHeight="1" x14ac:dyDescent="0.3">
      <c r="A346" s="7" t="s">
        <v>25</v>
      </c>
      <c r="B346" s="8" t="s">
        <v>555</v>
      </c>
      <c r="C346" s="9">
        <v>10</v>
      </c>
      <c r="D346" s="9">
        <v>8</v>
      </c>
      <c r="E346" s="9">
        <v>8</v>
      </c>
      <c r="F346" s="9">
        <v>6</v>
      </c>
      <c r="G346" s="9">
        <v>0</v>
      </c>
      <c r="H346" s="9">
        <v>1</v>
      </c>
      <c r="I346" s="9">
        <v>10</v>
      </c>
      <c r="J346" s="9">
        <v>9</v>
      </c>
      <c r="K346" s="29"/>
    </row>
    <row r="347" spans="1:11" ht="15.75" customHeight="1" x14ac:dyDescent="0.3">
      <c r="A347" s="7" t="s">
        <v>27</v>
      </c>
      <c r="B347" s="8" t="s">
        <v>889</v>
      </c>
      <c r="C347" s="9">
        <v>5</v>
      </c>
      <c r="D347" s="9">
        <v>12</v>
      </c>
      <c r="E347" s="9"/>
      <c r="F347" s="9"/>
      <c r="G347" s="9"/>
      <c r="H347" s="9"/>
      <c r="I347" s="9"/>
      <c r="J347" s="9"/>
      <c r="K347" s="29"/>
    </row>
    <row r="348" spans="1:11" ht="15.75" customHeight="1" x14ac:dyDescent="0.3">
      <c r="A348" s="7" t="s">
        <v>28</v>
      </c>
      <c r="B348" s="8" t="s">
        <v>889</v>
      </c>
      <c r="C348" s="9"/>
      <c r="D348" s="9"/>
      <c r="E348" s="9"/>
      <c r="F348" s="9"/>
      <c r="G348" s="9"/>
      <c r="H348" s="9"/>
      <c r="I348" s="9"/>
      <c r="J348" s="9"/>
      <c r="K348" s="29"/>
    </row>
    <row r="349" spans="1:11" ht="15.75" customHeight="1" x14ac:dyDescent="0.3">
      <c r="A349" s="7" t="s">
        <v>106</v>
      </c>
      <c r="B349" s="8" t="s">
        <v>889</v>
      </c>
      <c r="C349" s="9"/>
      <c r="D349" s="9"/>
      <c r="E349" s="9"/>
      <c r="F349" s="9"/>
      <c r="G349" s="9"/>
      <c r="H349" s="9"/>
      <c r="I349" s="9"/>
      <c r="J349" s="9"/>
      <c r="K349" s="29"/>
    </row>
    <row r="350" spans="1:11" ht="15.75" customHeight="1" x14ac:dyDescent="0.3">
      <c r="A350" s="7" t="s">
        <v>30</v>
      </c>
      <c r="B350" s="8" t="s">
        <v>889</v>
      </c>
      <c r="C350" s="9">
        <v>6</v>
      </c>
      <c r="D350" s="9">
        <v>10</v>
      </c>
      <c r="E350" s="9"/>
      <c r="F350" s="9"/>
      <c r="G350" s="9">
        <v>0</v>
      </c>
      <c r="H350" s="9">
        <v>1</v>
      </c>
      <c r="I350" s="9">
        <v>6</v>
      </c>
      <c r="J350" s="9">
        <v>11</v>
      </c>
      <c r="K350" s="29"/>
    </row>
    <row r="351" spans="1:11" ht="15.75" customHeight="1" x14ac:dyDescent="0.3">
      <c r="A351" s="7" t="s">
        <v>107</v>
      </c>
      <c r="B351" s="8" t="s">
        <v>1055</v>
      </c>
      <c r="C351" s="9">
        <v>1</v>
      </c>
      <c r="D351" s="9">
        <v>17</v>
      </c>
      <c r="E351" s="9"/>
      <c r="F351" s="9"/>
      <c r="G351" s="9">
        <v>0</v>
      </c>
      <c r="H351" s="9">
        <v>1</v>
      </c>
      <c r="I351" s="9">
        <v>1</v>
      </c>
      <c r="J351" s="9">
        <v>18</v>
      </c>
      <c r="K351" s="29"/>
    </row>
    <row r="352" spans="1:11" ht="15.75" customHeight="1" x14ac:dyDescent="0.3">
      <c r="A352" s="7" t="s">
        <v>109</v>
      </c>
      <c r="B352" s="8" t="s">
        <v>1055</v>
      </c>
      <c r="C352" s="9">
        <v>12</v>
      </c>
      <c r="D352" s="9">
        <v>6</v>
      </c>
      <c r="E352" s="9"/>
      <c r="F352" s="9"/>
      <c r="G352" s="9">
        <v>1</v>
      </c>
      <c r="H352" s="9">
        <v>1</v>
      </c>
      <c r="I352" s="9">
        <v>13</v>
      </c>
      <c r="J352" s="9">
        <v>7</v>
      </c>
      <c r="K352" s="29"/>
    </row>
    <row r="353" spans="1:11" ht="15.75" customHeight="1" x14ac:dyDescent="0.3">
      <c r="A353" s="7" t="s">
        <v>110</v>
      </c>
      <c r="B353" s="8" t="s">
        <v>1055</v>
      </c>
      <c r="C353" s="9">
        <v>17</v>
      </c>
      <c r="D353" s="9">
        <v>1</v>
      </c>
      <c r="E353" s="9"/>
      <c r="F353" s="9"/>
      <c r="G353" s="9">
        <v>0</v>
      </c>
      <c r="H353" s="9">
        <v>1</v>
      </c>
      <c r="I353" s="9">
        <v>17</v>
      </c>
      <c r="J353" s="9">
        <v>2</v>
      </c>
      <c r="K353" s="29"/>
    </row>
    <row r="354" spans="1:11" ht="15.75" customHeight="1" x14ac:dyDescent="0.3">
      <c r="A354" s="7" t="s">
        <v>112</v>
      </c>
      <c r="B354" s="8" t="s">
        <v>1055</v>
      </c>
      <c r="C354" s="9">
        <v>13</v>
      </c>
      <c r="D354" s="9">
        <v>7</v>
      </c>
      <c r="E354" s="9"/>
      <c r="F354" s="9"/>
      <c r="G354" s="9"/>
      <c r="H354" s="9"/>
      <c r="I354" s="9"/>
      <c r="J354" s="9"/>
      <c r="K354" s="29"/>
    </row>
    <row r="355" spans="1:11" ht="15.75" customHeight="1" x14ac:dyDescent="0.3">
      <c r="A355" s="7" t="s">
        <v>113</v>
      </c>
      <c r="B355" s="8" t="s">
        <v>1055</v>
      </c>
      <c r="C355" s="9">
        <v>12</v>
      </c>
      <c r="D355" s="9">
        <v>5</v>
      </c>
      <c r="E355" s="9"/>
      <c r="F355" s="9"/>
      <c r="G355" s="9"/>
      <c r="H355" s="9"/>
      <c r="I355" s="9"/>
      <c r="J355" s="9"/>
      <c r="K355" s="29"/>
    </row>
    <row r="356" spans="1:11" ht="15.75" customHeight="1" x14ac:dyDescent="0.3">
      <c r="A356" s="7" t="s">
        <v>171</v>
      </c>
      <c r="B356" s="8" t="s">
        <v>1055</v>
      </c>
      <c r="C356" s="9">
        <v>16</v>
      </c>
      <c r="D356" s="9">
        <v>4</v>
      </c>
      <c r="E356" s="9"/>
      <c r="F356" s="9"/>
      <c r="G356" s="9">
        <v>1</v>
      </c>
      <c r="H356" s="9">
        <v>1</v>
      </c>
      <c r="I356" s="9">
        <v>17</v>
      </c>
      <c r="J356" s="9">
        <v>5</v>
      </c>
      <c r="K356" s="29"/>
    </row>
    <row r="357" spans="1:11" ht="15.75" customHeight="1" x14ac:dyDescent="0.3">
      <c r="A357" s="7" t="s">
        <v>32</v>
      </c>
      <c r="B357" s="8" t="s">
        <v>1055</v>
      </c>
      <c r="C357" s="9">
        <v>16</v>
      </c>
      <c r="D357" s="9">
        <v>3</v>
      </c>
      <c r="E357" s="9">
        <v>8</v>
      </c>
      <c r="F357" s="9">
        <v>1</v>
      </c>
      <c r="G357" s="9">
        <v>5</v>
      </c>
      <c r="H357" s="9">
        <v>1</v>
      </c>
      <c r="I357" s="9">
        <v>21</v>
      </c>
      <c r="J357" s="9">
        <v>4</v>
      </c>
      <c r="K357" s="29"/>
    </row>
    <row r="358" spans="1:11" ht="15.75" customHeight="1" x14ac:dyDescent="0.3">
      <c r="A358" s="7" t="s">
        <v>33</v>
      </c>
      <c r="B358" s="8" t="s">
        <v>1055</v>
      </c>
      <c r="C358" s="9"/>
      <c r="D358" s="9"/>
      <c r="E358" s="9"/>
      <c r="F358" s="9"/>
      <c r="G358" s="9"/>
      <c r="H358" s="9"/>
      <c r="I358" s="9"/>
      <c r="J358" s="9"/>
      <c r="K358" s="29"/>
    </row>
    <row r="359" spans="1:11" ht="15.75" customHeight="1" x14ac:dyDescent="0.3">
      <c r="A359" s="7" t="s">
        <v>34</v>
      </c>
      <c r="B359" s="8" t="s">
        <v>1055</v>
      </c>
      <c r="C359" s="9"/>
      <c r="D359" s="9"/>
      <c r="E359" s="9"/>
      <c r="F359" s="9"/>
      <c r="G359" s="9"/>
      <c r="H359" s="9"/>
      <c r="I359" s="9"/>
      <c r="J359" s="9"/>
      <c r="K359" s="29"/>
    </row>
    <row r="360" spans="1:11" ht="15.75" customHeight="1" x14ac:dyDescent="0.3">
      <c r="A360" s="7" t="s">
        <v>35</v>
      </c>
      <c r="B360" s="8" t="s">
        <v>1055</v>
      </c>
      <c r="C360" s="9"/>
      <c r="D360" s="9"/>
      <c r="E360" s="9"/>
      <c r="F360" s="9"/>
      <c r="G360" s="9"/>
      <c r="H360" s="9"/>
      <c r="I360" s="9"/>
      <c r="J360" s="9"/>
      <c r="K360" s="29"/>
    </row>
    <row r="361" spans="1:11" ht="15.75" customHeight="1" x14ac:dyDescent="0.3">
      <c r="A361" s="7" t="s">
        <v>36</v>
      </c>
      <c r="B361" s="8" t="s">
        <v>1055</v>
      </c>
      <c r="C361" s="9"/>
      <c r="D361" s="9"/>
      <c r="E361" s="9"/>
      <c r="F361" s="9"/>
      <c r="G361" s="9"/>
      <c r="H361" s="9"/>
      <c r="I361" s="9"/>
      <c r="J361" s="9"/>
      <c r="K361" s="29"/>
    </row>
    <row r="362" spans="1:11" ht="15.75" customHeight="1" x14ac:dyDescent="0.3">
      <c r="A362" s="7" t="s">
        <v>37</v>
      </c>
      <c r="B362" s="8" t="s">
        <v>1055</v>
      </c>
      <c r="C362" s="9"/>
      <c r="D362" s="9"/>
      <c r="E362" s="9"/>
      <c r="F362" s="9"/>
      <c r="G362" s="9"/>
      <c r="H362" s="9"/>
      <c r="I362" s="9"/>
      <c r="J362" s="9"/>
      <c r="K362" s="29"/>
    </row>
    <row r="363" spans="1:11" ht="15.75" customHeight="1" x14ac:dyDescent="0.3">
      <c r="A363" s="7" t="s">
        <v>38</v>
      </c>
      <c r="B363" s="8" t="s">
        <v>1055</v>
      </c>
      <c r="C363" s="9"/>
      <c r="D363" s="9"/>
      <c r="E363" s="9"/>
      <c r="F363" s="9"/>
      <c r="G363" s="9"/>
      <c r="H363" s="9"/>
      <c r="I363" s="9"/>
      <c r="J363" s="9"/>
      <c r="K363" s="29"/>
    </row>
    <row r="364" spans="1:11" ht="15.75" customHeight="1" x14ac:dyDescent="0.3">
      <c r="A364" s="7" t="s">
        <v>81</v>
      </c>
      <c r="B364" s="8" t="s">
        <v>1055</v>
      </c>
      <c r="C364" s="9"/>
      <c r="D364" s="9"/>
      <c r="E364" s="9"/>
      <c r="F364" s="9"/>
      <c r="G364" s="9"/>
      <c r="H364" s="9"/>
      <c r="I364" s="9"/>
      <c r="J364" s="9"/>
      <c r="K364" s="29"/>
    </row>
    <row r="365" spans="1:11" ht="15.75" customHeight="1" x14ac:dyDescent="0.3">
      <c r="A365" s="7" t="s">
        <v>82</v>
      </c>
      <c r="B365" s="8" t="s">
        <v>1055</v>
      </c>
      <c r="C365" s="9"/>
      <c r="D365" s="9"/>
      <c r="E365" s="9"/>
      <c r="F365" s="9"/>
      <c r="G365" s="9"/>
      <c r="H365" s="9"/>
      <c r="I365" s="9"/>
      <c r="J365" s="9"/>
      <c r="K365" s="29"/>
    </row>
    <row r="366" spans="1:11" ht="15.75" customHeight="1" x14ac:dyDescent="0.3">
      <c r="A366" s="7" t="s">
        <v>83</v>
      </c>
      <c r="B366" s="8" t="s">
        <v>1055</v>
      </c>
      <c r="C366" s="9"/>
      <c r="D366" s="9"/>
      <c r="E366" s="9"/>
      <c r="F366" s="9"/>
      <c r="G366" s="9"/>
      <c r="H366" s="9"/>
      <c r="I366" s="9"/>
      <c r="J366" s="9"/>
      <c r="K366" s="29"/>
    </row>
    <row r="367" spans="1:11" ht="15.75" customHeight="1" x14ac:dyDescent="0.3">
      <c r="A367" s="7" t="s">
        <v>84</v>
      </c>
      <c r="B367" s="8" t="s">
        <v>1055</v>
      </c>
      <c r="C367" s="9"/>
      <c r="D367" s="9"/>
      <c r="E367" s="9"/>
      <c r="F367" s="9"/>
      <c r="G367" s="9"/>
      <c r="H367" s="9"/>
      <c r="I367" s="9"/>
      <c r="J367" s="9"/>
      <c r="K367" s="29"/>
    </row>
    <row r="368" spans="1:11" ht="15.75" customHeight="1" x14ac:dyDescent="0.3">
      <c r="A368" s="7" t="s">
        <v>85</v>
      </c>
      <c r="B368" s="8" t="s">
        <v>1055</v>
      </c>
      <c r="C368" s="9"/>
      <c r="D368" s="9"/>
      <c r="E368" s="9"/>
      <c r="F368" s="9"/>
      <c r="G368" s="9"/>
      <c r="H368" s="9"/>
      <c r="I368" s="9"/>
      <c r="J368" s="9"/>
      <c r="K368" s="29"/>
    </row>
    <row r="369" spans="1:11" ht="15.75" customHeight="1" x14ac:dyDescent="0.3">
      <c r="A369" s="10" t="s">
        <v>12</v>
      </c>
      <c r="B369" s="11"/>
      <c r="C369" s="9">
        <f>SUM(C342:C368)</f>
        <v>114</v>
      </c>
      <c r="D369" s="9">
        <f t="shared" ref="D369:J369" si="26">SUM(D342:D368)</f>
        <v>85</v>
      </c>
      <c r="E369" s="9">
        <f t="shared" si="26"/>
        <v>21</v>
      </c>
      <c r="F369" s="9">
        <f t="shared" si="26"/>
        <v>16</v>
      </c>
      <c r="G369" s="9">
        <f t="shared" si="26"/>
        <v>7</v>
      </c>
      <c r="H369" s="9">
        <f t="shared" si="26"/>
        <v>8</v>
      </c>
      <c r="I369" s="9">
        <f t="shared" si="26"/>
        <v>91</v>
      </c>
      <c r="J369" s="9">
        <f t="shared" si="26"/>
        <v>69</v>
      </c>
      <c r="K369" s="29"/>
    </row>
    <row r="370" spans="1:11" ht="15.75" customHeight="1" x14ac:dyDescent="0.3">
      <c r="A370" s="1" t="s">
        <v>1336</v>
      </c>
    </row>
    <row r="371" spans="1:11" ht="15.75" customHeight="1" x14ac:dyDescent="0.3"/>
    <row r="372" spans="1:11" ht="15.75" customHeight="1" x14ac:dyDescent="0.3">
      <c r="A372" s="24" t="s">
        <v>288</v>
      </c>
      <c r="B372" s="25"/>
      <c r="C372" s="25"/>
      <c r="D372" s="25"/>
      <c r="E372" s="25"/>
      <c r="F372" s="25"/>
      <c r="G372" s="25"/>
      <c r="H372" s="25"/>
      <c r="I372" s="25"/>
      <c r="J372" s="26"/>
      <c r="K372" s="27"/>
    </row>
    <row r="373" spans="1:11" ht="15.75" customHeight="1" x14ac:dyDescent="0.3">
      <c r="A373" s="2"/>
      <c r="B373" s="3"/>
      <c r="C373" s="28" t="s">
        <v>1</v>
      </c>
      <c r="D373" s="26"/>
      <c r="E373" s="28" t="s">
        <v>2</v>
      </c>
      <c r="F373" s="26"/>
      <c r="G373" s="28" t="s">
        <v>3</v>
      </c>
      <c r="H373" s="26"/>
      <c r="I373" s="28" t="s">
        <v>4</v>
      </c>
      <c r="J373" s="26"/>
      <c r="K373" s="27"/>
    </row>
    <row r="374" spans="1:11" ht="15.75" customHeight="1" x14ac:dyDescent="0.3">
      <c r="A374" s="4" t="s">
        <v>5</v>
      </c>
      <c r="B374" s="5" t="s">
        <v>6</v>
      </c>
      <c r="C374" s="6" t="s">
        <v>7</v>
      </c>
      <c r="D374" s="6" t="s">
        <v>8</v>
      </c>
      <c r="E374" s="6" t="s">
        <v>7</v>
      </c>
      <c r="F374" s="6" t="s">
        <v>8</v>
      </c>
      <c r="G374" s="6" t="s">
        <v>7</v>
      </c>
      <c r="H374" s="6" t="s">
        <v>8</v>
      </c>
      <c r="I374" s="6" t="s">
        <v>7</v>
      </c>
      <c r="J374" s="6" t="s">
        <v>8</v>
      </c>
      <c r="K374" s="29"/>
    </row>
    <row r="375" spans="1:11" ht="15.75" customHeight="1" x14ac:dyDescent="0.3">
      <c r="A375" s="7" t="s">
        <v>23</v>
      </c>
      <c r="B375" s="8" t="s">
        <v>289</v>
      </c>
      <c r="C375" s="9"/>
      <c r="D375" s="9"/>
      <c r="E375" s="9"/>
      <c r="F375" s="9"/>
      <c r="G375" s="9"/>
      <c r="H375" s="9"/>
      <c r="I375" s="9"/>
      <c r="J375" s="9"/>
      <c r="K375" s="29"/>
    </row>
    <row r="376" spans="1:11" ht="15.75" customHeight="1" x14ac:dyDescent="0.3">
      <c r="A376" s="7" t="s">
        <v>42</v>
      </c>
      <c r="B376" s="8" t="s">
        <v>289</v>
      </c>
      <c r="C376" s="9"/>
      <c r="D376" s="9"/>
      <c r="E376" s="9"/>
      <c r="F376" s="9"/>
      <c r="G376" s="9"/>
      <c r="H376" s="9"/>
      <c r="I376" s="9"/>
      <c r="J376" s="9"/>
      <c r="K376" s="29"/>
    </row>
    <row r="377" spans="1:11" ht="15.75" customHeight="1" x14ac:dyDescent="0.3">
      <c r="A377" s="7" t="s">
        <v>46</v>
      </c>
      <c r="B377" s="8" t="s">
        <v>93</v>
      </c>
      <c r="C377" s="9">
        <v>6</v>
      </c>
      <c r="D377" s="9">
        <v>12</v>
      </c>
      <c r="E377" s="9">
        <v>3</v>
      </c>
      <c r="F377" s="9">
        <v>4</v>
      </c>
      <c r="G377" s="9">
        <v>0</v>
      </c>
      <c r="H377" s="9">
        <v>1</v>
      </c>
      <c r="I377" s="9">
        <v>6</v>
      </c>
      <c r="J377" s="9">
        <v>13</v>
      </c>
      <c r="K377" s="29"/>
    </row>
    <row r="378" spans="1:11" ht="15.75" customHeight="1" x14ac:dyDescent="0.3">
      <c r="A378" s="7" t="s">
        <v>55</v>
      </c>
      <c r="B378" s="8" t="s">
        <v>93</v>
      </c>
      <c r="C378" s="9">
        <v>6</v>
      </c>
      <c r="D378" s="9">
        <v>12</v>
      </c>
      <c r="E378" s="9">
        <v>0</v>
      </c>
      <c r="F378" s="9">
        <v>7</v>
      </c>
      <c r="G378" s="9">
        <v>0</v>
      </c>
      <c r="H378" s="9">
        <v>1</v>
      </c>
      <c r="I378" s="9">
        <v>6</v>
      </c>
      <c r="J378" s="9">
        <v>13</v>
      </c>
      <c r="K378" s="29"/>
    </row>
    <row r="379" spans="1:11" ht="15.75" customHeight="1" x14ac:dyDescent="0.3">
      <c r="A379" s="7" t="s">
        <v>56</v>
      </c>
      <c r="B379" s="8" t="s">
        <v>93</v>
      </c>
      <c r="C379" s="9">
        <v>17</v>
      </c>
      <c r="D379" s="9">
        <v>1</v>
      </c>
      <c r="E379" s="9">
        <v>6</v>
      </c>
      <c r="F379" s="9">
        <v>1</v>
      </c>
      <c r="G379" s="9">
        <v>0</v>
      </c>
      <c r="H379" s="9">
        <v>1</v>
      </c>
      <c r="I379" s="9">
        <v>17</v>
      </c>
      <c r="J379" s="9">
        <v>2</v>
      </c>
      <c r="K379" s="29"/>
    </row>
    <row r="380" spans="1:11" ht="15.75" customHeight="1" x14ac:dyDescent="0.3">
      <c r="A380" s="7" t="s">
        <v>57</v>
      </c>
      <c r="B380" s="8" t="s">
        <v>93</v>
      </c>
      <c r="C380" s="12">
        <v>11</v>
      </c>
      <c r="D380" s="13">
        <v>6</v>
      </c>
      <c r="E380" s="13">
        <v>4</v>
      </c>
      <c r="F380" s="13">
        <v>3</v>
      </c>
      <c r="G380" s="13">
        <v>0</v>
      </c>
      <c r="H380" s="13">
        <v>1</v>
      </c>
      <c r="I380" s="13">
        <v>11</v>
      </c>
      <c r="J380" s="13">
        <v>7</v>
      </c>
      <c r="K380" s="27"/>
    </row>
    <row r="381" spans="1:11" ht="15.75" customHeight="1" x14ac:dyDescent="0.3">
      <c r="A381" s="7" t="s">
        <v>63</v>
      </c>
      <c r="B381" s="8" t="s">
        <v>93</v>
      </c>
      <c r="C381" s="22">
        <v>10</v>
      </c>
      <c r="D381" s="14">
        <v>8</v>
      </c>
      <c r="E381" s="14">
        <v>4</v>
      </c>
      <c r="F381" s="14">
        <v>3</v>
      </c>
      <c r="G381" s="14">
        <v>0</v>
      </c>
      <c r="H381" s="14">
        <v>1</v>
      </c>
      <c r="I381" s="14">
        <v>10</v>
      </c>
      <c r="J381" s="14">
        <v>9</v>
      </c>
      <c r="K381" s="27"/>
    </row>
    <row r="382" spans="1:11" ht="15.75" customHeight="1" x14ac:dyDescent="0.3">
      <c r="A382" s="7" t="s">
        <v>64</v>
      </c>
      <c r="B382" s="8" t="s">
        <v>93</v>
      </c>
      <c r="C382" s="22">
        <v>10</v>
      </c>
      <c r="D382" s="14">
        <v>8</v>
      </c>
      <c r="E382" s="14">
        <v>2</v>
      </c>
      <c r="F382" s="14">
        <v>5</v>
      </c>
      <c r="G382" s="14">
        <v>2</v>
      </c>
      <c r="H382" s="14">
        <v>1</v>
      </c>
      <c r="I382" s="14">
        <v>12</v>
      </c>
      <c r="J382" s="14">
        <v>9</v>
      </c>
      <c r="K382" s="27"/>
    </row>
    <row r="383" spans="1:11" ht="15.75" customHeight="1" x14ac:dyDescent="0.3">
      <c r="A383" s="7" t="s">
        <v>66</v>
      </c>
      <c r="B383" s="8" t="s">
        <v>93</v>
      </c>
      <c r="C383" s="22">
        <v>12</v>
      </c>
      <c r="D383" s="14">
        <v>5</v>
      </c>
      <c r="E383" s="14">
        <v>4</v>
      </c>
      <c r="F383" s="14">
        <v>3</v>
      </c>
      <c r="G383" s="14">
        <v>2</v>
      </c>
      <c r="H383" s="14">
        <v>1</v>
      </c>
      <c r="I383" s="14">
        <v>14</v>
      </c>
      <c r="J383" s="14">
        <v>6</v>
      </c>
      <c r="K383" s="27"/>
    </row>
    <row r="384" spans="1:11" ht="15.75" customHeight="1" x14ac:dyDescent="0.3">
      <c r="A384" s="7" t="s">
        <v>67</v>
      </c>
      <c r="B384" s="8" t="s">
        <v>93</v>
      </c>
      <c r="C384" s="22">
        <v>13</v>
      </c>
      <c r="D384" s="14">
        <v>4</v>
      </c>
      <c r="E384" s="14">
        <v>6</v>
      </c>
      <c r="F384" s="14">
        <v>1</v>
      </c>
      <c r="G384" s="14">
        <v>1</v>
      </c>
      <c r="H384" s="14">
        <v>1</v>
      </c>
      <c r="I384" s="14">
        <v>14</v>
      </c>
      <c r="J384" s="14">
        <v>5</v>
      </c>
      <c r="K384" s="27"/>
    </row>
    <row r="385" spans="1:11" ht="15.75" customHeight="1" x14ac:dyDescent="0.3">
      <c r="A385" s="7" t="s">
        <v>68</v>
      </c>
      <c r="B385" s="8" t="s">
        <v>93</v>
      </c>
      <c r="C385" s="22">
        <v>11</v>
      </c>
      <c r="D385" s="14">
        <v>6</v>
      </c>
      <c r="E385" s="14">
        <v>4</v>
      </c>
      <c r="F385" s="14">
        <v>3</v>
      </c>
      <c r="G385" s="14">
        <v>1</v>
      </c>
      <c r="H385" s="14">
        <v>1</v>
      </c>
      <c r="I385" s="14">
        <v>12</v>
      </c>
      <c r="J385" s="14">
        <v>7</v>
      </c>
      <c r="K385" s="27"/>
    </row>
    <row r="386" spans="1:11" ht="15.75" customHeight="1" x14ac:dyDescent="0.3">
      <c r="A386" s="7" t="s">
        <v>69</v>
      </c>
      <c r="B386" s="8" t="s">
        <v>93</v>
      </c>
      <c r="C386" s="22">
        <v>15</v>
      </c>
      <c r="D386" s="14">
        <v>3</v>
      </c>
      <c r="E386" s="14">
        <v>11</v>
      </c>
      <c r="F386" s="14">
        <v>3</v>
      </c>
      <c r="G386" s="14">
        <v>0</v>
      </c>
      <c r="H386" s="14">
        <v>1</v>
      </c>
      <c r="I386" s="14">
        <v>15</v>
      </c>
      <c r="J386" s="14">
        <v>4</v>
      </c>
      <c r="K386" s="27"/>
    </row>
    <row r="387" spans="1:11" ht="15.75" customHeight="1" x14ac:dyDescent="0.3">
      <c r="A387" s="7" t="s">
        <v>102</v>
      </c>
      <c r="B387" s="8" t="s">
        <v>93</v>
      </c>
      <c r="C387" s="22">
        <v>10</v>
      </c>
      <c r="D387" s="14">
        <v>8</v>
      </c>
      <c r="E387" s="14">
        <v>8</v>
      </c>
      <c r="F387" s="14">
        <v>6</v>
      </c>
      <c r="G387" s="14">
        <v>1</v>
      </c>
      <c r="H387" s="14">
        <v>1</v>
      </c>
      <c r="I387" s="14">
        <v>11</v>
      </c>
      <c r="J387" s="14">
        <v>9</v>
      </c>
      <c r="K387" s="27"/>
    </row>
    <row r="388" spans="1:11" ht="15.75" customHeight="1" x14ac:dyDescent="0.3">
      <c r="A388" s="7" t="s">
        <v>103</v>
      </c>
      <c r="B388" s="8" t="s">
        <v>93</v>
      </c>
      <c r="C388" s="22">
        <v>10</v>
      </c>
      <c r="D388" s="14">
        <v>7</v>
      </c>
      <c r="E388" s="14">
        <v>9</v>
      </c>
      <c r="F388" s="14">
        <v>5</v>
      </c>
      <c r="G388" s="14">
        <v>0</v>
      </c>
      <c r="H388" s="14">
        <v>1</v>
      </c>
      <c r="I388" s="14">
        <v>10</v>
      </c>
      <c r="J388" s="14">
        <v>8</v>
      </c>
      <c r="K388" s="27"/>
    </row>
    <row r="389" spans="1:11" ht="15.75" customHeight="1" x14ac:dyDescent="0.3">
      <c r="A389" s="7" t="s">
        <v>104</v>
      </c>
      <c r="B389" s="8" t="s">
        <v>245</v>
      </c>
      <c r="C389" s="22">
        <v>4</v>
      </c>
      <c r="D389" s="14">
        <v>13</v>
      </c>
      <c r="E389" s="14">
        <v>3</v>
      </c>
      <c r="F389" s="14">
        <v>9</v>
      </c>
      <c r="G389" s="14">
        <v>0</v>
      </c>
      <c r="H389" s="14">
        <v>1</v>
      </c>
      <c r="I389" s="14">
        <v>4</v>
      </c>
      <c r="J389" s="14">
        <v>14</v>
      </c>
      <c r="K389" s="27"/>
    </row>
    <row r="390" spans="1:11" ht="15.75" customHeight="1" x14ac:dyDescent="0.3">
      <c r="A390" s="7" t="s">
        <v>105</v>
      </c>
      <c r="B390" s="8" t="s">
        <v>245</v>
      </c>
      <c r="C390" s="22">
        <v>4</v>
      </c>
      <c r="D390" s="14">
        <v>14</v>
      </c>
      <c r="E390" s="14">
        <v>2</v>
      </c>
      <c r="F390" s="14">
        <v>10</v>
      </c>
      <c r="G390" s="14">
        <v>1</v>
      </c>
      <c r="H390" s="14">
        <v>1</v>
      </c>
      <c r="I390" s="14">
        <v>5</v>
      </c>
      <c r="J390" s="14">
        <v>15</v>
      </c>
      <c r="K390" s="27"/>
    </row>
    <row r="391" spans="1:11" ht="15.75" customHeight="1" x14ac:dyDescent="0.3">
      <c r="A391" s="7" t="s">
        <v>25</v>
      </c>
      <c r="B391" s="8" t="s">
        <v>245</v>
      </c>
      <c r="C391" s="22">
        <v>8</v>
      </c>
      <c r="D391" s="14">
        <v>10</v>
      </c>
      <c r="E391" s="14">
        <v>4</v>
      </c>
      <c r="F391" s="14">
        <v>8</v>
      </c>
      <c r="G391" s="14">
        <v>0</v>
      </c>
      <c r="H391" s="14">
        <v>1</v>
      </c>
      <c r="I391" s="14">
        <v>8</v>
      </c>
      <c r="J391" s="14">
        <v>11</v>
      </c>
      <c r="K391" s="27"/>
    </row>
    <row r="392" spans="1:11" ht="15.75" customHeight="1" x14ac:dyDescent="0.3">
      <c r="A392" s="7" t="s">
        <v>27</v>
      </c>
      <c r="B392" s="8" t="s">
        <v>245</v>
      </c>
      <c r="C392" s="22">
        <v>5</v>
      </c>
      <c r="D392" s="14">
        <v>13</v>
      </c>
      <c r="E392" s="14">
        <v>2</v>
      </c>
      <c r="F392" s="14">
        <v>10</v>
      </c>
      <c r="G392" s="14">
        <v>0</v>
      </c>
      <c r="H392" s="14">
        <v>1</v>
      </c>
      <c r="I392" s="14">
        <v>5</v>
      </c>
      <c r="J392" s="14">
        <v>14</v>
      </c>
      <c r="K392" s="27"/>
    </row>
    <row r="393" spans="1:11" ht="15.75" customHeight="1" x14ac:dyDescent="0.3">
      <c r="A393" s="7" t="s">
        <v>28</v>
      </c>
      <c r="B393" s="8" t="s">
        <v>245</v>
      </c>
      <c r="C393" s="22">
        <v>8</v>
      </c>
      <c r="D393" s="14">
        <v>10</v>
      </c>
      <c r="E393" s="14">
        <v>5</v>
      </c>
      <c r="F393" s="14">
        <v>7</v>
      </c>
      <c r="G393" s="14">
        <v>0</v>
      </c>
      <c r="H393" s="14">
        <v>1</v>
      </c>
      <c r="I393" s="14">
        <v>8</v>
      </c>
      <c r="J393" s="14">
        <v>11</v>
      </c>
      <c r="K393" s="27"/>
    </row>
    <row r="394" spans="1:11" ht="15.75" customHeight="1" x14ac:dyDescent="0.3">
      <c r="A394" s="7" t="s">
        <v>106</v>
      </c>
      <c r="B394" s="8" t="s">
        <v>245</v>
      </c>
      <c r="C394" s="22">
        <v>9</v>
      </c>
      <c r="D394" s="14">
        <v>9</v>
      </c>
      <c r="E394" s="14">
        <v>6</v>
      </c>
      <c r="F394" s="14">
        <v>6</v>
      </c>
      <c r="G394" s="14">
        <v>0</v>
      </c>
      <c r="H394" s="14">
        <v>1</v>
      </c>
      <c r="I394" s="14">
        <v>9</v>
      </c>
      <c r="J394" s="14">
        <v>10</v>
      </c>
      <c r="K394" s="27"/>
    </row>
    <row r="395" spans="1:11" ht="15.75" customHeight="1" x14ac:dyDescent="0.3">
      <c r="A395" s="10" t="s">
        <v>12</v>
      </c>
      <c r="B395" s="11"/>
      <c r="C395" s="9">
        <f t="shared" ref="C395:J395" si="27">SUM(C375:C394)</f>
        <v>169</v>
      </c>
      <c r="D395" s="9">
        <f t="shared" si="27"/>
        <v>149</v>
      </c>
      <c r="E395" s="9">
        <f t="shared" si="27"/>
        <v>83</v>
      </c>
      <c r="F395" s="9">
        <f t="shared" si="27"/>
        <v>94</v>
      </c>
      <c r="G395" s="9">
        <f t="shared" si="27"/>
        <v>8</v>
      </c>
      <c r="H395" s="9">
        <f t="shared" si="27"/>
        <v>18</v>
      </c>
      <c r="I395" s="9">
        <f t="shared" si="27"/>
        <v>177</v>
      </c>
      <c r="J395" s="9">
        <f t="shared" si="27"/>
        <v>167</v>
      </c>
      <c r="K395" s="29"/>
    </row>
    <row r="396" spans="1:11" ht="15.75" customHeight="1" x14ac:dyDescent="0.3">
      <c r="A396" s="30"/>
      <c r="B396" s="30"/>
      <c r="C396" s="30"/>
    </row>
    <row r="397" spans="1:11" ht="15.75" customHeight="1" x14ac:dyDescent="0.3"/>
    <row r="398" spans="1:11" ht="15.75" customHeight="1" x14ac:dyDescent="0.3">
      <c r="A398" s="24" t="s">
        <v>290</v>
      </c>
      <c r="B398" s="25"/>
      <c r="C398" s="25"/>
      <c r="D398" s="25"/>
      <c r="E398" s="25"/>
      <c r="F398" s="25"/>
      <c r="G398" s="25"/>
      <c r="H398" s="25"/>
      <c r="I398" s="25"/>
      <c r="J398" s="26"/>
      <c r="K398" s="27"/>
    </row>
    <row r="399" spans="1:11" ht="15.75" customHeight="1" x14ac:dyDescent="0.3">
      <c r="A399" s="2"/>
      <c r="B399" s="3"/>
      <c r="C399" s="28" t="s">
        <v>1</v>
      </c>
      <c r="D399" s="26"/>
      <c r="E399" s="28" t="s">
        <v>2</v>
      </c>
      <c r="F399" s="26"/>
      <c r="G399" s="28" t="s">
        <v>3</v>
      </c>
      <c r="H399" s="26"/>
      <c r="I399" s="28" t="s">
        <v>4</v>
      </c>
      <c r="J399" s="26"/>
      <c r="K399" s="27"/>
    </row>
    <row r="400" spans="1:11" ht="15.75" customHeight="1" x14ac:dyDescent="0.3">
      <c r="A400" s="4" t="s">
        <v>5</v>
      </c>
      <c r="B400" s="5" t="s">
        <v>6</v>
      </c>
      <c r="C400" s="6" t="s">
        <v>7</v>
      </c>
      <c r="D400" s="6" t="s">
        <v>8</v>
      </c>
      <c r="E400" s="6" t="s">
        <v>7</v>
      </c>
      <c r="F400" s="6" t="s">
        <v>8</v>
      </c>
      <c r="G400" s="6" t="s">
        <v>7</v>
      </c>
      <c r="H400" s="6" t="s">
        <v>8</v>
      </c>
      <c r="I400" s="6" t="s">
        <v>7</v>
      </c>
      <c r="J400" s="6" t="s">
        <v>8</v>
      </c>
      <c r="K400" s="29"/>
    </row>
    <row r="401" spans="1:11" ht="15.75" customHeight="1" x14ac:dyDescent="0.3">
      <c r="A401" s="7" t="s">
        <v>9</v>
      </c>
      <c r="B401" s="8" t="s">
        <v>162</v>
      </c>
      <c r="C401" s="9">
        <v>3</v>
      </c>
      <c r="D401" s="9">
        <v>17</v>
      </c>
      <c r="E401" s="9">
        <v>2</v>
      </c>
      <c r="F401" s="9">
        <v>10</v>
      </c>
      <c r="G401" s="9">
        <v>0</v>
      </c>
      <c r="H401" s="9">
        <v>1</v>
      </c>
      <c r="I401" s="9">
        <v>3</v>
      </c>
      <c r="J401" s="9">
        <v>18</v>
      </c>
      <c r="K401" s="29"/>
    </row>
    <row r="402" spans="1:11" ht="15.75" customHeight="1" x14ac:dyDescent="0.3">
      <c r="A402" s="7" t="s">
        <v>11</v>
      </c>
      <c r="B402" s="8" t="s">
        <v>291</v>
      </c>
      <c r="C402" s="9">
        <v>6</v>
      </c>
      <c r="D402" s="9">
        <v>14</v>
      </c>
      <c r="E402" s="9"/>
      <c r="F402" s="9"/>
      <c r="G402" s="9">
        <v>0</v>
      </c>
      <c r="H402" s="9">
        <v>1</v>
      </c>
      <c r="I402" s="9">
        <v>6</v>
      </c>
      <c r="J402" s="9">
        <v>15</v>
      </c>
      <c r="K402" s="29"/>
    </row>
    <row r="403" spans="1:11" ht="15.75" customHeight="1" x14ac:dyDescent="0.3">
      <c r="A403" s="7" t="s">
        <v>630</v>
      </c>
      <c r="B403" s="8" t="s">
        <v>291</v>
      </c>
      <c r="C403" s="9">
        <v>7</v>
      </c>
      <c r="D403" s="9">
        <v>13</v>
      </c>
      <c r="E403" s="9"/>
      <c r="F403" s="9"/>
      <c r="G403" s="9">
        <v>0</v>
      </c>
      <c r="H403" s="9">
        <v>1</v>
      </c>
      <c r="I403" s="9">
        <v>7</v>
      </c>
      <c r="J403" s="9">
        <v>14</v>
      </c>
      <c r="K403" s="29"/>
    </row>
    <row r="404" spans="1:11" ht="15.75" customHeight="1" x14ac:dyDescent="0.3">
      <c r="A404" s="7" t="s">
        <v>686</v>
      </c>
      <c r="B404" s="8" t="s">
        <v>728</v>
      </c>
      <c r="C404" s="9"/>
      <c r="D404" s="9"/>
      <c r="E404" s="9"/>
      <c r="F404" s="9"/>
      <c r="G404" s="9"/>
      <c r="H404" s="9"/>
      <c r="I404" s="9"/>
      <c r="J404" s="9"/>
      <c r="K404" s="29"/>
    </row>
    <row r="405" spans="1:11" ht="15.75" customHeight="1" x14ac:dyDescent="0.3">
      <c r="A405" s="7" t="s">
        <v>729</v>
      </c>
      <c r="B405" s="8" t="s">
        <v>730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29"/>
    </row>
    <row r="406" spans="1:11" ht="15.75" customHeight="1" x14ac:dyDescent="0.3">
      <c r="A406" s="10" t="s">
        <v>12</v>
      </c>
      <c r="B406" s="11"/>
      <c r="C406" s="9">
        <f>SUM(C401:C405)</f>
        <v>16</v>
      </c>
      <c r="D406" s="9">
        <f t="shared" ref="D406:J406" si="28">SUM(D401:D405)</f>
        <v>44</v>
      </c>
      <c r="E406" s="9">
        <f t="shared" si="28"/>
        <v>2</v>
      </c>
      <c r="F406" s="9">
        <f t="shared" si="28"/>
        <v>10</v>
      </c>
      <c r="G406" s="9">
        <f t="shared" si="28"/>
        <v>0</v>
      </c>
      <c r="H406" s="9">
        <f t="shared" si="28"/>
        <v>3</v>
      </c>
      <c r="I406" s="9">
        <f t="shared" si="28"/>
        <v>16</v>
      </c>
      <c r="J406" s="9">
        <f t="shared" si="28"/>
        <v>47</v>
      </c>
      <c r="K406" s="29"/>
    </row>
    <row r="407" spans="1:11" ht="15.75" customHeight="1" x14ac:dyDescent="0.3">
      <c r="A407" s="1" t="s">
        <v>896</v>
      </c>
    </row>
    <row r="408" spans="1:11" ht="15.75" customHeight="1" x14ac:dyDescent="0.3"/>
    <row r="409" spans="1:11" ht="15.75" customHeight="1" x14ac:dyDescent="0.3">
      <c r="A409" s="24" t="s">
        <v>1262</v>
      </c>
      <c r="B409" s="25"/>
      <c r="C409" s="25"/>
      <c r="D409" s="25"/>
      <c r="E409" s="25"/>
      <c r="F409" s="25"/>
      <c r="G409" s="25"/>
      <c r="H409" s="25"/>
      <c r="I409" s="25"/>
      <c r="J409" s="26"/>
      <c r="K409" s="27"/>
    </row>
    <row r="410" spans="1:11" ht="15.75" customHeight="1" x14ac:dyDescent="0.3">
      <c r="A410" s="2"/>
      <c r="B410" s="3"/>
      <c r="C410" s="28" t="s">
        <v>1</v>
      </c>
      <c r="D410" s="26"/>
      <c r="E410" s="28" t="s">
        <v>2</v>
      </c>
      <c r="F410" s="26"/>
      <c r="G410" s="28" t="s">
        <v>3</v>
      </c>
      <c r="H410" s="26"/>
      <c r="I410" s="28" t="s">
        <v>4</v>
      </c>
      <c r="J410" s="26"/>
      <c r="K410" s="27"/>
    </row>
    <row r="411" spans="1:11" ht="15.75" customHeight="1" x14ac:dyDescent="0.3">
      <c r="A411" s="4" t="s">
        <v>5</v>
      </c>
      <c r="B411" s="5" t="s">
        <v>6</v>
      </c>
      <c r="C411" s="6" t="s">
        <v>7</v>
      </c>
      <c r="D411" s="6" t="s">
        <v>8</v>
      </c>
      <c r="E411" s="6" t="s">
        <v>7</v>
      </c>
      <c r="F411" s="6" t="s">
        <v>8</v>
      </c>
      <c r="G411" s="6" t="s">
        <v>7</v>
      </c>
      <c r="H411" s="6" t="s">
        <v>8</v>
      </c>
      <c r="I411" s="6" t="s">
        <v>7</v>
      </c>
      <c r="J411" s="6" t="s">
        <v>8</v>
      </c>
      <c r="K411" s="29"/>
    </row>
    <row r="412" spans="1:11" ht="15.75" customHeight="1" x14ac:dyDescent="0.3">
      <c r="A412" s="7" t="s">
        <v>32</v>
      </c>
      <c r="B412" s="8" t="s">
        <v>555</v>
      </c>
      <c r="C412" s="9">
        <v>3</v>
      </c>
      <c r="D412" s="9">
        <v>17</v>
      </c>
      <c r="E412" s="9">
        <v>1</v>
      </c>
      <c r="F412" s="9">
        <v>13</v>
      </c>
      <c r="G412" s="9">
        <v>0</v>
      </c>
      <c r="H412" s="9">
        <v>1</v>
      </c>
      <c r="I412" s="9">
        <v>3</v>
      </c>
      <c r="J412" s="9">
        <v>18</v>
      </c>
      <c r="K412" s="29"/>
    </row>
    <row r="413" spans="1:11" ht="15.75" customHeight="1" x14ac:dyDescent="0.3">
      <c r="A413" s="7" t="s">
        <v>33</v>
      </c>
      <c r="B413" s="8" t="s">
        <v>555</v>
      </c>
      <c r="C413" s="9">
        <v>10</v>
      </c>
      <c r="D413" s="9">
        <v>10</v>
      </c>
      <c r="E413" s="9">
        <v>6</v>
      </c>
      <c r="F413" s="9">
        <v>7</v>
      </c>
      <c r="G413" s="9">
        <v>0</v>
      </c>
      <c r="H413" s="9">
        <v>1</v>
      </c>
      <c r="I413" s="9">
        <v>10</v>
      </c>
      <c r="J413" s="9">
        <v>11</v>
      </c>
      <c r="K413" s="29"/>
    </row>
    <row r="414" spans="1:11" ht="15.75" customHeight="1" x14ac:dyDescent="0.3">
      <c r="A414" s="10" t="s">
        <v>12</v>
      </c>
      <c r="B414" s="11"/>
      <c r="C414" s="9">
        <f t="shared" ref="C414:J414" si="29">SUM(C412:C413)</f>
        <v>13</v>
      </c>
      <c r="D414" s="9">
        <f t="shared" si="29"/>
        <v>27</v>
      </c>
      <c r="E414" s="9">
        <f t="shared" si="29"/>
        <v>7</v>
      </c>
      <c r="F414" s="9">
        <f t="shared" si="29"/>
        <v>20</v>
      </c>
      <c r="G414" s="9">
        <f t="shared" si="29"/>
        <v>0</v>
      </c>
      <c r="H414" s="9">
        <f t="shared" si="29"/>
        <v>2</v>
      </c>
      <c r="I414" s="9">
        <f t="shared" si="29"/>
        <v>13</v>
      </c>
      <c r="J414" s="9">
        <f t="shared" si="29"/>
        <v>29</v>
      </c>
      <c r="K414" s="29"/>
    </row>
    <row r="415" spans="1:11" ht="15.75" customHeight="1" x14ac:dyDescent="0.3"/>
    <row r="416" spans="1:11" ht="15.75" customHeight="1" x14ac:dyDescent="0.3"/>
    <row r="417" spans="1:11" ht="15.75" customHeight="1" x14ac:dyDescent="0.3">
      <c r="A417" s="24" t="s">
        <v>1128</v>
      </c>
      <c r="B417" s="25"/>
      <c r="C417" s="25"/>
      <c r="D417" s="25"/>
      <c r="E417" s="25"/>
      <c r="F417" s="25"/>
      <c r="G417" s="25"/>
      <c r="H417" s="25"/>
      <c r="I417" s="25"/>
      <c r="J417" s="26"/>
      <c r="K417" s="27"/>
    </row>
    <row r="418" spans="1:11" ht="15.75" customHeight="1" x14ac:dyDescent="0.3">
      <c r="A418" s="2"/>
      <c r="B418" s="3"/>
      <c r="C418" s="28" t="s">
        <v>1</v>
      </c>
      <c r="D418" s="26"/>
      <c r="E418" s="28" t="s">
        <v>2</v>
      </c>
      <c r="F418" s="26"/>
      <c r="G418" s="28" t="s">
        <v>3</v>
      </c>
      <c r="H418" s="26"/>
      <c r="I418" s="28" t="s">
        <v>4</v>
      </c>
      <c r="J418" s="26"/>
      <c r="K418" s="27"/>
    </row>
    <row r="419" spans="1:11" ht="15.75" customHeight="1" x14ac:dyDescent="0.3">
      <c r="A419" s="4" t="s">
        <v>5</v>
      </c>
      <c r="B419" s="5" t="s">
        <v>6</v>
      </c>
      <c r="C419" s="6" t="s">
        <v>7</v>
      </c>
      <c r="D419" s="6" t="s">
        <v>8</v>
      </c>
      <c r="E419" s="6" t="s">
        <v>7</v>
      </c>
      <c r="F419" s="6" t="s">
        <v>8</v>
      </c>
      <c r="G419" s="6" t="s">
        <v>7</v>
      </c>
      <c r="H419" s="6" t="s">
        <v>8</v>
      </c>
      <c r="I419" s="6" t="s">
        <v>7</v>
      </c>
      <c r="J419" s="6" t="s">
        <v>8</v>
      </c>
      <c r="K419" s="29"/>
    </row>
    <row r="420" spans="1:11" ht="15.75" customHeight="1" x14ac:dyDescent="0.3">
      <c r="A420" s="7" t="s">
        <v>20</v>
      </c>
      <c r="B420" s="8" t="s">
        <v>39</v>
      </c>
      <c r="C420" s="9">
        <v>7</v>
      </c>
      <c r="D420" s="9">
        <v>9</v>
      </c>
      <c r="E420" s="9">
        <v>5</v>
      </c>
      <c r="F420" s="9">
        <v>5</v>
      </c>
      <c r="G420" s="9">
        <v>1</v>
      </c>
      <c r="H420" s="9">
        <v>2</v>
      </c>
      <c r="I420" s="9">
        <v>8</v>
      </c>
      <c r="J420" s="9">
        <v>10</v>
      </c>
      <c r="K420" s="29"/>
    </row>
    <row r="421" spans="1:11" ht="15.75" customHeight="1" x14ac:dyDescent="0.3">
      <c r="A421" s="10" t="s">
        <v>12</v>
      </c>
      <c r="B421" s="11"/>
      <c r="C421" s="9">
        <f t="shared" ref="C421:J421" si="30">SUM(C420:C420)</f>
        <v>7</v>
      </c>
      <c r="D421" s="9">
        <f t="shared" si="30"/>
        <v>9</v>
      </c>
      <c r="E421" s="9">
        <f t="shared" si="30"/>
        <v>5</v>
      </c>
      <c r="F421" s="9">
        <f t="shared" si="30"/>
        <v>5</v>
      </c>
      <c r="G421" s="9">
        <f t="shared" si="30"/>
        <v>1</v>
      </c>
      <c r="H421" s="9">
        <f t="shared" si="30"/>
        <v>2</v>
      </c>
      <c r="I421" s="9">
        <f t="shared" si="30"/>
        <v>8</v>
      </c>
      <c r="J421" s="9">
        <f t="shared" si="30"/>
        <v>10</v>
      </c>
      <c r="K421" s="29"/>
    </row>
    <row r="422" spans="1:11" ht="15.75" customHeight="1" x14ac:dyDescent="0.3">
      <c r="A422" s="1" t="s">
        <v>1129</v>
      </c>
    </row>
    <row r="423" spans="1:11" ht="15.75" customHeight="1" x14ac:dyDescent="0.3"/>
    <row r="424" spans="1:11" ht="15.75" customHeight="1" x14ac:dyDescent="0.3">
      <c r="A424" s="24" t="s">
        <v>1531</v>
      </c>
      <c r="B424" s="25"/>
      <c r="C424" s="25"/>
      <c r="D424" s="25"/>
      <c r="E424" s="25"/>
      <c r="F424" s="25"/>
      <c r="G424" s="25"/>
      <c r="H424" s="25"/>
      <c r="I424" s="25"/>
      <c r="J424" s="26"/>
      <c r="K424" s="27"/>
    </row>
    <row r="425" spans="1:11" ht="15.75" customHeight="1" x14ac:dyDescent="0.3">
      <c r="A425" s="2"/>
      <c r="B425" s="3"/>
      <c r="C425" s="28" t="s">
        <v>1</v>
      </c>
      <c r="D425" s="26"/>
      <c r="E425" s="28" t="s">
        <v>2</v>
      </c>
      <c r="F425" s="26"/>
      <c r="G425" s="28" t="s">
        <v>3</v>
      </c>
      <c r="H425" s="26"/>
      <c r="I425" s="28" t="s">
        <v>4</v>
      </c>
      <c r="J425" s="26"/>
      <c r="K425" s="27"/>
    </row>
    <row r="426" spans="1:11" ht="15.75" customHeight="1" x14ac:dyDescent="0.3">
      <c r="A426" s="4" t="s">
        <v>5</v>
      </c>
      <c r="B426" s="5" t="s">
        <v>6</v>
      </c>
      <c r="C426" s="6" t="s">
        <v>7</v>
      </c>
      <c r="D426" s="6" t="s">
        <v>8</v>
      </c>
      <c r="E426" s="6" t="s">
        <v>7</v>
      </c>
      <c r="F426" s="6" t="s">
        <v>8</v>
      </c>
      <c r="G426" s="6" t="s">
        <v>7</v>
      </c>
      <c r="H426" s="6" t="s">
        <v>8</v>
      </c>
      <c r="I426" s="6" t="s">
        <v>7</v>
      </c>
      <c r="J426" s="6" t="s">
        <v>8</v>
      </c>
      <c r="K426" s="29"/>
    </row>
    <row r="427" spans="1:11" ht="15.75" customHeight="1" x14ac:dyDescent="0.3">
      <c r="A427" s="7" t="s">
        <v>69</v>
      </c>
      <c r="B427" s="8" t="s">
        <v>234</v>
      </c>
      <c r="C427" s="12">
        <v>11</v>
      </c>
      <c r="D427" s="13">
        <v>7</v>
      </c>
      <c r="E427" s="13">
        <v>10</v>
      </c>
      <c r="F427" s="13">
        <v>4</v>
      </c>
      <c r="G427" s="13">
        <v>1</v>
      </c>
      <c r="H427" s="13">
        <v>1</v>
      </c>
      <c r="I427" s="13">
        <v>12</v>
      </c>
      <c r="J427" s="13">
        <v>8</v>
      </c>
    </row>
    <row r="428" spans="1:11" ht="15.75" customHeight="1" x14ac:dyDescent="0.3">
      <c r="A428" s="7" t="s">
        <v>102</v>
      </c>
      <c r="B428" s="8" t="s">
        <v>234</v>
      </c>
      <c r="C428" s="12">
        <v>8</v>
      </c>
      <c r="D428" s="13">
        <v>12</v>
      </c>
      <c r="E428" s="13">
        <v>6</v>
      </c>
      <c r="F428" s="13">
        <v>8</v>
      </c>
      <c r="G428" s="13">
        <v>0</v>
      </c>
      <c r="H428" s="13">
        <v>1</v>
      </c>
      <c r="I428" s="13">
        <v>8</v>
      </c>
      <c r="J428" s="13">
        <v>13</v>
      </c>
      <c r="K428" s="27"/>
    </row>
    <row r="429" spans="1:11" ht="15.75" customHeight="1" x14ac:dyDescent="0.3">
      <c r="A429" s="10" t="s">
        <v>12</v>
      </c>
      <c r="B429" s="11"/>
      <c r="C429" s="9">
        <f>SUM(C427:C428)</f>
        <v>19</v>
      </c>
      <c r="D429" s="9">
        <f t="shared" ref="D429:J429" si="31">SUM(D427:D428)</f>
        <v>19</v>
      </c>
      <c r="E429" s="9">
        <f t="shared" si="31"/>
        <v>16</v>
      </c>
      <c r="F429" s="9">
        <f t="shared" si="31"/>
        <v>12</v>
      </c>
      <c r="G429" s="9">
        <f t="shared" si="31"/>
        <v>1</v>
      </c>
      <c r="H429" s="9">
        <f t="shared" si="31"/>
        <v>2</v>
      </c>
      <c r="I429" s="9">
        <f t="shared" si="31"/>
        <v>20</v>
      </c>
      <c r="J429" s="9">
        <f t="shared" si="31"/>
        <v>21</v>
      </c>
      <c r="K429" s="29"/>
    </row>
    <row r="430" spans="1:11" ht="15.75" customHeight="1" x14ac:dyDescent="0.3">
      <c r="A430" s="18"/>
      <c r="B430" s="18"/>
    </row>
    <row r="431" spans="1:11" ht="15.75" customHeight="1" x14ac:dyDescent="0.3"/>
    <row r="432" spans="1:11" ht="15.75" customHeight="1" x14ac:dyDescent="0.3">
      <c r="A432" s="24" t="s">
        <v>292</v>
      </c>
      <c r="B432" s="25"/>
      <c r="C432" s="25"/>
      <c r="D432" s="25"/>
      <c r="E432" s="25"/>
      <c r="F432" s="25"/>
      <c r="G432" s="25"/>
      <c r="H432" s="25"/>
      <c r="I432" s="25"/>
      <c r="J432" s="26"/>
      <c r="K432" s="27"/>
    </row>
    <row r="433" spans="1:11" ht="15.75" customHeight="1" x14ac:dyDescent="0.3">
      <c r="A433" s="2"/>
      <c r="B433" s="3"/>
      <c r="C433" s="28" t="s">
        <v>1</v>
      </c>
      <c r="D433" s="26"/>
      <c r="E433" s="28" t="s">
        <v>2</v>
      </c>
      <c r="F433" s="26"/>
      <c r="G433" s="28" t="s">
        <v>3</v>
      </c>
      <c r="H433" s="26"/>
      <c r="I433" s="28" t="s">
        <v>4</v>
      </c>
      <c r="J433" s="26"/>
      <c r="K433" s="27"/>
    </row>
    <row r="434" spans="1:11" ht="15.75" customHeight="1" x14ac:dyDescent="0.3">
      <c r="A434" s="4" t="s">
        <v>5</v>
      </c>
      <c r="B434" s="5" t="s">
        <v>6</v>
      </c>
      <c r="C434" s="6" t="s">
        <v>7</v>
      </c>
      <c r="D434" s="6" t="s">
        <v>8</v>
      </c>
      <c r="E434" s="6" t="s">
        <v>7</v>
      </c>
      <c r="F434" s="6" t="s">
        <v>8</v>
      </c>
      <c r="G434" s="6" t="s">
        <v>7</v>
      </c>
      <c r="H434" s="6" t="s">
        <v>8</v>
      </c>
      <c r="I434" s="6" t="s">
        <v>7</v>
      </c>
      <c r="J434" s="6" t="s">
        <v>8</v>
      </c>
      <c r="K434" s="29"/>
    </row>
    <row r="435" spans="1:11" ht="15.75" customHeight="1" x14ac:dyDescent="0.3">
      <c r="A435" s="7" t="s">
        <v>159</v>
      </c>
      <c r="B435" s="8" t="s">
        <v>222</v>
      </c>
      <c r="C435" s="12">
        <v>8</v>
      </c>
      <c r="D435" s="13">
        <v>2</v>
      </c>
      <c r="E435" s="13">
        <v>6</v>
      </c>
      <c r="F435" s="13">
        <v>2</v>
      </c>
      <c r="G435" s="13">
        <v>3</v>
      </c>
      <c r="H435" s="13">
        <v>1</v>
      </c>
      <c r="I435" s="13">
        <v>11</v>
      </c>
      <c r="J435" s="13">
        <v>3</v>
      </c>
    </row>
    <row r="436" spans="1:11" ht="15.75" customHeight="1" x14ac:dyDescent="0.3">
      <c r="A436" s="7" t="s">
        <v>160</v>
      </c>
      <c r="B436" s="8" t="s">
        <v>222</v>
      </c>
      <c r="C436" s="12">
        <v>4</v>
      </c>
      <c r="D436" s="13">
        <v>6</v>
      </c>
      <c r="E436" s="13">
        <v>3</v>
      </c>
      <c r="F436" s="13">
        <v>6</v>
      </c>
      <c r="G436" s="13">
        <v>0</v>
      </c>
      <c r="H436" s="13">
        <v>2</v>
      </c>
      <c r="I436" s="13">
        <v>4</v>
      </c>
      <c r="J436" s="13">
        <v>8</v>
      </c>
      <c r="K436" s="27"/>
    </row>
    <row r="437" spans="1:11" ht="15.75" customHeight="1" x14ac:dyDescent="0.3">
      <c r="A437" s="10" t="s">
        <v>12</v>
      </c>
      <c r="B437" s="11"/>
      <c r="C437" s="9">
        <f>SUM(C435:C436)</f>
        <v>12</v>
      </c>
      <c r="D437" s="9">
        <f t="shared" ref="D437:J437" si="32">SUM(D435:D436)</f>
        <v>8</v>
      </c>
      <c r="E437" s="9">
        <f t="shared" si="32"/>
        <v>9</v>
      </c>
      <c r="F437" s="9">
        <f t="shared" si="32"/>
        <v>8</v>
      </c>
      <c r="G437" s="9">
        <f t="shared" si="32"/>
        <v>3</v>
      </c>
      <c r="H437" s="9">
        <f t="shared" si="32"/>
        <v>3</v>
      </c>
      <c r="I437" s="9">
        <f t="shared" si="32"/>
        <v>15</v>
      </c>
      <c r="J437" s="9">
        <f t="shared" si="32"/>
        <v>11</v>
      </c>
      <c r="K437" s="29"/>
    </row>
    <row r="438" spans="1:11" ht="15.75" customHeight="1" x14ac:dyDescent="0.3">
      <c r="A438" s="18" t="s">
        <v>683</v>
      </c>
      <c r="B438" s="18"/>
    </row>
    <row r="439" spans="1:11" ht="15.75" customHeight="1" x14ac:dyDescent="0.3"/>
    <row r="440" spans="1:11" ht="15.75" customHeight="1" x14ac:dyDescent="0.3">
      <c r="A440" s="24" t="s">
        <v>1697</v>
      </c>
      <c r="B440" s="25"/>
      <c r="C440" s="25"/>
      <c r="D440" s="25"/>
      <c r="E440" s="25"/>
      <c r="F440" s="25"/>
      <c r="G440" s="25"/>
      <c r="H440" s="25"/>
      <c r="I440" s="25"/>
      <c r="J440" s="26"/>
      <c r="K440" s="27"/>
    </row>
    <row r="441" spans="1:11" ht="15.75" customHeight="1" x14ac:dyDescent="0.3">
      <c r="A441" s="2"/>
      <c r="B441" s="3"/>
      <c r="C441" s="28" t="s">
        <v>1</v>
      </c>
      <c r="D441" s="26"/>
      <c r="E441" s="28" t="s">
        <v>2</v>
      </c>
      <c r="F441" s="26"/>
      <c r="G441" s="28" t="s">
        <v>3</v>
      </c>
      <c r="H441" s="26"/>
      <c r="I441" s="28" t="s">
        <v>4</v>
      </c>
      <c r="J441" s="26"/>
      <c r="K441" s="27"/>
    </row>
    <row r="442" spans="1:11" ht="15.75" customHeight="1" x14ac:dyDescent="0.3">
      <c r="A442" s="4" t="s">
        <v>5</v>
      </c>
      <c r="B442" s="5" t="s">
        <v>6</v>
      </c>
      <c r="C442" s="6" t="s">
        <v>7</v>
      </c>
      <c r="D442" s="6" t="s">
        <v>8</v>
      </c>
      <c r="E442" s="6" t="s">
        <v>7</v>
      </c>
      <c r="F442" s="6" t="s">
        <v>8</v>
      </c>
      <c r="G442" s="6" t="s">
        <v>7</v>
      </c>
      <c r="H442" s="6" t="s">
        <v>8</v>
      </c>
      <c r="I442" s="6" t="s">
        <v>7</v>
      </c>
      <c r="J442" s="6" t="s">
        <v>8</v>
      </c>
      <c r="K442" s="29"/>
    </row>
    <row r="443" spans="1:11" ht="15.75" customHeight="1" x14ac:dyDescent="0.3">
      <c r="A443" s="7" t="s">
        <v>160</v>
      </c>
      <c r="B443" s="8" t="s">
        <v>52</v>
      </c>
      <c r="C443" s="12">
        <v>2</v>
      </c>
      <c r="D443" s="13">
        <v>12</v>
      </c>
      <c r="E443" s="13">
        <v>0</v>
      </c>
      <c r="F443" s="13">
        <v>8</v>
      </c>
      <c r="G443" s="13">
        <v>0</v>
      </c>
      <c r="H443" s="13">
        <v>1</v>
      </c>
      <c r="I443" s="13">
        <v>2</v>
      </c>
      <c r="J443" s="13">
        <v>13</v>
      </c>
    </row>
    <row r="444" spans="1:11" ht="15.75" customHeight="1" x14ac:dyDescent="0.3">
      <c r="A444" s="7" t="s">
        <v>147</v>
      </c>
      <c r="B444" s="8" t="s">
        <v>52</v>
      </c>
      <c r="C444" s="12">
        <v>2</v>
      </c>
      <c r="D444" s="13">
        <v>13</v>
      </c>
      <c r="E444" s="13">
        <v>0</v>
      </c>
      <c r="F444" s="13">
        <v>8</v>
      </c>
      <c r="G444" s="13">
        <v>0</v>
      </c>
      <c r="H444" s="13">
        <v>1</v>
      </c>
      <c r="I444" s="13">
        <v>2</v>
      </c>
      <c r="J444" s="13">
        <v>14</v>
      </c>
    </row>
    <row r="445" spans="1:11" ht="15.75" customHeight="1" x14ac:dyDescent="0.3">
      <c r="A445" s="7" t="s">
        <v>150</v>
      </c>
      <c r="B445" s="8" t="s">
        <v>52</v>
      </c>
      <c r="C445" s="12">
        <v>11</v>
      </c>
      <c r="D445" s="13">
        <v>7</v>
      </c>
      <c r="E445" s="13">
        <v>0</v>
      </c>
      <c r="F445" s="13">
        <v>0</v>
      </c>
      <c r="G445" s="13">
        <v>2</v>
      </c>
      <c r="H445" s="13">
        <v>1</v>
      </c>
      <c r="I445" s="13">
        <v>13</v>
      </c>
      <c r="J445" s="13">
        <v>8</v>
      </c>
    </row>
    <row r="446" spans="1:11" ht="15.75" customHeight="1" x14ac:dyDescent="0.3">
      <c r="A446" s="7" t="s">
        <v>243</v>
      </c>
      <c r="B446" s="8" t="s">
        <v>1256</v>
      </c>
      <c r="C446" s="12">
        <v>1</v>
      </c>
      <c r="D446" s="13">
        <v>0</v>
      </c>
      <c r="E446" s="13">
        <v>0</v>
      </c>
      <c r="F446" s="13">
        <v>0</v>
      </c>
      <c r="G446" s="13">
        <v>0</v>
      </c>
      <c r="H446" s="13">
        <v>1</v>
      </c>
      <c r="I446" s="13">
        <v>1</v>
      </c>
      <c r="J446" s="13">
        <v>1</v>
      </c>
    </row>
    <row r="447" spans="1:11" ht="15.75" customHeight="1" x14ac:dyDescent="0.3">
      <c r="A447" s="7" t="s">
        <v>236</v>
      </c>
      <c r="B447" s="8" t="s">
        <v>1256</v>
      </c>
      <c r="C447" s="12">
        <v>4</v>
      </c>
      <c r="D447" s="13">
        <v>10</v>
      </c>
      <c r="E447" s="13">
        <v>0</v>
      </c>
      <c r="F447" s="13">
        <v>0</v>
      </c>
      <c r="G447" s="13">
        <v>1</v>
      </c>
      <c r="H447" s="13">
        <v>1</v>
      </c>
      <c r="I447" s="13">
        <v>5</v>
      </c>
      <c r="J447" s="13">
        <v>11</v>
      </c>
      <c r="K447" s="27"/>
    </row>
    <row r="448" spans="1:11" ht="15.75" customHeight="1" x14ac:dyDescent="0.3">
      <c r="A448" s="10" t="s">
        <v>12</v>
      </c>
      <c r="B448" s="11"/>
      <c r="C448" s="9">
        <f>SUM(C443:C447)</f>
        <v>20</v>
      </c>
      <c r="D448" s="9">
        <f t="shared" ref="D448:J448" si="33">SUM(D443:D447)</f>
        <v>42</v>
      </c>
      <c r="E448" s="9">
        <f t="shared" si="33"/>
        <v>0</v>
      </c>
      <c r="F448" s="9">
        <f t="shared" si="33"/>
        <v>16</v>
      </c>
      <c r="G448" s="9">
        <f t="shared" si="33"/>
        <v>3</v>
      </c>
      <c r="H448" s="9">
        <f t="shared" si="33"/>
        <v>5</v>
      </c>
      <c r="I448" s="9">
        <f t="shared" si="33"/>
        <v>23</v>
      </c>
      <c r="J448" s="9">
        <f t="shared" si="33"/>
        <v>47</v>
      </c>
      <c r="K448" s="29"/>
    </row>
    <row r="449" spans="1:11" ht="15.75" customHeight="1" x14ac:dyDescent="0.3">
      <c r="A449" s="18"/>
      <c r="B449" s="18"/>
    </row>
    <row r="450" spans="1:11" ht="15.75" customHeight="1" x14ac:dyDescent="0.3"/>
    <row r="451" spans="1:11" ht="15.75" customHeight="1" x14ac:dyDescent="0.3">
      <c r="A451" s="24" t="s">
        <v>668</v>
      </c>
      <c r="B451" s="25"/>
      <c r="C451" s="25"/>
      <c r="D451" s="25"/>
      <c r="E451" s="25"/>
      <c r="F451" s="25"/>
      <c r="G451" s="25"/>
      <c r="H451" s="25"/>
      <c r="I451" s="25"/>
      <c r="J451" s="26"/>
      <c r="K451" s="27"/>
    </row>
    <row r="452" spans="1:11" ht="15.75" customHeight="1" x14ac:dyDescent="0.3">
      <c r="A452" s="2"/>
      <c r="B452" s="3"/>
      <c r="C452" s="28" t="s">
        <v>1</v>
      </c>
      <c r="D452" s="26"/>
      <c r="E452" s="28" t="s">
        <v>2</v>
      </c>
      <c r="F452" s="26"/>
      <c r="G452" s="28" t="s">
        <v>3</v>
      </c>
      <c r="H452" s="26"/>
      <c r="I452" s="28" t="s">
        <v>4</v>
      </c>
      <c r="J452" s="26"/>
      <c r="K452" s="27"/>
    </row>
    <row r="453" spans="1:11" ht="15.75" customHeight="1" x14ac:dyDescent="0.3">
      <c r="A453" s="4" t="s">
        <v>5</v>
      </c>
      <c r="B453" s="5" t="s">
        <v>6</v>
      </c>
      <c r="C453" s="6" t="s">
        <v>7</v>
      </c>
      <c r="D453" s="6" t="s">
        <v>8</v>
      </c>
      <c r="E453" s="6" t="s">
        <v>7</v>
      </c>
      <c r="F453" s="6" t="s">
        <v>8</v>
      </c>
      <c r="G453" s="6" t="s">
        <v>7</v>
      </c>
      <c r="H453" s="6" t="s">
        <v>8</v>
      </c>
      <c r="I453" s="6" t="s">
        <v>7</v>
      </c>
      <c r="J453" s="6" t="s">
        <v>8</v>
      </c>
      <c r="K453" s="29"/>
    </row>
    <row r="454" spans="1:11" ht="15.75" customHeight="1" x14ac:dyDescent="0.3">
      <c r="A454" s="7" t="s">
        <v>83</v>
      </c>
      <c r="B454" s="8" t="s">
        <v>179</v>
      </c>
      <c r="C454" s="12">
        <v>4</v>
      </c>
      <c r="D454" s="13">
        <v>16</v>
      </c>
      <c r="E454" s="13">
        <v>2</v>
      </c>
      <c r="F454" s="13">
        <v>8</v>
      </c>
      <c r="G454" s="13">
        <v>1</v>
      </c>
      <c r="H454" s="13">
        <v>1</v>
      </c>
      <c r="I454" s="13">
        <v>5</v>
      </c>
      <c r="J454" s="13">
        <v>17</v>
      </c>
    </row>
    <row r="455" spans="1:11" ht="15.75" customHeight="1" x14ac:dyDescent="0.3">
      <c r="A455" s="7" t="s">
        <v>84</v>
      </c>
      <c r="B455" s="8" t="s">
        <v>179</v>
      </c>
      <c r="C455" s="12">
        <v>8</v>
      </c>
      <c r="D455" s="13">
        <v>12</v>
      </c>
      <c r="E455" s="13">
        <v>3</v>
      </c>
      <c r="F455" s="13">
        <v>7</v>
      </c>
      <c r="G455" s="13">
        <v>0</v>
      </c>
      <c r="H455" s="13">
        <v>1</v>
      </c>
      <c r="I455" s="13">
        <v>8</v>
      </c>
      <c r="J455" s="13">
        <v>13</v>
      </c>
      <c r="K455" s="27"/>
    </row>
    <row r="456" spans="1:11" ht="15.75" customHeight="1" x14ac:dyDescent="0.3">
      <c r="A456" s="10" t="s">
        <v>12</v>
      </c>
      <c r="B456" s="11"/>
      <c r="C456" s="9">
        <f>SUM(C454:C455)</f>
        <v>12</v>
      </c>
      <c r="D456" s="9">
        <f t="shared" ref="D456:J456" si="34">SUM(D454:D455)</f>
        <v>28</v>
      </c>
      <c r="E456" s="9">
        <f t="shared" si="34"/>
        <v>5</v>
      </c>
      <c r="F456" s="9">
        <f t="shared" si="34"/>
        <v>15</v>
      </c>
      <c r="G456" s="9">
        <f t="shared" si="34"/>
        <v>1</v>
      </c>
      <c r="H456" s="9">
        <f t="shared" si="34"/>
        <v>2</v>
      </c>
      <c r="I456" s="9">
        <f t="shared" si="34"/>
        <v>13</v>
      </c>
      <c r="J456" s="9">
        <f t="shared" si="34"/>
        <v>30</v>
      </c>
      <c r="K456" s="29"/>
    </row>
    <row r="457" spans="1:11" ht="15.75" customHeight="1" x14ac:dyDescent="0.3">
      <c r="A457" s="18"/>
      <c r="B457" s="18"/>
    </row>
    <row r="458" spans="1:11" ht="15.75" customHeight="1" x14ac:dyDescent="0.3"/>
    <row r="459" spans="1:11" ht="15.75" customHeight="1" x14ac:dyDescent="0.3">
      <c r="A459" s="24" t="s">
        <v>1790</v>
      </c>
      <c r="B459" s="25"/>
      <c r="C459" s="25"/>
      <c r="D459" s="25"/>
      <c r="E459" s="25"/>
      <c r="F459" s="25"/>
      <c r="G459" s="25"/>
      <c r="H459" s="25"/>
      <c r="I459" s="25"/>
      <c r="J459" s="26"/>
      <c r="K459" s="27"/>
    </row>
    <row r="460" spans="1:11" ht="15.75" customHeight="1" x14ac:dyDescent="0.3">
      <c r="A460" s="2"/>
      <c r="B460" s="3"/>
      <c r="C460" s="28" t="s">
        <v>1</v>
      </c>
      <c r="D460" s="26"/>
      <c r="E460" s="28" t="s">
        <v>2</v>
      </c>
      <c r="F460" s="26"/>
      <c r="G460" s="28" t="s">
        <v>3</v>
      </c>
      <c r="H460" s="26"/>
      <c r="I460" s="28" t="s">
        <v>4</v>
      </c>
      <c r="J460" s="26"/>
      <c r="K460" s="27"/>
    </row>
    <row r="461" spans="1:11" ht="15.75" customHeight="1" x14ac:dyDescent="0.3">
      <c r="A461" s="4" t="s">
        <v>5</v>
      </c>
      <c r="B461" s="5" t="s">
        <v>6</v>
      </c>
      <c r="C461" s="6" t="s">
        <v>7</v>
      </c>
      <c r="D461" s="6" t="s">
        <v>8</v>
      </c>
      <c r="E461" s="6" t="s">
        <v>7</v>
      </c>
      <c r="F461" s="6" t="s">
        <v>8</v>
      </c>
      <c r="G461" s="6" t="s">
        <v>7</v>
      </c>
      <c r="H461" s="6" t="s">
        <v>8</v>
      </c>
      <c r="I461" s="6" t="s">
        <v>7</v>
      </c>
      <c r="J461" s="6" t="s">
        <v>8</v>
      </c>
      <c r="K461" s="29"/>
    </row>
    <row r="462" spans="1:11" ht="15.75" customHeight="1" x14ac:dyDescent="0.3">
      <c r="A462" s="7" t="s">
        <v>17</v>
      </c>
      <c r="B462" s="8" t="s">
        <v>1047</v>
      </c>
      <c r="C462" s="12">
        <v>4</v>
      </c>
      <c r="D462" s="13">
        <v>13</v>
      </c>
      <c r="E462" s="13"/>
      <c r="F462" s="13"/>
      <c r="G462" s="13">
        <v>1</v>
      </c>
      <c r="H462" s="13">
        <v>2</v>
      </c>
      <c r="I462" s="13">
        <v>5</v>
      </c>
      <c r="J462" s="13">
        <v>15</v>
      </c>
    </row>
    <row r="463" spans="1:11" ht="15.75" customHeight="1" x14ac:dyDescent="0.3">
      <c r="A463" s="10" t="s">
        <v>12</v>
      </c>
      <c r="B463" s="11"/>
      <c r="C463" s="9">
        <f t="shared" ref="C463:J463" si="35">SUM(C462:C462)</f>
        <v>4</v>
      </c>
      <c r="D463" s="9">
        <f t="shared" si="35"/>
        <v>13</v>
      </c>
      <c r="E463" s="9">
        <f t="shared" si="35"/>
        <v>0</v>
      </c>
      <c r="F463" s="9">
        <f t="shared" si="35"/>
        <v>0</v>
      </c>
      <c r="G463" s="9">
        <f t="shared" si="35"/>
        <v>1</v>
      </c>
      <c r="H463" s="9">
        <f t="shared" si="35"/>
        <v>2</v>
      </c>
      <c r="I463" s="9">
        <f t="shared" si="35"/>
        <v>5</v>
      </c>
      <c r="J463" s="9">
        <f t="shared" si="35"/>
        <v>15</v>
      </c>
      <c r="K463" s="29"/>
    </row>
    <row r="464" spans="1:11" ht="15.75" customHeight="1" x14ac:dyDescent="0.3">
      <c r="A464" s="18"/>
      <c r="B464" s="18"/>
    </row>
    <row r="465" spans="1:11" ht="15.75" customHeight="1" x14ac:dyDescent="0.3"/>
    <row r="466" spans="1:11" ht="15.75" customHeight="1" x14ac:dyDescent="0.3">
      <c r="A466" s="24" t="s">
        <v>1317</v>
      </c>
      <c r="B466" s="25"/>
      <c r="C466" s="25"/>
      <c r="D466" s="25"/>
      <c r="E466" s="25"/>
      <c r="F466" s="25"/>
      <c r="G466" s="25"/>
      <c r="H466" s="25"/>
      <c r="I466" s="25"/>
      <c r="J466" s="26"/>
      <c r="K466" s="27"/>
    </row>
    <row r="467" spans="1:11" ht="15.75" customHeight="1" x14ac:dyDescent="0.3">
      <c r="A467" s="2"/>
      <c r="B467" s="3"/>
      <c r="C467" s="28" t="s">
        <v>1</v>
      </c>
      <c r="D467" s="26"/>
      <c r="E467" s="28" t="s">
        <v>2</v>
      </c>
      <c r="F467" s="26"/>
      <c r="G467" s="28" t="s">
        <v>3</v>
      </c>
      <c r="H467" s="26"/>
      <c r="I467" s="28" t="s">
        <v>4</v>
      </c>
      <c r="J467" s="26"/>
      <c r="K467" s="27"/>
    </row>
    <row r="468" spans="1:11" ht="15.75" customHeight="1" x14ac:dyDescent="0.3">
      <c r="A468" s="4" t="s">
        <v>5</v>
      </c>
      <c r="B468" s="5" t="s">
        <v>6</v>
      </c>
      <c r="C468" s="6" t="s">
        <v>7</v>
      </c>
      <c r="D468" s="6" t="s">
        <v>8</v>
      </c>
      <c r="E468" s="6" t="s">
        <v>7</v>
      </c>
      <c r="F468" s="6" t="s">
        <v>8</v>
      </c>
      <c r="G468" s="6" t="s">
        <v>7</v>
      </c>
      <c r="H468" s="6" t="s">
        <v>8</v>
      </c>
      <c r="I468" s="6" t="s">
        <v>7</v>
      </c>
      <c r="J468" s="6" t="s">
        <v>8</v>
      </c>
      <c r="K468" s="29"/>
    </row>
    <row r="469" spans="1:11" ht="15.75" customHeight="1" x14ac:dyDescent="0.3">
      <c r="A469" s="7" t="s">
        <v>37</v>
      </c>
      <c r="B469" s="8" t="s">
        <v>163</v>
      </c>
      <c r="C469" s="12">
        <v>18</v>
      </c>
      <c r="D469" s="13">
        <v>2</v>
      </c>
      <c r="E469" s="13">
        <v>8</v>
      </c>
      <c r="F469" s="13">
        <v>1</v>
      </c>
      <c r="G469" s="13">
        <v>1</v>
      </c>
      <c r="H469" s="13">
        <v>1</v>
      </c>
      <c r="I469" s="13">
        <v>19</v>
      </c>
      <c r="J469" s="13">
        <v>3</v>
      </c>
      <c r="K469" s="27"/>
    </row>
    <row r="470" spans="1:11" ht="15.75" customHeight="1" x14ac:dyDescent="0.3">
      <c r="A470" s="7" t="s">
        <v>38</v>
      </c>
      <c r="B470" s="8" t="s">
        <v>163</v>
      </c>
      <c r="C470" s="22">
        <v>12</v>
      </c>
      <c r="D470" s="14">
        <v>8</v>
      </c>
      <c r="E470" s="14">
        <v>5</v>
      </c>
      <c r="F470" s="14">
        <v>4</v>
      </c>
      <c r="G470" s="14">
        <v>0</v>
      </c>
      <c r="H470" s="14">
        <v>1</v>
      </c>
      <c r="I470" s="14">
        <v>12</v>
      </c>
      <c r="J470" s="14">
        <v>9</v>
      </c>
      <c r="K470" s="27"/>
    </row>
    <row r="471" spans="1:11" ht="15.75" customHeight="1" x14ac:dyDescent="0.3">
      <c r="A471" s="7" t="s">
        <v>81</v>
      </c>
      <c r="B471" s="8" t="s">
        <v>163</v>
      </c>
      <c r="C471" s="22">
        <v>16</v>
      </c>
      <c r="D471" s="14">
        <v>4</v>
      </c>
      <c r="E471" s="14">
        <v>7</v>
      </c>
      <c r="F471" s="14">
        <v>2</v>
      </c>
      <c r="G471" s="14">
        <v>1</v>
      </c>
      <c r="H471" s="14">
        <v>1</v>
      </c>
      <c r="I471" s="14">
        <v>17</v>
      </c>
      <c r="J471" s="14">
        <v>5</v>
      </c>
      <c r="K471" s="27"/>
    </row>
    <row r="472" spans="1:11" ht="15.75" customHeight="1" x14ac:dyDescent="0.3">
      <c r="A472" s="7" t="s">
        <v>82</v>
      </c>
      <c r="B472" s="8" t="s">
        <v>163</v>
      </c>
      <c r="C472" s="22">
        <v>18</v>
      </c>
      <c r="D472" s="14">
        <v>2</v>
      </c>
      <c r="E472" s="14">
        <v>8</v>
      </c>
      <c r="F472" s="14">
        <v>1</v>
      </c>
      <c r="G472" s="14">
        <v>0</v>
      </c>
      <c r="H472" s="14">
        <v>1</v>
      </c>
      <c r="I472" s="14">
        <v>18</v>
      </c>
      <c r="J472" s="14">
        <v>3</v>
      </c>
      <c r="K472" s="27"/>
    </row>
    <row r="473" spans="1:11" ht="15.75" customHeight="1" x14ac:dyDescent="0.3">
      <c r="A473" s="7" t="s">
        <v>83</v>
      </c>
      <c r="B473" s="8" t="s">
        <v>163</v>
      </c>
      <c r="C473" s="22">
        <v>14</v>
      </c>
      <c r="D473" s="14">
        <v>6</v>
      </c>
      <c r="E473" s="14">
        <v>9</v>
      </c>
      <c r="F473" s="14">
        <v>4</v>
      </c>
      <c r="G473" s="14">
        <v>0</v>
      </c>
      <c r="H473" s="14">
        <v>1</v>
      </c>
      <c r="I473" s="14">
        <v>14</v>
      </c>
      <c r="J473" s="14">
        <v>7</v>
      </c>
      <c r="K473" s="27"/>
    </row>
    <row r="474" spans="1:11" ht="15.75" customHeight="1" x14ac:dyDescent="0.3">
      <c r="A474" s="7" t="s">
        <v>84</v>
      </c>
      <c r="B474" s="8" t="s">
        <v>163</v>
      </c>
      <c r="C474" s="22">
        <v>14</v>
      </c>
      <c r="D474" s="14">
        <v>6</v>
      </c>
      <c r="E474" s="14">
        <v>10</v>
      </c>
      <c r="F474" s="14">
        <v>3</v>
      </c>
      <c r="G474" s="14">
        <v>2</v>
      </c>
      <c r="H474" s="14">
        <v>1</v>
      </c>
      <c r="I474" s="14">
        <v>16</v>
      </c>
      <c r="J474" s="14">
        <v>7</v>
      </c>
      <c r="K474" s="27"/>
    </row>
    <row r="475" spans="1:11" ht="15.75" customHeight="1" x14ac:dyDescent="0.3">
      <c r="A475" s="7" t="s">
        <v>85</v>
      </c>
      <c r="B475" s="8" t="s">
        <v>163</v>
      </c>
      <c r="C475" s="22">
        <v>10</v>
      </c>
      <c r="D475" s="14">
        <v>10</v>
      </c>
      <c r="E475" s="14">
        <v>9</v>
      </c>
      <c r="F475" s="14">
        <v>4</v>
      </c>
      <c r="G475" s="14">
        <v>2</v>
      </c>
      <c r="H475" s="14">
        <v>1</v>
      </c>
      <c r="I475" s="14">
        <v>12</v>
      </c>
      <c r="J475" s="14">
        <v>11</v>
      </c>
      <c r="K475" s="27"/>
    </row>
    <row r="476" spans="1:11" ht="15.75" customHeight="1" x14ac:dyDescent="0.3">
      <c r="A476" s="7" t="s">
        <v>86</v>
      </c>
      <c r="B476" s="8" t="s">
        <v>163</v>
      </c>
      <c r="C476" s="22">
        <v>15</v>
      </c>
      <c r="D476" s="14">
        <v>5</v>
      </c>
      <c r="E476" s="14">
        <v>8</v>
      </c>
      <c r="F476" s="14">
        <v>5</v>
      </c>
      <c r="G476" s="14">
        <v>0</v>
      </c>
      <c r="H476" s="14">
        <v>1</v>
      </c>
      <c r="I476" s="14">
        <v>15</v>
      </c>
      <c r="J476" s="14">
        <v>6</v>
      </c>
      <c r="K476" s="27"/>
    </row>
    <row r="477" spans="1:11" ht="15.75" customHeight="1" x14ac:dyDescent="0.3">
      <c r="A477" s="7" t="s">
        <v>71</v>
      </c>
      <c r="B477" s="8" t="s">
        <v>163</v>
      </c>
      <c r="C477" s="22">
        <v>18</v>
      </c>
      <c r="D477" s="14">
        <v>2</v>
      </c>
      <c r="E477" s="14">
        <v>12</v>
      </c>
      <c r="F477" s="14">
        <v>1</v>
      </c>
      <c r="G477" s="14">
        <v>3</v>
      </c>
      <c r="H477" s="14">
        <v>1</v>
      </c>
      <c r="I477" s="14">
        <v>21</v>
      </c>
      <c r="J477" s="14">
        <v>3</v>
      </c>
      <c r="K477" s="27"/>
    </row>
    <row r="478" spans="1:11" ht="15.75" customHeight="1" x14ac:dyDescent="0.3">
      <c r="A478" s="7" t="s">
        <v>87</v>
      </c>
      <c r="B478" s="8" t="s">
        <v>163</v>
      </c>
      <c r="C478" s="22">
        <v>7</v>
      </c>
      <c r="D478" s="14">
        <v>13</v>
      </c>
      <c r="E478" s="14">
        <v>2</v>
      </c>
      <c r="F478" s="14">
        <v>11</v>
      </c>
      <c r="G478" s="14">
        <v>1</v>
      </c>
      <c r="H478" s="14">
        <v>1</v>
      </c>
      <c r="I478" s="14">
        <v>8</v>
      </c>
      <c r="J478" s="14">
        <v>14</v>
      </c>
      <c r="K478" s="27"/>
    </row>
    <row r="479" spans="1:11" ht="15.75" customHeight="1" x14ac:dyDescent="0.3">
      <c r="A479" s="7" t="s">
        <v>88</v>
      </c>
      <c r="B479" s="8" t="s">
        <v>163</v>
      </c>
      <c r="C479" s="22">
        <v>10</v>
      </c>
      <c r="D479" s="14">
        <v>10</v>
      </c>
      <c r="E479" s="14">
        <v>6</v>
      </c>
      <c r="F479" s="14">
        <v>7</v>
      </c>
      <c r="G479" s="14">
        <v>1</v>
      </c>
      <c r="H479" s="14">
        <v>1</v>
      </c>
      <c r="I479" s="14">
        <v>11</v>
      </c>
      <c r="J479" s="14">
        <v>11</v>
      </c>
      <c r="K479" s="27"/>
    </row>
    <row r="480" spans="1:11" ht="15.75" customHeight="1" x14ac:dyDescent="0.3">
      <c r="A480" s="7" t="s">
        <v>89</v>
      </c>
      <c r="B480" s="8" t="s">
        <v>163</v>
      </c>
      <c r="C480" s="22">
        <v>14</v>
      </c>
      <c r="D480" s="14">
        <v>6</v>
      </c>
      <c r="E480" s="14">
        <v>11</v>
      </c>
      <c r="F480" s="14">
        <v>2</v>
      </c>
      <c r="G480" s="14">
        <v>1</v>
      </c>
      <c r="H480" s="14">
        <v>1</v>
      </c>
      <c r="I480" s="14">
        <v>15</v>
      </c>
      <c r="J480" s="14">
        <v>7</v>
      </c>
      <c r="K480" s="27"/>
    </row>
    <row r="481" spans="1:11" ht="15.75" customHeight="1" x14ac:dyDescent="0.3">
      <c r="A481" s="7" t="s">
        <v>90</v>
      </c>
      <c r="B481" s="8" t="s">
        <v>163</v>
      </c>
      <c r="C481" s="22">
        <v>15</v>
      </c>
      <c r="D481" s="14">
        <v>4</v>
      </c>
      <c r="E481" s="14">
        <v>9</v>
      </c>
      <c r="F481" s="14">
        <v>4</v>
      </c>
      <c r="G481" s="14">
        <v>1</v>
      </c>
      <c r="H481" s="14">
        <v>1</v>
      </c>
      <c r="I481" s="14">
        <v>16</v>
      </c>
      <c r="J481" s="14">
        <v>5</v>
      </c>
      <c r="K481" s="27"/>
    </row>
    <row r="482" spans="1:11" ht="15.75" customHeight="1" x14ac:dyDescent="0.3">
      <c r="A482" s="7" t="s">
        <v>73</v>
      </c>
      <c r="B482" s="8" t="s">
        <v>163</v>
      </c>
      <c r="C482" s="22">
        <v>13</v>
      </c>
      <c r="D482" s="14">
        <v>7</v>
      </c>
      <c r="E482" s="14">
        <v>8</v>
      </c>
      <c r="F482" s="14">
        <v>5</v>
      </c>
      <c r="G482" s="14">
        <v>0</v>
      </c>
      <c r="H482" s="14">
        <v>1</v>
      </c>
      <c r="I482" s="14">
        <v>13</v>
      </c>
      <c r="J482" s="14">
        <v>8</v>
      </c>
      <c r="K482" s="27"/>
    </row>
    <row r="483" spans="1:11" ht="15.75" customHeight="1" x14ac:dyDescent="0.3">
      <c r="A483" s="7" t="s">
        <v>630</v>
      </c>
      <c r="B483" s="8" t="s">
        <v>74</v>
      </c>
      <c r="C483" s="22">
        <v>10</v>
      </c>
      <c r="D483" s="14">
        <v>10</v>
      </c>
      <c r="E483" s="14">
        <v>8</v>
      </c>
      <c r="F483" s="14">
        <v>5</v>
      </c>
      <c r="G483" s="14">
        <v>0</v>
      </c>
      <c r="H483" s="14">
        <v>1</v>
      </c>
      <c r="I483" s="14">
        <v>10</v>
      </c>
      <c r="J483" s="14">
        <v>11</v>
      </c>
      <c r="K483" s="27"/>
    </row>
    <row r="484" spans="1:11" ht="15.75" customHeight="1" x14ac:dyDescent="0.3">
      <c r="A484" s="7" t="s">
        <v>686</v>
      </c>
      <c r="B484" s="8" t="s">
        <v>74</v>
      </c>
      <c r="C484" s="22">
        <v>17</v>
      </c>
      <c r="D484" s="14">
        <v>3</v>
      </c>
      <c r="E484" s="14">
        <v>13</v>
      </c>
      <c r="F484" s="14">
        <v>0</v>
      </c>
      <c r="G484" s="14">
        <v>1</v>
      </c>
      <c r="H484" s="14">
        <v>1</v>
      </c>
      <c r="I484" s="14">
        <v>18</v>
      </c>
      <c r="J484" s="14">
        <v>4</v>
      </c>
      <c r="K484" s="27"/>
    </row>
    <row r="485" spans="1:11" ht="15.75" customHeight="1" x14ac:dyDescent="0.3">
      <c r="A485" s="7" t="s">
        <v>729</v>
      </c>
      <c r="B485" s="8" t="s">
        <v>74</v>
      </c>
      <c r="C485" s="22">
        <v>9</v>
      </c>
      <c r="D485" s="14">
        <v>10</v>
      </c>
      <c r="E485" s="14">
        <v>6</v>
      </c>
      <c r="F485" s="14">
        <v>7</v>
      </c>
      <c r="G485" s="14">
        <v>1</v>
      </c>
      <c r="H485" s="14">
        <v>1</v>
      </c>
      <c r="I485" s="14">
        <v>10</v>
      </c>
      <c r="J485" s="14">
        <v>11</v>
      </c>
      <c r="K485" s="27"/>
    </row>
    <row r="486" spans="1:11" ht="15.75" customHeight="1" x14ac:dyDescent="0.3">
      <c r="A486" s="7" t="s">
        <v>984</v>
      </c>
      <c r="B486" s="8" t="s">
        <v>74</v>
      </c>
      <c r="C486" s="22">
        <v>15</v>
      </c>
      <c r="D486" s="14">
        <v>5</v>
      </c>
      <c r="E486" s="14">
        <v>11</v>
      </c>
      <c r="F486" s="14">
        <v>2</v>
      </c>
      <c r="G486" s="14">
        <v>0</v>
      </c>
      <c r="H486" s="14">
        <v>1</v>
      </c>
      <c r="I486" s="14">
        <v>15</v>
      </c>
      <c r="J486" s="14">
        <v>6</v>
      </c>
      <c r="K486" s="27"/>
    </row>
    <row r="487" spans="1:11" ht="15.75" customHeight="1" x14ac:dyDescent="0.3">
      <c r="A487" s="7" t="s">
        <v>1189</v>
      </c>
      <c r="B487" s="8" t="s">
        <v>74</v>
      </c>
      <c r="C487" s="22">
        <v>8</v>
      </c>
      <c r="D487" s="14">
        <v>11</v>
      </c>
      <c r="E487" s="14">
        <v>6</v>
      </c>
      <c r="F487" s="14">
        <v>7</v>
      </c>
      <c r="G487" s="14">
        <v>2</v>
      </c>
      <c r="H487" s="14">
        <v>1</v>
      </c>
      <c r="I487" s="14">
        <v>10</v>
      </c>
      <c r="J487" s="14">
        <v>12</v>
      </c>
      <c r="K487" s="27"/>
    </row>
    <row r="488" spans="1:11" ht="15.75" customHeight="1" x14ac:dyDescent="0.3">
      <c r="A488" s="7" t="s">
        <v>1267</v>
      </c>
      <c r="B488" s="8" t="s">
        <v>74</v>
      </c>
      <c r="C488" s="22">
        <v>16</v>
      </c>
      <c r="D488" s="14">
        <v>6</v>
      </c>
      <c r="E488" s="14">
        <v>11</v>
      </c>
      <c r="F488" s="14">
        <v>2</v>
      </c>
      <c r="G488" s="14">
        <v>1</v>
      </c>
      <c r="H488" s="14">
        <v>1</v>
      </c>
      <c r="I488" s="14">
        <v>17</v>
      </c>
      <c r="J488" s="14">
        <v>7</v>
      </c>
      <c r="K488" s="27"/>
    </row>
    <row r="489" spans="1:11" ht="15.75" customHeight="1" x14ac:dyDescent="0.3">
      <c r="A489" s="10" t="s">
        <v>12</v>
      </c>
      <c r="B489" s="11"/>
      <c r="C489" s="9">
        <f>SUM(C469:C488)</f>
        <v>269</v>
      </c>
      <c r="D489" s="9">
        <f t="shared" ref="D489:J489" si="36">SUM(D469:D488)</f>
        <v>130</v>
      </c>
      <c r="E489" s="9">
        <f t="shared" si="36"/>
        <v>167</v>
      </c>
      <c r="F489" s="9">
        <f t="shared" si="36"/>
        <v>77</v>
      </c>
      <c r="G489" s="9">
        <f t="shared" si="36"/>
        <v>18</v>
      </c>
      <c r="H489" s="9">
        <f t="shared" si="36"/>
        <v>20</v>
      </c>
      <c r="I489" s="9">
        <f t="shared" si="36"/>
        <v>287</v>
      </c>
      <c r="J489" s="9">
        <f t="shared" si="36"/>
        <v>150</v>
      </c>
      <c r="K489" s="29"/>
    </row>
    <row r="490" spans="1:11" ht="15.75" customHeight="1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1" ht="15.75" customHeight="1" x14ac:dyDescent="0.3"/>
    <row r="492" spans="1:11" ht="15.75" customHeight="1" x14ac:dyDescent="0.3">
      <c r="A492" s="24" t="s">
        <v>293</v>
      </c>
      <c r="B492" s="25"/>
      <c r="C492" s="25"/>
      <c r="D492" s="25"/>
      <c r="E492" s="25"/>
      <c r="F492" s="25"/>
      <c r="G492" s="25"/>
      <c r="H492" s="25"/>
      <c r="I492" s="25"/>
      <c r="J492" s="26"/>
      <c r="K492" s="27"/>
    </row>
    <row r="493" spans="1:11" ht="15.75" customHeight="1" x14ac:dyDescent="0.3">
      <c r="A493" s="2"/>
      <c r="B493" s="3"/>
      <c r="C493" s="28" t="s">
        <v>1</v>
      </c>
      <c r="D493" s="26"/>
      <c r="E493" s="28" t="s">
        <v>2</v>
      </c>
      <c r="F493" s="26"/>
      <c r="G493" s="28" t="s">
        <v>3</v>
      </c>
      <c r="H493" s="26"/>
      <c r="I493" s="28" t="s">
        <v>4</v>
      </c>
      <c r="J493" s="26"/>
      <c r="K493" s="27"/>
    </row>
    <row r="494" spans="1:11" ht="15.75" customHeight="1" x14ac:dyDescent="0.3">
      <c r="A494" s="4" t="s">
        <v>5</v>
      </c>
      <c r="B494" s="5" t="s">
        <v>6</v>
      </c>
      <c r="C494" s="6" t="s">
        <v>7</v>
      </c>
      <c r="D494" s="6" t="s">
        <v>8</v>
      </c>
      <c r="E494" s="6" t="s">
        <v>7</v>
      </c>
      <c r="F494" s="6" t="s">
        <v>8</v>
      </c>
      <c r="G494" s="6" t="s">
        <v>7</v>
      </c>
      <c r="H494" s="6" t="s">
        <v>8</v>
      </c>
      <c r="I494" s="6" t="s">
        <v>7</v>
      </c>
      <c r="J494" s="6" t="s">
        <v>8</v>
      </c>
      <c r="K494" s="29"/>
    </row>
    <row r="495" spans="1:11" ht="15.75" customHeight="1" x14ac:dyDescent="0.3">
      <c r="A495" s="7" t="s">
        <v>176</v>
      </c>
      <c r="B495" s="8" t="s">
        <v>1523</v>
      </c>
      <c r="C495" s="12"/>
      <c r="D495" s="13"/>
      <c r="E495" s="13"/>
      <c r="F495" s="13"/>
      <c r="G495" s="13"/>
      <c r="H495" s="13"/>
      <c r="I495" s="13"/>
      <c r="J495" s="13"/>
      <c r="K495" s="27"/>
    </row>
    <row r="496" spans="1:11" ht="15.75" customHeight="1" x14ac:dyDescent="0.3">
      <c r="A496" s="7" t="s">
        <v>46</v>
      </c>
      <c r="B496" s="8" t="s">
        <v>44</v>
      </c>
      <c r="C496" s="12">
        <v>2</v>
      </c>
      <c r="D496" s="13">
        <v>12</v>
      </c>
      <c r="E496" s="13">
        <v>1</v>
      </c>
      <c r="F496" s="13">
        <v>9</v>
      </c>
      <c r="G496" s="13">
        <v>0</v>
      </c>
      <c r="H496" s="13">
        <v>2</v>
      </c>
      <c r="I496" s="13">
        <v>2</v>
      </c>
      <c r="J496" s="13">
        <v>14</v>
      </c>
      <c r="K496" s="27"/>
    </row>
    <row r="497" spans="1:11" ht="15.75" customHeight="1" x14ac:dyDescent="0.3">
      <c r="A497" s="7" t="s">
        <v>55</v>
      </c>
      <c r="B497" s="8" t="s">
        <v>44</v>
      </c>
      <c r="C497" s="22">
        <v>0</v>
      </c>
      <c r="D497" s="14">
        <v>13</v>
      </c>
      <c r="E497" s="14">
        <v>0</v>
      </c>
      <c r="F497" s="14">
        <v>9</v>
      </c>
      <c r="G497" s="14">
        <v>0</v>
      </c>
      <c r="H497" s="14">
        <v>2</v>
      </c>
      <c r="I497" s="14">
        <v>0</v>
      </c>
      <c r="J497" s="14">
        <v>15</v>
      </c>
      <c r="K497" s="27"/>
    </row>
    <row r="498" spans="1:11" ht="15.75" customHeight="1" x14ac:dyDescent="0.3">
      <c r="A498" s="10" t="s">
        <v>12</v>
      </c>
      <c r="B498" s="11"/>
      <c r="C498" s="9">
        <f>SUM(C495:C497)</f>
        <v>2</v>
      </c>
      <c r="D498" s="9">
        <f t="shared" ref="D498:J498" si="37">SUM(D495:D497)</f>
        <v>25</v>
      </c>
      <c r="E498" s="9">
        <f t="shared" si="37"/>
        <v>1</v>
      </c>
      <c r="F498" s="9">
        <f t="shared" si="37"/>
        <v>18</v>
      </c>
      <c r="G498" s="9">
        <f t="shared" si="37"/>
        <v>0</v>
      </c>
      <c r="H498" s="9">
        <f t="shared" si="37"/>
        <v>4</v>
      </c>
      <c r="I498" s="9">
        <f t="shared" si="37"/>
        <v>2</v>
      </c>
      <c r="J498" s="9">
        <f t="shared" si="37"/>
        <v>29</v>
      </c>
      <c r="K498" s="29"/>
    </row>
    <row r="499" spans="1:11" ht="15.75" customHeight="1" x14ac:dyDescent="0.3">
      <c r="A499" s="18"/>
      <c r="B499" s="18"/>
    </row>
    <row r="500" spans="1:11" ht="15.75" customHeight="1" x14ac:dyDescent="0.3"/>
    <row r="501" spans="1:11" ht="15.75" customHeight="1" x14ac:dyDescent="0.3">
      <c r="A501" s="24" t="s">
        <v>294</v>
      </c>
      <c r="B501" s="25"/>
      <c r="C501" s="25"/>
      <c r="D501" s="25"/>
      <c r="E501" s="25"/>
      <c r="F501" s="25"/>
      <c r="G501" s="25"/>
      <c r="H501" s="25"/>
      <c r="I501" s="25"/>
      <c r="J501" s="26"/>
      <c r="K501" s="27"/>
    </row>
    <row r="502" spans="1:11" ht="15.75" customHeight="1" x14ac:dyDescent="0.3">
      <c r="A502" s="2"/>
      <c r="B502" s="3"/>
      <c r="C502" s="28" t="s">
        <v>1</v>
      </c>
      <c r="D502" s="26"/>
      <c r="E502" s="28" t="s">
        <v>2</v>
      </c>
      <c r="F502" s="26"/>
      <c r="G502" s="28" t="s">
        <v>3</v>
      </c>
      <c r="H502" s="26"/>
      <c r="I502" s="28" t="s">
        <v>4</v>
      </c>
      <c r="J502" s="26"/>
      <c r="K502" s="27"/>
    </row>
    <row r="503" spans="1:11" ht="15.75" customHeight="1" x14ac:dyDescent="0.3">
      <c r="A503" s="4" t="s">
        <v>5</v>
      </c>
      <c r="B503" s="5" t="s">
        <v>6</v>
      </c>
      <c r="C503" s="6" t="s">
        <v>7</v>
      </c>
      <c r="D503" s="6" t="s">
        <v>8</v>
      </c>
      <c r="E503" s="6" t="s">
        <v>7</v>
      </c>
      <c r="F503" s="6" t="s">
        <v>8</v>
      </c>
      <c r="G503" s="6" t="s">
        <v>7</v>
      </c>
      <c r="H503" s="6" t="s">
        <v>8</v>
      </c>
      <c r="I503" s="6" t="s">
        <v>7</v>
      </c>
      <c r="J503" s="6" t="s">
        <v>8</v>
      </c>
      <c r="K503" s="29"/>
    </row>
    <row r="504" spans="1:11" ht="15.75" customHeight="1" x14ac:dyDescent="0.3">
      <c r="A504" s="7" t="s">
        <v>157</v>
      </c>
      <c r="B504" s="8" t="s">
        <v>50</v>
      </c>
      <c r="C504" s="12">
        <v>3</v>
      </c>
      <c r="D504" s="13">
        <v>5</v>
      </c>
      <c r="E504" s="13">
        <v>0</v>
      </c>
      <c r="F504" s="13">
        <v>0</v>
      </c>
      <c r="G504" s="13">
        <v>6</v>
      </c>
      <c r="H504" s="13">
        <v>2</v>
      </c>
      <c r="I504" s="13">
        <v>9</v>
      </c>
      <c r="J504" s="13">
        <v>7</v>
      </c>
      <c r="K504" s="27"/>
    </row>
    <row r="505" spans="1:11" ht="15.75" customHeight="1" x14ac:dyDescent="0.3">
      <c r="A505" s="10" t="s">
        <v>12</v>
      </c>
      <c r="B505" s="11"/>
      <c r="C505" s="9">
        <f>SUM(C504)</f>
        <v>3</v>
      </c>
      <c r="D505" s="9">
        <f t="shared" ref="D505:J505" si="38">SUM(D504)</f>
        <v>5</v>
      </c>
      <c r="E505" s="9">
        <f t="shared" si="38"/>
        <v>0</v>
      </c>
      <c r="F505" s="9">
        <f t="shared" si="38"/>
        <v>0</v>
      </c>
      <c r="G505" s="9">
        <f t="shared" si="38"/>
        <v>6</v>
      </c>
      <c r="H505" s="9">
        <f t="shared" si="38"/>
        <v>2</v>
      </c>
      <c r="I505" s="9">
        <f t="shared" si="38"/>
        <v>9</v>
      </c>
      <c r="J505" s="9">
        <f t="shared" si="38"/>
        <v>7</v>
      </c>
      <c r="K505" s="29"/>
    </row>
    <row r="506" spans="1:11" ht="15.75" customHeight="1" x14ac:dyDescent="0.3">
      <c r="A506" s="18"/>
      <c r="B506" s="18"/>
    </row>
    <row r="507" spans="1:11" ht="15.75" customHeight="1" x14ac:dyDescent="0.3"/>
    <row r="508" spans="1:11" ht="15.75" customHeight="1" x14ac:dyDescent="0.3">
      <c r="A508" s="24" t="s">
        <v>1695</v>
      </c>
      <c r="B508" s="25"/>
      <c r="C508" s="25"/>
      <c r="D508" s="25"/>
      <c r="E508" s="25"/>
      <c r="F508" s="25"/>
      <c r="G508" s="25"/>
      <c r="H508" s="25"/>
      <c r="I508" s="25"/>
      <c r="J508" s="26"/>
      <c r="K508" s="27"/>
    </row>
    <row r="509" spans="1:11" ht="15.75" customHeight="1" x14ac:dyDescent="0.3">
      <c r="A509" s="2"/>
      <c r="B509" s="3"/>
      <c r="C509" s="28" t="s">
        <v>1</v>
      </c>
      <c r="D509" s="26"/>
      <c r="E509" s="28" t="s">
        <v>2</v>
      </c>
      <c r="F509" s="26"/>
      <c r="G509" s="28" t="s">
        <v>3</v>
      </c>
      <c r="H509" s="26"/>
      <c r="I509" s="28" t="s">
        <v>4</v>
      </c>
      <c r="J509" s="26"/>
      <c r="K509" s="27"/>
    </row>
    <row r="510" spans="1:11" ht="15.75" customHeight="1" x14ac:dyDescent="0.3">
      <c r="A510" s="4" t="s">
        <v>5</v>
      </c>
      <c r="B510" s="5" t="s">
        <v>6</v>
      </c>
      <c r="C510" s="6" t="s">
        <v>7</v>
      </c>
      <c r="D510" s="6" t="s">
        <v>8</v>
      </c>
      <c r="E510" s="6" t="s">
        <v>7</v>
      </c>
      <c r="F510" s="6" t="s">
        <v>8</v>
      </c>
      <c r="G510" s="6" t="s">
        <v>7</v>
      </c>
      <c r="H510" s="6" t="s">
        <v>8</v>
      </c>
      <c r="I510" s="6" t="s">
        <v>7</v>
      </c>
      <c r="J510" s="6" t="s">
        <v>8</v>
      </c>
      <c r="K510" s="29"/>
    </row>
    <row r="511" spans="1:11" ht="15.75" customHeight="1" x14ac:dyDescent="0.3">
      <c r="A511" s="7" t="s">
        <v>280</v>
      </c>
      <c r="B511" s="8" t="s">
        <v>52</v>
      </c>
      <c r="C511" s="12">
        <v>6</v>
      </c>
      <c r="D511" s="13">
        <v>5</v>
      </c>
      <c r="E511" s="13">
        <v>0</v>
      </c>
      <c r="F511" s="13">
        <v>0</v>
      </c>
      <c r="G511" s="13"/>
      <c r="H511" s="13"/>
      <c r="I511" s="13"/>
      <c r="J511" s="13"/>
    </row>
    <row r="512" spans="1:11" ht="15.75" customHeight="1" x14ac:dyDescent="0.3">
      <c r="A512" s="7" t="s">
        <v>467</v>
      </c>
      <c r="B512" s="8" t="s">
        <v>52</v>
      </c>
      <c r="C512" s="12">
        <v>3</v>
      </c>
      <c r="D512" s="13">
        <v>6</v>
      </c>
      <c r="E512" s="13">
        <v>0</v>
      </c>
      <c r="F512" s="13">
        <v>0</v>
      </c>
      <c r="G512" s="13">
        <v>2</v>
      </c>
      <c r="H512" s="13">
        <v>1</v>
      </c>
      <c r="I512" s="13">
        <v>5</v>
      </c>
      <c r="J512" s="13">
        <v>7</v>
      </c>
    </row>
    <row r="513" spans="1:11" ht="15.75" customHeight="1" x14ac:dyDescent="0.3">
      <c r="A513" s="10" t="s">
        <v>12</v>
      </c>
      <c r="B513" s="11"/>
      <c r="C513" s="9">
        <f t="shared" ref="C513:J513" si="39">SUM(C511:C512)</f>
        <v>9</v>
      </c>
      <c r="D513" s="9">
        <f t="shared" si="39"/>
        <v>11</v>
      </c>
      <c r="E513" s="9">
        <f t="shared" si="39"/>
        <v>0</v>
      </c>
      <c r="F513" s="9">
        <f t="shared" si="39"/>
        <v>0</v>
      </c>
      <c r="G513" s="9">
        <f t="shared" si="39"/>
        <v>2</v>
      </c>
      <c r="H513" s="9">
        <f t="shared" si="39"/>
        <v>1</v>
      </c>
      <c r="I513" s="9">
        <f t="shared" si="39"/>
        <v>5</v>
      </c>
      <c r="J513" s="9">
        <f t="shared" si="39"/>
        <v>7</v>
      </c>
      <c r="K513" s="29"/>
    </row>
    <row r="514" spans="1:11" ht="15.75" customHeight="1" x14ac:dyDescent="0.3">
      <c r="B514" s="18"/>
    </row>
    <row r="515" spans="1:11" ht="15.75" customHeight="1" x14ac:dyDescent="0.3"/>
    <row r="516" spans="1:11" ht="15.75" customHeight="1" x14ac:dyDescent="0.3">
      <c r="A516" s="24" t="s">
        <v>759</v>
      </c>
      <c r="B516" s="25"/>
      <c r="C516" s="25"/>
      <c r="D516" s="25"/>
      <c r="E516" s="25"/>
      <c r="F516" s="25"/>
      <c r="G516" s="25"/>
      <c r="H516" s="25"/>
      <c r="I516" s="25"/>
      <c r="J516" s="26"/>
      <c r="K516" s="27"/>
    </row>
    <row r="517" spans="1:11" ht="15.75" customHeight="1" x14ac:dyDescent="0.3">
      <c r="A517" s="2"/>
      <c r="B517" s="3"/>
      <c r="C517" s="28" t="s">
        <v>1</v>
      </c>
      <c r="D517" s="26"/>
      <c r="E517" s="28" t="s">
        <v>2</v>
      </c>
      <c r="F517" s="26"/>
      <c r="G517" s="28" t="s">
        <v>3</v>
      </c>
      <c r="H517" s="26"/>
      <c r="I517" s="28" t="s">
        <v>4</v>
      </c>
      <c r="J517" s="26"/>
      <c r="K517" s="27"/>
    </row>
    <row r="518" spans="1:11" ht="15.75" customHeight="1" x14ac:dyDescent="0.3">
      <c r="A518" s="4" t="s">
        <v>5</v>
      </c>
      <c r="B518" s="5" t="s">
        <v>6</v>
      </c>
      <c r="C518" s="6" t="s">
        <v>7</v>
      </c>
      <c r="D518" s="6" t="s">
        <v>8</v>
      </c>
      <c r="E518" s="6" t="s">
        <v>7</v>
      </c>
      <c r="F518" s="6" t="s">
        <v>8</v>
      </c>
      <c r="G518" s="6" t="s">
        <v>7</v>
      </c>
      <c r="H518" s="6" t="s">
        <v>8</v>
      </c>
      <c r="I518" s="6" t="s">
        <v>7</v>
      </c>
      <c r="J518" s="6" t="s">
        <v>8</v>
      </c>
      <c r="K518" s="29"/>
    </row>
    <row r="519" spans="1:11" ht="15.75" customHeight="1" x14ac:dyDescent="0.3">
      <c r="A519" s="7" t="s">
        <v>28</v>
      </c>
      <c r="B519" s="8" t="s">
        <v>1220</v>
      </c>
      <c r="C519" s="12"/>
      <c r="D519" s="13"/>
      <c r="E519" s="13"/>
      <c r="F519" s="13"/>
      <c r="G519" s="13"/>
      <c r="H519" s="13"/>
      <c r="I519" s="13">
        <v>13</v>
      </c>
      <c r="J519" s="13">
        <v>6</v>
      </c>
    </row>
    <row r="520" spans="1:11" ht="15.75" customHeight="1" x14ac:dyDescent="0.3">
      <c r="A520" s="7" t="s">
        <v>106</v>
      </c>
      <c r="B520" s="8" t="s">
        <v>1220</v>
      </c>
      <c r="C520" s="12"/>
      <c r="D520" s="13"/>
      <c r="E520" s="13"/>
      <c r="F520" s="13"/>
      <c r="G520" s="13"/>
      <c r="H520" s="13"/>
      <c r="I520" s="13">
        <v>13</v>
      </c>
      <c r="J520" s="13">
        <v>6</v>
      </c>
    </row>
    <row r="521" spans="1:11" ht="15.75" customHeight="1" x14ac:dyDescent="0.3">
      <c r="A521" s="7" t="s">
        <v>30</v>
      </c>
      <c r="B521" s="8" t="s">
        <v>1220</v>
      </c>
      <c r="C521" s="12"/>
      <c r="D521" s="13"/>
      <c r="E521" s="13"/>
      <c r="F521" s="13"/>
      <c r="G521" s="13"/>
      <c r="H521" s="13"/>
      <c r="I521" s="13">
        <v>15</v>
      </c>
      <c r="J521" s="13">
        <v>4</v>
      </c>
    </row>
    <row r="522" spans="1:11" ht="15.75" customHeight="1" x14ac:dyDescent="0.3">
      <c r="A522" s="7" t="s">
        <v>107</v>
      </c>
      <c r="B522" s="8" t="s">
        <v>1220</v>
      </c>
      <c r="C522" s="12"/>
      <c r="D522" s="13"/>
      <c r="E522" s="13"/>
      <c r="F522" s="13"/>
      <c r="G522" s="13"/>
      <c r="H522" s="13"/>
      <c r="I522" s="13">
        <v>21</v>
      </c>
      <c r="J522" s="13">
        <v>2</v>
      </c>
    </row>
    <row r="523" spans="1:11" ht="15.75" customHeight="1" x14ac:dyDescent="0.3">
      <c r="A523" s="7" t="s">
        <v>109</v>
      </c>
      <c r="B523" s="8" t="s">
        <v>1220</v>
      </c>
      <c r="C523" s="12"/>
      <c r="D523" s="13"/>
      <c r="E523" s="13"/>
      <c r="F523" s="13"/>
      <c r="G523" s="13"/>
      <c r="H523" s="13"/>
      <c r="I523" s="13">
        <v>15</v>
      </c>
      <c r="J523" s="13">
        <v>4</v>
      </c>
    </row>
    <row r="524" spans="1:11" ht="15.75" customHeight="1" x14ac:dyDescent="0.3">
      <c r="A524" s="7" t="s">
        <v>110</v>
      </c>
      <c r="B524" s="8" t="s">
        <v>1220</v>
      </c>
      <c r="C524" s="12"/>
      <c r="D524" s="13"/>
      <c r="E524" s="13"/>
      <c r="F524" s="13"/>
      <c r="G524" s="13"/>
      <c r="H524" s="13"/>
      <c r="I524" s="13">
        <v>18</v>
      </c>
      <c r="J524" s="13">
        <v>3</v>
      </c>
    </row>
    <row r="525" spans="1:11" ht="15.75" customHeight="1" x14ac:dyDescent="0.3">
      <c r="A525" s="7" t="s">
        <v>112</v>
      </c>
      <c r="B525" s="8" t="s">
        <v>1220</v>
      </c>
      <c r="C525" s="12"/>
      <c r="D525" s="13"/>
      <c r="E525" s="13"/>
      <c r="F525" s="13"/>
      <c r="G525" s="13"/>
      <c r="H525" s="13"/>
      <c r="I525" s="13">
        <v>19</v>
      </c>
      <c r="J525" s="13">
        <v>2</v>
      </c>
    </row>
    <row r="526" spans="1:11" ht="15.75" customHeight="1" x14ac:dyDescent="0.3">
      <c r="A526" s="7" t="s">
        <v>113</v>
      </c>
      <c r="B526" s="8" t="s">
        <v>1220</v>
      </c>
      <c r="C526" s="12"/>
      <c r="D526" s="13"/>
      <c r="E526" s="13"/>
      <c r="F526" s="13"/>
      <c r="G526" s="13"/>
      <c r="H526" s="13"/>
      <c r="I526" s="13">
        <v>19</v>
      </c>
      <c r="J526" s="13">
        <v>4</v>
      </c>
    </row>
    <row r="527" spans="1:11" ht="15.75" customHeight="1" x14ac:dyDescent="0.3">
      <c r="A527" s="7" t="s">
        <v>171</v>
      </c>
      <c r="B527" s="8" t="s">
        <v>1220</v>
      </c>
      <c r="C527" s="12"/>
      <c r="D527" s="13"/>
      <c r="E527" s="13"/>
      <c r="F527" s="13"/>
      <c r="G527" s="13"/>
      <c r="H527" s="13"/>
      <c r="I527" s="13">
        <v>21</v>
      </c>
      <c r="J527" s="13">
        <v>3</v>
      </c>
    </row>
    <row r="528" spans="1:11" ht="15.75" customHeight="1" x14ac:dyDescent="0.3">
      <c r="A528" s="7" t="s">
        <v>32</v>
      </c>
      <c r="B528" s="8" t="s">
        <v>1220</v>
      </c>
      <c r="C528" s="12"/>
      <c r="D528" s="13"/>
      <c r="E528" s="13"/>
      <c r="F528" s="13"/>
      <c r="G528" s="13"/>
      <c r="H528" s="13"/>
      <c r="I528" s="13">
        <v>20</v>
      </c>
      <c r="J528" s="13">
        <v>3</v>
      </c>
    </row>
    <row r="529" spans="1:11" ht="15.75" customHeight="1" x14ac:dyDescent="0.3">
      <c r="A529" s="7" t="s">
        <v>33</v>
      </c>
      <c r="B529" s="8" t="s">
        <v>318</v>
      </c>
      <c r="C529" s="12">
        <v>11</v>
      </c>
      <c r="D529" s="13">
        <v>9</v>
      </c>
      <c r="E529" s="13">
        <v>7</v>
      </c>
      <c r="F529" s="13">
        <v>7</v>
      </c>
      <c r="G529" s="13">
        <v>2</v>
      </c>
      <c r="H529" s="13">
        <v>1</v>
      </c>
      <c r="I529" s="13">
        <v>13</v>
      </c>
      <c r="J529" s="13">
        <v>10</v>
      </c>
      <c r="K529" s="27"/>
    </row>
    <row r="530" spans="1:11" ht="15.75" customHeight="1" x14ac:dyDescent="0.3">
      <c r="A530" s="10" t="s">
        <v>12</v>
      </c>
      <c r="B530" s="11"/>
      <c r="C530" s="9">
        <f t="shared" ref="C530:J530" si="40">SUM(C519:C529)</f>
        <v>11</v>
      </c>
      <c r="D530" s="9">
        <f t="shared" si="40"/>
        <v>9</v>
      </c>
      <c r="E530" s="9">
        <f t="shared" si="40"/>
        <v>7</v>
      </c>
      <c r="F530" s="9">
        <f t="shared" si="40"/>
        <v>7</v>
      </c>
      <c r="G530" s="9">
        <f t="shared" si="40"/>
        <v>2</v>
      </c>
      <c r="H530" s="9">
        <f t="shared" si="40"/>
        <v>1</v>
      </c>
      <c r="I530" s="9">
        <f t="shared" si="40"/>
        <v>187</v>
      </c>
      <c r="J530" s="9">
        <f t="shared" si="40"/>
        <v>47</v>
      </c>
      <c r="K530" s="29"/>
    </row>
    <row r="531" spans="1:11" ht="15.75" customHeight="1" x14ac:dyDescent="0.3">
      <c r="A531" s="1" t="s">
        <v>1318</v>
      </c>
      <c r="B531" s="18"/>
    </row>
    <row r="532" spans="1:11" ht="15.75" customHeight="1" x14ac:dyDescent="0.3"/>
    <row r="533" spans="1:11" ht="15.75" customHeight="1" x14ac:dyDescent="0.3">
      <c r="A533" s="24" t="s">
        <v>962</v>
      </c>
      <c r="B533" s="25"/>
      <c r="C533" s="25"/>
      <c r="D533" s="25"/>
      <c r="E533" s="25"/>
      <c r="F533" s="25"/>
      <c r="G533" s="25"/>
      <c r="H533" s="25"/>
      <c r="I533" s="25"/>
      <c r="J533" s="26"/>
      <c r="K533" s="27"/>
    </row>
    <row r="534" spans="1:11" ht="15.75" customHeight="1" x14ac:dyDescent="0.3">
      <c r="A534" s="2"/>
      <c r="B534" s="3"/>
      <c r="C534" s="28" t="s">
        <v>1</v>
      </c>
      <c r="D534" s="26"/>
      <c r="E534" s="28" t="s">
        <v>2</v>
      </c>
      <c r="F534" s="26"/>
      <c r="G534" s="28" t="s">
        <v>3</v>
      </c>
      <c r="H534" s="26"/>
      <c r="I534" s="28" t="s">
        <v>4</v>
      </c>
      <c r="J534" s="26"/>
      <c r="K534" s="27"/>
    </row>
    <row r="535" spans="1:11" ht="15.75" customHeight="1" x14ac:dyDescent="0.3">
      <c r="A535" s="4" t="s">
        <v>5</v>
      </c>
      <c r="B535" s="5" t="s">
        <v>6</v>
      </c>
      <c r="C535" s="6" t="s">
        <v>7</v>
      </c>
      <c r="D535" s="6" t="s">
        <v>8</v>
      </c>
      <c r="E535" s="6" t="s">
        <v>7</v>
      </c>
      <c r="F535" s="6" t="s">
        <v>8</v>
      </c>
      <c r="G535" s="6" t="s">
        <v>7</v>
      </c>
      <c r="H535" s="6" t="s">
        <v>8</v>
      </c>
      <c r="I535" s="6" t="s">
        <v>7</v>
      </c>
      <c r="J535" s="6" t="s">
        <v>8</v>
      </c>
      <c r="K535" s="29"/>
    </row>
    <row r="536" spans="1:11" ht="15.75" customHeight="1" x14ac:dyDescent="0.3">
      <c r="A536" s="7" t="s">
        <v>105</v>
      </c>
      <c r="B536" s="8" t="s">
        <v>526</v>
      </c>
      <c r="C536" s="12"/>
      <c r="D536" s="13"/>
      <c r="E536" s="13"/>
      <c r="F536" s="13"/>
      <c r="G536" s="13"/>
      <c r="H536" s="13"/>
      <c r="I536" s="13"/>
      <c r="J536" s="13"/>
    </row>
    <row r="537" spans="1:11" ht="15.75" customHeight="1" x14ac:dyDescent="0.3">
      <c r="A537" s="7" t="s">
        <v>25</v>
      </c>
      <c r="B537" s="8" t="s">
        <v>526</v>
      </c>
      <c r="C537" s="12"/>
      <c r="D537" s="13"/>
      <c r="E537" s="13"/>
      <c r="F537" s="13"/>
      <c r="G537" s="13"/>
      <c r="H537" s="13"/>
      <c r="I537" s="13"/>
      <c r="J537" s="13"/>
    </row>
    <row r="538" spans="1:11" ht="15.75" customHeight="1" x14ac:dyDescent="0.3">
      <c r="A538" s="7" t="s">
        <v>27</v>
      </c>
      <c r="B538" s="8" t="s">
        <v>526</v>
      </c>
      <c r="C538" s="12"/>
      <c r="D538" s="13"/>
      <c r="E538" s="13"/>
      <c r="F538" s="13"/>
      <c r="G538" s="13"/>
      <c r="H538" s="13"/>
      <c r="I538" s="13"/>
      <c r="J538" s="13"/>
    </row>
    <row r="539" spans="1:11" ht="15.75" customHeight="1" x14ac:dyDescent="0.3">
      <c r="A539" s="7" t="s">
        <v>28</v>
      </c>
      <c r="B539" s="8" t="s">
        <v>526</v>
      </c>
      <c r="C539" s="12"/>
      <c r="D539" s="13"/>
      <c r="E539" s="13"/>
      <c r="F539" s="13"/>
      <c r="G539" s="13"/>
      <c r="H539" s="13"/>
      <c r="I539" s="13">
        <v>20</v>
      </c>
      <c r="J539" s="13">
        <v>3</v>
      </c>
    </row>
    <row r="540" spans="1:11" ht="15.75" customHeight="1" x14ac:dyDescent="0.3">
      <c r="A540" s="7" t="s">
        <v>106</v>
      </c>
      <c r="B540" s="8" t="s">
        <v>65</v>
      </c>
      <c r="C540" s="12">
        <v>6</v>
      </c>
      <c r="D540" s="13">
        <v>12</v>
      </c>
      <c r="E540" s="13">
        <v>4</v>
      </c>
      <c r="F540" s="13">
        <v>10</v>
      </c>
      <c r="G540" s="13">
        <v>0</v>
      </c>
      <c r="H540" s="13">
        <v>1</v>
      </c>
      <c r="I540" s="13">
        <v>6</v>
      </c>
      <c r="J540" s="13">
        <v>13</v>
      </c>
    </row>
    <row r="541" spans="1:11" ht="15.75" customHeight="1" x14ac:dyDescent="0.3">
      <c r="A541" s="7" t="s">
        <v>30</v>
      </c>
      <c r="B541" s="8" t="s">
        <v>1054</v>
      </c>
      <c r="C541" s="12"/>
      <c r="D541" s="13"/>
      <c r="E541" s="13"/>
      <c r="F541" s="13"/>
      <c r="G541" s="13"/>
      <c r="H541" s="13"/>
      <c r="I541" s="13"/>
      <c r="J541" s="13"/>
    </row>
    <row r="542" spans="1:11" ht="15.75" customHeight="1" x14ac:dyDescent="0.3">
      <c r="A542" s="7" t="s">
        <v>107</v>
      </c>
      <c r="B542" s="8" t="s">
        <v>1054</v>
      </c>
      <c r="C542" s="12"/>
      <c r="D542" s="13"/>
      <c r="E542" s="13"/>
      <c r="F542" s="13"/>
      <c r="G542" s="13"/>
      <c r="H542" s="13"/>
      <c r="I542" s="13"/>
      <c r="J542" s="13"/>
    </row>
    <row r="543" spans="1:11" ht="15.75" customHeight="1" x14ac:dyDescent="0.3">
      <c r="A543" s="7" t="s">
        <v>109</v>
      </c>
      <c r="B543" s="8" t="s">
        <v>108</v>
      </c>
      <c r="C543" s="12">
        <v>11</v>
      </c>
      <c r="D543" s="13">
        <v>7</v>
      </c>
      <c r="E543" s="13"/>
      <c r="F543" s="13"/>
      <c r="G543" s="13">
        <v>2</v>
      </c>
      <c r="H543" s="13">
        <v>1</v>
      </c>
      <c r="I543" s="13">
        <v>13</v>
      </c>
      <c r="J543" s="13">
        <v>8</v>
      </c>
    </row>
    <row r="544" spans="1:11" ht="15.75" customHeight="1" x14ac:dyDescent="0.3">
      <c r="A544" s="7" t="s">
        <v>110</v>
      </c>
      <c r="B544" s="8" t="s">
        <v>108</v>
      </c>
      <c r="C544" s="12"/>
      <c r="D544" s="13"/>
      <c r="E544" s="13"/>
      <c r="F544" s="13"/>
      <c r="G544" s="13"/>
      <c r="H544" s="13"/>
      <c r="I544" s="13"/>
      <c r="J544" s="13"/>
      <c r="K544" s="27"/>
    </row>
    <row r="545" spans="1:11" ht="15.75" customHeight="1" x14ac:dyDescent="0.3">
      <c r="A545" s="10" t="s">
        <v>12</v>
      </c>
      <c r="B545" s="11"/>
      <c r="C545" s="9">
        <f>SUM(C536:C544)</f>
        <v>17</v>
      </c>
      <c r="D545" s="9">
        <f t="shared" ref="D545:J545" si="41">SUM(D536:D544)</f>
        <v>19</v>
      </c>
      <c r="E545" s="9">
        <f t="shared" si="41"/>
        <v>4</v>
      </c>
      <c r="F545" s="9">
        <f t="shared" si="41"/>
        <v>10</v>
      </c>
      <c r="G545" s="9">
        <f t="shared" si="41"/>
        <v>2</v>
      </c>
      <c r="H545" s="9">
        <f t="shared" si="41"/>
        <v>2</v>
      </c>
      <c r="I545" s="9">
        <f t="shared" si="41"/>
        <v>39</v>
      </c>
      <c r="J545" s="9">
        <f t="shared" si="41"/>
        <v>24</v>
      </c>
      <c r="K545" s="29"/>
    </row>
    <row r="546" spans="1:11" ht="15.75" customHeight="1" x14ac:dyDescent="0.3">
      <c r="A546" s="18"/>
      <c r="B546" s="18"/>
    </row>
    <row r="547" spans="1:11" ht="15.75" customHeight="1" x14ac:dyDescent="0.3"/>
    <row r="548" spans="1:11" ht="15.75" customHeight="1" x14ac:dyDescent="0.3">
      <c r="A548" s="24" t="s">
        <v>1050</v>
      </c>
      <c r="B548" s="25"/>
      <c r="C548" s="25"/>
      <c r="D548" s="25"/>
      <c r="E548" s="25"/>
      <c r="F548" s="25"/>
      <c r="G548" s="25"/>
      <c r="H548" s="25"/>
      <c r="I548" s="25"/>
      <c r="J548" s="26"/>
      <c r="K548" s="27"/>
    </row>
    <row r="549" spans="1:11" ht="15.75" customHeight="1" x14ac:dyDescent="0.3">
      <c r="A549" s="2"/>
      <c r="B549" s="3"/>
      <c r="C549" s="28" t="s">
        <v>1</v>
      </c>
      <c r="D549" s="26"/>
      <c r="E549" s="28" t="s">
        <v>2</v>
      </c>
      <c r="F549" s="26"/>
      <c r="G549" s="28" t="s">
        <v>3</v>
      </c>
      <c r="H549" s="26"/>
      <c r="I549" s="28" t="s">
        <v>4</v>
      </c>
      <c r="J549" s="26"/>
      <c r="K549" s="27"/>
    </row>
    <row r="550" spans="1:11" ht="15.75" customHeight="1" x14ac:dyDescent="0.3">
      <c r="A550" s="4" t="s">
        <v>5</v>
      </c>
      <c r="B550" s="5" t="s">
        <v>6</v>
      </c>
      <c r="C550" s="6" t="s">
        <v>7</v>
      </c>
      <c r="D550" s="6" t="s">
        <v>8</v>
      </c>
      <c r="E550" s="6" t="s">
        <v>7</v>
      </c>
      <c r="F550" s="6" t="s">
        <v>8</v>
      </c>
      <c r="G550" s="6" t="s">
        <v>7</v>
      </c>
      <c r="H550" s="6" t="s">
        <v>8</v>
      </c>
      <c r="I550" s="6" t="s">
        <v>7</v>
      </c>
      <c r="J550" s="6" t="s">
        <v>8</v>
      </c>
      <c r="K550" s="29"/>
    </row>
    <row r="551" spans="1:11" ht="15.75" customHeight="1" x14ac:dyDescent="0.3">
      <c r="A551" s="7" t="s">
        <v>46</v>
      </c>
      <c r="B551" s="8" t="s">
        <v>1047</v>
      </c>
      <c r="C551" s="12">
        <v>6</v>
      </c>
      <c r="D551" s="13">
        <v>10</v>
      </c>
      <c r="E551" s="13">
        <v>4</v>
      </c>
      <c r="F551" s="13">
        <v>8</v>
      </c>
      <c r="G551" s="13">
        <v>1</v>
      </c>
      <c r="H551" s="13">
        <v>2</v>
      </c>
      <c r="I551" s="13">
        <v>7</v>
      </c>
      <c r="J551" s="13">
        <v>12</v>
      </c>
    </row>
    <row r="552" spans="1:11" ht="15.75" customHeight="1" x14ac:dyDescent="0.3">
      <c r="A552" s="7" t="s">
        <v>55</v>
      </c>
      <c r="B552" s="8" t="s">
        <v>1047</v>
      </c>
      <c r="C552" s="12">
        <v>2</v>
      </c>
      <c r="D552" s="13">
        <v>18</v>
      </c>
      <c r="E552" s="13">
        <v>0</v>
      </c>
      <c r="F552" s="13">
        <v>12</v>
      </c>
      <c r="G552" s="13">
        <v>0</v>
      </c>
      <c r="H552" s="13">
        <v>1</v>
      </c>
      <c r="I552" s="13">
        <v>2</v>
      </c>
      <c r="J552" s="13">
        <v>19</v>
      </c>
    </row>
    <row r="553" spans="1:11" ht="15.75" customHeight="1" x14ac:dyDescent="0.3">
      <c r="A553" s="7" t="s">
        <v>56</v>
      </c>
      <c r="B553" s="8" t="s">
        <v>1047</v>
      </c>
      <c r="C553" s="12">
        <v>1</v>
      </c>
      <c r="D553" s="13">
        <v>18</v>
      </c>
      <c r="E553" s="13">
        <v>0</v>
      </c>
      <c r="F553" s="13">
        <v>10</v>
      </c>
      <c r="G553" s="13">
        <v>0</v>
      </c>
      <c r="H553" s="13">
        <v>1</v>
      </c>
      <c r="I553" s="13">
        <v>1</v>
      </c>
      <c r="J553" s="13">
        <v>19</v>
      </c>
    </row>
    <row r="554" spans="1:11" ht="15.75" customHeight="1" x14ac:dyDescent="0.3">
      <c r="A554" s="10" t="s">
        <v>12</v>
      </c>
      <c r="B554" s="11"/>
      <c r="C554" s="9">
        <f>SUM(C551:C553)</f>
        <v>9</v>
      </c>
      <c r="D554" s="9">
        <f t="shared" ref="D554:J554" si="42">SUM(D551:D553)</f>
        <v>46</v>
      </c>
      <c r="E554" s="9">
        <f t="shared" si="42"/>
        <v>4</v>
      </c>
      <c r="F554" s="9">
        <f t="shared" si="42"/>
        <v>30</v>
      </c>
      <c r="G554" s="9">
        <f t="shared" si="42"/>
        <v>1</v>
      </c>
      <c r="H554" s="9">
        <f t="shared" si="42"/>
        <v>4</v>
      </c>
      <c r="I554" s="9">
        <f t="shared" si="42"/>
        <v>10</v>
      </c>
      <c r="J554" s="9">
        <f t="shared" si="42"/>
        <v>50</v>
      </c>
      <c r="K554" s="29"/>
    </row>
    <row r="555" spans="1:11" ht="15.75" customHeight="1" x14ac:dyDescent="0.3">
      <c r="A555" s="18"/>
      <c r="B555" s="18"/>
    </row>
    <row r="556" spans="1:11" ht="15.75" customHeight="1" x14ac:dyDescent="0.3"/>
    <row r="557" spans="1:11" ht="15.75" customHeight="1" x14ac:dyDescent="0.3">
      <c r="A557" s="24" t="s">
        <v>295</v>
      </c>
      <c r="B557" s="25"/>
      <c r="C557" s="25"/>
      <c r="D557" s="25"/>
      <c r="E557" s="25"/>
      <c r="F557" s="25"/>
      <c r="G557" s="25"/>
      <c r="H557" s="25"/>
      <c r="I557" s="25"/>
      <c r="J557" s="26"/>
      <c r="K557" s="27"/>
    </row>
    <row r="558" spans="1:11" ht="15.75" customHeight="1" x14ac:dyDescent="0.3">
      <c r="A558" s="2"/>
      <c r="B558" s="3"/>
      <c r="C558" s="28" t="s">
        <v>1</v>
      </c>
      <c r="D558" s="26"/>
      <c r="E558" s="28" t="s">
        <v>2</v>
      </c>
      <c r="F558" s="26"/>
      <c r="G558" s="28" t="s">
        <v>3</v>
      </c>
      <c r="H558" s="26"/>
      <c r="I558" s="28" t="s">
        <v>4</v>
      </c>
      <c r="J558" s="26"/>
      <c r="K558" s="27"/>
    </row>
    <row r="559" spans="1:11" ht="15.75" customHeight="1" x14ac:dyDescent="0.3">
      <c r="A559" s="4" t="s">
        <v>5</v>
      </c>
      <c r="B559" s="5" t="s">
        <v>6</v>
      </c>
      <c r="C559" s="6" t="s">
        <v>7</v>
      </c>
      <c r="D559" s="6" t="s">
        <v>8</v>
      </c>
      <c r="E559" s="6" t="s">
        <v>7</v>
      </c>
      <c r="F559" s="6" t="s">
        <v>8</v>
      </c>
      <c r="G559" s="6" t="s">
        <v>7</v>
      </c>
      <c r="H559" s="6" t="s">
        <v>8</v>
      </c>
      <c r="I559" s="6" t="s">
        <v>7</v>
      </c>
      <c r="J559" s="6" t="s">
        <v>8</v>
      </c>
      <c r="K559" s="29"/>
    </row>
    <row r="560" spans="1:11" ht="15.75" customHeight="1" x14ac:dyDescent="0.3">
      <c r="A560" s="7" t="s">
        <v>81</v>
      </c>
      <c r="B560" s="8" t="s">
        <v>120</v>
      </c>
      <c r="C560" s="12">
        <v>4</v>
      </c>
      <c r="D560" s="13">
        <v>16</v>
      </c>
      <c r="E560" s="13">
        <v>1</v>
      </c>
      <c r="F560" s="13">
        <v>8</v>
      </c>
      <c r="G560" s="13">
        <v>0</v>
      </c>
      <c r="H560" s="13">
        <v>1</v>
      </c>
      <c r="I560" s="13">
        <v>4</v>
      </c>
      <c r="J560" s="13">
        <v>17</v>
      </c>
      <c r="K560" s="27"/>
    </row>
    <row r="561" spans="1:11" ht="15.75" customHeight="1" x14ac:dyDescent="0.3">
      <c r="A561" s="7" t="s">
        <v>82</v>
      </c>
      <c r="B561" s="8" t="s">
        <v>120</v>
      </c>
      <c r="C561" s="22">
        <v>2</v>
      </c>
      <c r="D561" s="14">
        <v>18</v>
      </c>
      <c r="E561" s="14">
        <v>0</v>
      </c>
      <c r="F561" s="14">
        <v>9</v>
      </c>
      <c r="G561" s="14">
        <v>0</v>
      </c>
      <c r="H561" s="14">
        <v>1</v>
      </c>
      <c r="I561" s="14">
        <v>2</v>
      </c>
      <c r="J561" s="14">
        <v>19</v>
      </c>
      <c r="K561" s="27"/>
    </row>
    <row r="562" spans="1:11" ht="15.75" customHeight="1" x14ac:dyDescent="0.3">
      <c r="A562" s="10" t="s">
        <v>12</v>
      </c>
      <c r="B562" s="11"/>
      <c r="C562" s="9">
        <f>SUM(C560:C561)</f>
        <v>6</v>
      </c>
      <c r="D562" s="9">
        <f t="shared" ref="D562:J562" si="43">SUM(D560:D561)</f>
        <v>34</v>
      </c>
      <c r="E562" s="9">
        <f t="shared" si="43"/>
        <v>1</v>
      </c>
      <c r="F562" s="9">
        <f t="shared" si="43"/>
        <v>17</v>
      </c>
      <c r="G562" s="9">
        <f t="shared" si="43"/>
        <v>0</v>
      </c>
      <c r="H562" s="9">
        <f t="shared" si="43"/>
        <v>2</v>
      </c>
      <c r="I562" s="9">
        <f t="shared" si="43"/>
        <v>6</v>
      </c>
      <c r="J562" s="9">
        <f t="shared" si="43"/>
        <v>36</v>
      </c>
      <c r="K562" s="29"/>
    </row>
    <row r="563" spans="1:11" ht="15.75" customHeight="1" x14ac:dyDescent="0.3">
      <c r="A563" s="18"/>
      <c r="B563" s="18"/>
    </row>
    <row r="564" spans="1:11" ht="15.75" customHeight="1" x14ac:dyDescent="0.3"/>
    <row r="565" spans="1:11" ht="15.75" customHeight="1" x14ac:dyDescent="0.3">
      <c r="A565" s="24" t="s">
        <v>835</v>
      </c>
      <c r="B565" s="25"/>
      <c r="C565" s="25"/>
      <c r="D565" s="25"/>
      <c r="E565" s="25"/>
      <c r="F565" s="25"/>
      <c r="G565" s="25"/>
      <c r="H565" s="25"/>
      <c r="I565" s="25"/>
      <c r="J565" s="26"/>
      <c r="K565" s="27"/>
    </row>
    <row r="566" spans="1:11" ht="15.75" customHeight="1" x14ac:dyDescent="0.3">
      <c r="A566" s="2"/>
      <c r="B566" s="3"/>
      <c r="C566" s="28" t="s">
        <v>1</v>
      </c>
      <c r="D566" s="26"/>
      <c r="E566" s="28" t="s">
        <v>2</v>
      </c>
      <c r="F566" s="26"/>
      <c r="G566" s="28" t="s">
        <v>3</v>
      </c>
      <c r="H566" s="26"/>
      <c r="I566" s="28" t="s">
        <v>4</v>
      </c>
      <c r="J566" s="26"/>
      <c r="K566" s="27"/>
    </row>
    <row r="567" spans="1:11" ht="15.75" customHeight="1" x14ac:dyDescent="0.3">
      <c r="A567" s="4" t="s">
        <v>5</v>
      </c>
      <c r="B567" s="5" t="s">
        <v>6</v>
      </c>
      <c r="C567" s="6" t="s">
        <v>7</v>
      </c>
      <c r="D567" s="6" t="s">
        <v>8</v>
      </c>
      <c r="E567" s="6" t="s">
        <v>7</v>
      </c>
      <c r="F567" s="6" t="s">
        <v>8</v>
      </c>
      <c r="G567" s="6" t="s">
        <v>7</v>
      </c>
      <c r="H567" s="6" t="s">
        <v>8</v>
      </c>
      <c r="I567" s="6" t="s">
        <v>7</v>
      </c>
      <c r="J567" s="6" t="s">
        <v>8</v>
      </c>
      <c r="K567" s="29"/>
    </row>
    <row r="568" spans="1:11" ht="15.75" customHeight="1" x14ac:dyDescent="0.3">
      <c r="A568" s="7" t="s">
        <v>34</v>
      </c>
      <c r="B568" s="8" t="s">
        <v>177</v>
      </c>
      <c r="C568" s="12">
        <v>6</v>
      </c>
      <c r="D568" s="13">
        <v>14</v>
      </c>
      <c r="E568" s="13">
        <v>3</v>
      </c>
      <c r="F568" s="13">
        <v>6</v>
      </c>
      <c r="G568" s="13">
        <v>0</v>
      </c>
      <c r="H568" s="13">
        <v>1</v>
      </c>
      <c r="I568" s="13">
        <v>6</v>
      </c>
      <c r="J568" s="13">
        <v>15</v>
      </c>
      <c r="K568" s="27"/>
    </row>
    <row r="569" spans="1:11" ht="15.75" customHeight="1" x14ac:dyDescent="0.3">
      <c r="A569" s="7" t="s">
        <v>35</v>
      </c>
      <c r="B569" s="8" t="s">
        <v>177</v>
      </c>
      <c r="C569" s="22">
        <v>15</v>
      </c>
      <c r="D569" s="14">
        <v>5</v>
      </c>
      <c r="E569" s="14">
        <v>7</v>
      </c>
      <c r="F569" s="14">
        <v>2</v>
      </c>
      <c r="G569" s="14">
        <v>2</v>
      </c>
      <c r="H569" s="14">
        <v>1</v>
      </c>
      <c r="I569" s="14">
        <v>17</v>
      </c>
      <c r="J569" s="14">
        <v>6</v>
      </c>
      <c r="K569" s="27"/>
    </row>
    <row r="570" spans="1:11" ht="15.75" customHeight="1" x14ac:dyDescent="0.3">
      <c r="A570" s="7" t="s">
        <v>36</v>
      </c>
      <c r="B570" s="8" t="s">
        <v>177</v>
      </c>
      <c r="C570" s="22">
        <v>19</v>
      </c>
      <c r="D570" s="14">
        <v>1</v>
      </c>
      <c r="E570" s="14">
        <v>8</v>
      </c>
      <c r="F570" s="14">
        <v>1</v>
      </c>
      <c r="G570" s="14">
        <v>1</v>
      </c>
      <c r="H570" s="14">
        <v>1</v>
      </c>
      <c r="I570" s="14">
        <v>20</v>
      </c>
      <c r="J570" s="14">
        <v>2</v>
      </c>
      <c r="K570" s="27"/>
    </row>
    <row r="571" spans="1:11" ht="15.75" customHeight="1" x14ac:dyDescent="0.3">
      <c r="A571" s="7" t="s">
        <v>37</v>
      </c>
      <c r="B571" s="8" t="s">
        <v>177</v>
      </c>
      <c r="C571" s="22">
        <v>11</v>
      </c>
      <c r="D571" s="14">
        <v>9</v>
      </c>
      <c r="E571" s="14">
        <v>3</v>
      </c>
      <c r="F571" s="14">
        <v>6</v>
      </c>
      <c r="G571" s="14">
        <v>0</v>
      </c>
      <c r="H571" s="14">
        <v>1</v>
      </c>
      <c r="I571" s="14">
        <v>11</v>
      </c>
      <c r="J571" s="14">
        <v>10</v>
      </c>
      <c r="K571" s="27"/>
    </row>
    <row r="572" spans="1:11" ht="15.75" customHeight="1" x14ac:dyDescent="0.3">
      <c r="A572" s="7" t="s">
        <v>38</v>
      </c>
      <c r="B572" s="8" t="s">
        <v>177</v>
      </c>
      <c r="C572" s="22">
        <v>15</v>
      </c>
      <c r="D572" s="14">
        <v>5</v>
      </c>
      <c r="E572" s="14">
        <v>6</v>
      </c>
      <c r="F572" s="14">
        <v>3</v>
      </c>
      <c r="G572" s="14">
        <v>2</v>
      </c>
      <c r="H572" s="14">
        <v>1</v>
      </c>
      <c r="I572" s="14">
        <v>17</v>
      </c>
      <c r="J572" s="14">
        <v>6</v>
      </c>
      <c r="K572" s="27"/>
    </row>
    <row r="573" spans="1:11" ht="15.75" customHeight="1" x14ac:dyDescent="0.3">
      <c r="A573" s="7" t="s">
        <v>81</v>
      </c>
      <c r="B573" s="8" t="s">
        <v>177</v>
      </c>
      <c r="C573" s="22">
        <v>11</v>
      </c>
      <c r="D573" s="14">
        <v>9</v>
      </c>
      <c r="E573" s="14">
        <v>5</v>
      </c>
      <c r="F573" s="14">
        <v>4</v>
      </c>
      <c r="G573" s="14">
        <v>1</v>
      </c>
      <c r="H573" s="14">
        <v>1</v>
      </c>
      <c r="I573" s="14">
        <v>12</v>
      </c>
      <c r="J573" s="14">
        <v>10</v>
      </c>
      <c r="K573" s="27"/>
    </row>
    <row r="574" spans="1:11" ht="15.75" customHeight="1" x14ac:dyDescent="0.3">
      <c r="A574" s="7" t="s">
        <v>82</v>
      </c>
      <c r="B574" s="8" t="s">
        <v>177</v>
      </c>
      <c r="C574" s="22">
        <v>15</v>
      </c>
      <c r="D574" s="14">
        <v>5</v>
      </c>
      <c r="E574" s="14">
        <v>8</v>
      </c>
      <c r="F574" s="14">
        <v>1</v>
      </c>
      <c r="G574" s="14">
        <v>3</v>
      </c>
      <c r="H574" s="14">
        <v>1</v>
      </c>
      <c r="I574" s="14">
        <v>18</v>
      </c>
      <c r="J574" s="14">
        <v>6</v>
      </c>
      <c r="K574" s="27"/>
    </row>
    <row r="575" spans="1:11" ht="15.75" customHeight="1" x14ac:dyDescent="0.3">
      <c r="A575" s="7" t="s">
        <v>83</v>
      </c>
      <c r="B575" s="8" t="s">
        <v>177</v>
      </c>
      <c r="C575" s="22">
        <v>19</v>
      </c>
      <c r="D575" s="14">
        <v>1</v>
      </c>
      <c r="E575" s="14">
        <v>11</v>
      </c>
      <c r="F575" s="14">
        <v>1</v>
      </c>
      <c r="G575" s="14">
        <v>1</v>
      </c>
      <c r="H575" s="14">
        <v>1</v>
      </c>
      <c r="I575" s="14">
        <v>20</v>
      </c>
      <c r="J575" s="14">
        <v>2</v>
      </c>
      <c r="K575" s="27"/>
    </row>
    <row r="576" spans="1:11" ht="15.75" customHeight="1" x14ac:dyDescent="0.3">
      <c r="A576" s="7" t="s">
        <v>84</v>
      </c>
      <c r="B576" s="8" t="s">
        <v>177</v>
      </c>
      <c r="C576" s="22">
        <v>17</v>
      </c>
      <c r="D576" s="14">
        <v>3</v>
      </c>
      <c r="E576" s="14">
        <v>10</v>
      </c>
      <c r="F576" s="14">
        <v>2</v>
      </c>
      <c r="G576" s="14">
        <v>1</v>
      </c>
      <c r="H576" s="14">
        <v>1</v>
      </c>
      <c r="I576" s="14">
        <v>18</v>
      </c>
      <c r="J576" s="14">
        <v>4</v>
      </c>
      <c r="K576" s="27"/>
    </row>
    <row r="577" spans="1:11" ht="15.75" customHeight="1" x14ac:dyDescent="0.3">
      <c r="A577" s="7" t="s">
        <v>85</v>
      </c>
      <c r="B577" s="8" t="s">
        <v>296</v>
      </c>
      <c r="C577" s="22"/>
      <c r="D577" s="14"/>
      <c r="E577" s="14"/>
      <c r="F577" s="14"/>
      <c r="G577" s="14"/>
      <c r="H577" s="14"/>
      <c r="I577" s="14"/>
      <c r="J577" s="14"/>
      <c r="K577" s="27"/>
    </row>
    <row r="578" spans="1:11" ht="15.75" customHeight="1" x14ac:dyDescent="0.3">
      <c r="A578" s="7" t="s">
        <v>86</v>
      </c>
      <c r="B578" s="8" t="s">
        <v>296</v>
      </c>
      <c r="C578" s="22"/>
      <c r="D578" s="14"/>
      <c r="E578" s="14"/>
      <c r="F578" s="14"/>
      <c r="G578" s="14"/>
      <c r="H578" s="14"/>
      <c r="I578" s="14"/>
      <c r="J578" s="14"/>
      <c r="K578" s="27"/>
    </row>
    <row r="579" spans="1:11" ht="15.75" customHeight="1" x14ac:dyDescent="0.3">
      <c r="A579" s="7" t="s">
        <v>71</v>
      </c>
      <c r="B579" s="8" t="s">
        <v>296</v>
      </c>
      <c r="C579" s="22"/>
      <c r="D579" s="14"/>
      <c r="E579" s="14"/>
      <c r="F579" s="14"/>
      <c r="G579" s="14"/>
      <c r="H579" s="14"/>
      <c r="I579" s="14"/>
      <c r="J579" s="14"/>
      <c r="K579" s="27"/>
    </row>
    <row r="580" spans="1:11" ht="15.75" customHeight="1" x14ac:dyDescent="0.3">
      <c r="A580" s="7" t="s">
        <v>87</v>
      </c>
      <c r="B580" s="8" t="s">
        <v>296</v>
      </c>
      <c r="C580" s="22"/>
      <c r="D580" s="14"/>
      <c r="E580" s="14"/>
      <c r="F580" s="14"/>
      <c r="G580" s="14">
        <v>1</v>
      </c>
      <c r="H580" s="14">
        <v>1</v>
      </c>
      <c r="I580" s="14"/>
      <c r="J580" s="14"/>
      <c r="K580" s="27"/>
    </row>
    <row r="581" spans="1:11" ht="15.75" customHeight="1" x14ac:dyDescent="0.3">
      <c r="A581" s="7" t="s">
        <v>88</v>
      </c>
      <c r="B581" s="8" t="s">
        <v>296</v>
      </c>
      <c r="C581" s="22">
        <v>6</v>
      </c>
      <c r="D581" s="14">
        <v>14</v>
      </c>
      <c r="E581" s="14">
        <v>2</v>
      </c>
      <c r="F581" s="14">
        <v>7</v>
      </c>
      <c r="G581" s="14">
        <v>0</v>
      </c>
      <c r="H581" s="14">
        <v>1</v>
      </c>
      <c r="I581" s="14">
        <v>6</v>
      </c>
      <c r="J581" s="14">
        <v>15</v>
      </c>
      <c r="K581" s="27"/>
    </row>
    <row r="582" spans="1:11" ht="15.75" customHeight="1" x14ac:dyDescent="0.3">
      <c r="A582" s="7" t="s">
        <v>89</v>
      </c>
      <c r="B582" s="8" t="s">
        <v>296</v>
      </c>
      <c r="C582" s="22"/>
      <c r="D582" s="14"/>
      <c r="E582" s="14"/>
      <c r="F582" s="14"/>
      <c r="G582" s="14"/>
      <c r="H582" s="14"/>
      <c r="I582" s="14"/>
      <c r="J582" s="14"/>
      <c r="K582" s="27"/>
    </row>
    <row r="583" spans="1:11" ht="15.75" customHeight="1" x14ac:dyDescent="0.3">
      <c r="A583" s="7" t="s">
        <v>90</v>
      </c>
      <c r="B583" s="8" t="s">
        <v>296</v>
      </c>
      <c r="C583" s="22"/>
      <c r="D583" s="14"/>
      <c r="E583" s="14"/>
      <c r="F583" s="14"/>
      <c r="G583" s="14"/>
      <c r="H583" s="14"/>
      <c r="I583" s="14"/>
      <c r="J583" s="14"/>
      <c r="K583" s="27"/>
    </row>
    <row r="584" spans="1:11" ht="15.75" customHeight="1" x14ac:dyDescent="0.3">
      <c r="A584" s="7" t="s">
        <v>73</v>
      </c>
      <c r="B584" s="8" t="s">
        <v>296</v>
      </c>
      <c r="C584" s="22">
        <v>12</v>
      </c>
      <c r="D584" s="14">
        <v>8</v>
      </c>
      <c r="E584" s="14">
        <v>5</v>
      </c>
      <c r="F584" s="14">
        <v>4</v>
      </c>
      <c r="G584" s="14">
        <v>3</v>
      </c>
      <c r="H584" s="14">
        <v>1</v>
      </c>
      <c r="I584" s="14">
        <v>15</v>
      </c>
      <c r="J584" s="14">
        <v>9</v>
      </c>
      <c r="K584" s="27"/>
    </row>
    <row r="585" spans="1:11" ht="15.75" customHeight="1" x14ac:dyDescent="0.3">
      <c r="A585" s="7" t="s">
        <v>75</v>
      </c>
      <c r="B585" s="8" t="s">
        <v>296</v>
      </c>
      <c r="C585" s="22">
        <v>17</v>
      </c>
      <c r="D585" s="14">
        <v>3</v>
      </c>
      <c r="E585" s="14">
        <v>8</v>
      </c>
      <c r="F585" s="14">
        <v>1</v>
      </c>
      <c r="G585" s="14">
        <v>3</v>
      </c>
      <c r="H585" s="14">
        <v>1</v>
      </c>
      <c r="I585" s="14">
        <v>20</v>
      </c>
      <c r="J585" s="14">
        <v>4</v>
      </c>
      <c r="K585" s="27"/>
    </row>
    <row r="586" spans="1:11" ht="15.75" customHeight="1" x14ac:dyDescent="0.3">
      <c r="A586" s="7" t="s">
        <v>76</v>
      </c>
      <c r="B586" s="8" t="s">
        <v>296</v>
      </c>
      <c r="C586" s="22">
        <v>15</v>
      </c>
      <c r="D586" s="14">
        <v>5</v>
      </c>
      <c r="E586" s="14">
        <v>7</v>
      </c>
      <c r="F586" s="14">
        <v>2</v>
      </c>
      <c r="G586" s="14">
        <v>0</v>
      </c>
      <c r="H586" s="14">
        <v>1</v>
      </c>
      <c r="I586" s="14">
        <v>15</v>
      </c>
      <c r="J586" s="14">
        <v>6</v>
      </c>
      <c r="K586" s="27"/>
    </row>
    <row r="587" spans="1:11" ht="15.75" customHeight="1" x14ac:dyDescent="0.3">
      <c r="A587" s="7" t="s">
        <v>77</v>
      </c>
      <c r="B587" s="8" t="s">
        <v>296</v>
      </c>
      <c r="C587" s="22">
        <v>11</v>
      </c>
      <c r="D587" s="14">
        <v>9</v>
      </c>
      <c r="E587" s="14">
        <v>4</v>
      </c>
      <c r="F587" s="14">
        <v>5</v>
      </c>
      <c r="G587" s="14">
        <v>0</v>
      </c>
      <c r="H587" s="14">
        <v>1</v>
      </c>
      <c r="I587" s="14">
        <v>11</v>
      </c>
      <c r="J587" s="14">
        <v>10</v>
      </c>
      <c r="K587" s="27"/>
    </row>
    <row r="588" spans="1:11" ht="15.75" customHeight="1" x14ac:dyDescent="0.3">
      <c r="A588" s="7" t="s">
        <v>78</v>
      </c>
      <c r="B588" s="8" t="s">
        <v>296</v>
      </c>
      <c r="C588" s="22">
        <v>16</v>
      </c>
      <c r="D588" s="14">
        <v>4</v>
      </c>
      <c r="E588" s="14">
        <v>6</v>
      </c>
      <c r="F588" s="14">
        <v>3</v>
      </c>
      <c r="G588" s="14">
        <v>2</v>
      </c>
      <c r="H588" s="14">
        <v>1</v>
      </c>
      <c r="I588" s="14">
        <v>18</v>
      </c>
      <c r="J588" s="14">
        <v>5</v>
      </c>
      <c r="K588" s="27"/>
    </row>
    <row r="589" spans="1:11" ht="15.75" customHeight="1" x14ac:dyDescent="0.3">
      <c r="A589" s="7" t="s">
        <v>79</v>
      </c>
      <c r="B589" s="8" t="s">
        <v>296</v>
      </c>
      <c r="C589" s="22">
        <v>14</v>
      </c>
      <c r="D589" s="14">
        <v>6</v>
      </c>
      <c r="E589" s="14">
        <v>7</v>
      </c>
      <c r="F589" s="14">
        <v>2</v>
      </c>
      <c r="G589" s="14">
        <v>2</v>
      </c>
      <c r="H589" s="14">
        <v>1</v>
      </c>
      <c r="I589" s="14">
        <v>16</v>
      </c>
      <c r="J589" s="14">
        <v>7</v>
      </c>
      <c r="K589" s="27"/>
    </row>
    <row r="590" spans="1:11" ht="15.75" customHeight="1" x14ac:dyDescent="0.3">
      <c r="A590" s="7" t="s">
        <v>9</v>
      </c>
      <c r="B590" s="8" t="s">
        <v>296</v>
      </c>
      <c r="C590" s="22">
        <v>11</v>
      </c>
      <c r="D590" s="14">
        <v>9</v>
      </c>
      <c r="E590" s="14">
        <v>4</v>
      </c>
      <c r="F590" s="14">
        <v>5</v>
      </c>
      <c r="G590" s="14">
        <v>0</v>
      </c>
      <c r="H590" s="14">
        <v>1</v>
      </c>
      <c r="I590" s="14">
        <v>11</v>
      </c>
      <c r="J590" s="14">
        <v>10</v>
      </c>
      <c r="K590" s="27"/>
    </row>
    <row r="591" spans="1:11" ht="15.75" customHeight="1" x14ac:dyDescent="0.3">
      <c r="A591" s="7" t="s">
        <v>11</v>
      </c>
      <c r="B591" s="8" t="s">
        <v>296</v>
      </c>
      <c r="C591" s="22">
        <v>18</v>
      </c>
      <c r="D591" s="14">
        <v>2</v>
      </c>
      <c r="E591" s="14">
        <v>9</v>
      </c>
      <c r="F591" s="14">
        <v>0</v>
      </c>
      <c r="G591" s="14">
        <v>3</v>
      </c>
      <c r="H591" s="14">
        <v>1</v>
      </c>
      <c r="I591" s="14">
        <v>21</v>
      </c>
      <c r="J591" s="14">
        <v>3</v>
      </c>
      <c r="K591" s="27"/>
    </row>
    <row r="592" spans="1:11" ht="15.75" customHeight="1" x14ac:dyDescent="0.3">
      <c r="A592" s="7" t="s">
        <v>630</v>
      </c>
      <c r="B592" s="8" t="s">
        <v>296</v>
      </c>
      <c r="C592" s="22">
        <v>13</v>
      </c>
      <c r="D592" s="14">
        <v>7</v>
      </c>
      <c r="E592" s="14">
        <v>5</v>
      </c>
      <c r="F592" s="14">
        <v>4</v>
      </c>
      <c r="G592" s="14">
        <v>2</v>
      </c>
      <c r="H592" s="14">
        <v>1</v>
      </c>
      <c r="I592" s="14">
        <v>15</v>
      </c>
      <c r="J592" s="14">
        <v>8</v>
      </c>
      <c r="K592" s="27"/>
    </row>
    <row r="593" spans="1:11" ht="15.75" customHeight="1" x14ac:dyDescent="0.3">
      <c r="A593" s="7" t="s">
        <v>686</v>
      </c>
      <c r="B593" s="8" t="s">
        <v>296</v>
      </c>
      <c r="C593" s="22">
        <v>8</v>
      </c>
      <c r="D593" s="14">
        <v>12</v>
      </c>
      <c r="E593" s="14">
        <v>5</v>
      </c>
      <c r="F593" s="14">
        <v>4</v>
      </c>
      <c r="G593" s="14">
        <v>0</v>
      </c>
      <c r="H593" s="14">
        <v>1</v>
      </c>
      <c r="I593" s="14">
        <v>8</v>
      </c>
      <c r="J593" s="14">
        <v>13</v>
      </c>
      <c r="K593" s="27"/>
    </row>
    <row r="594" spans="1:11" ht="15.75" customHeight="1" x14ac:dyDescent="0.3">
      <c r="A594" s="7" t="s">
        <v>729</v>
      </c>
      <c r="B594" s="8" t="s">
        <v>296</v>
      </c>
      <c r="C594" s="22">
        <v>16</v>
      </c>
      <c r="D594" s="14">
        <v>4</v>
      </c>
      <c r="E594" s="14">
        <v>5</v>
      </c>
      <c r="F594" s="14">
        <v>4</v>
      </c>
      <c r="G594" s="14">
        <v>1</v>
      </c>
      <c r="H594" s="14">
        <v>1</v>
      </c>
      <c r="I594" s="14">
        <v>17</v>
      </c>
      <c r="J594" s="14">
        <v>5</v>
      </c>
      <c r="K594" s="27"/>
    </row>
    <row r="595" spans="1:11" ht="15.75" customHeight="1" x14ac:dyDescent="0.3">
      <c r="A595" s="7" t="s">
        <v>984</v>
      </c>
      <c r="B595" s="8" t="s">
        <v>296</v>
      </c>
      <c r="C595" s="22">
        <v>16</v>
      </c>
      <c r="D595" s="14">
        <v>4</v>
      </c>
      <c r="E595" s="14">
        <v>6</v>
      </c>
      <c r="F595" s="14">
        <v>3</v>
      </c>
      <c r="G595" s="14">
        <v>3</v>
      </c>
      <c r="H595" s="14">
        <v>1</v>
      </c>
      <c r="I595" s="14">
        <v>19</v>
      </c>
      <c r="J595" s="14">
        <v>5</v>
      </c>
      <c r="K595" s="27"/>
    </row>
    <row r="596" spans="1:11" ht="15.75" customHeight="1" x14ac:dyDescent="0.3">
      <c r="A596" s="7" t="s">
        <v>1189</v>
      </c>
      <c r="B596" s="8" t="s">
        <v>296</v>
      </c>
      <c r="C596" s="22">
        <v>14</v>
      </c>
      <c r="D596" s="14">
        <v>6</v>
      </c>
      <c r="E596" s="14">
        <v>6</v>
      </c>
      <c r="F596" s="14">
        <v>3</v>
      </c>
      <c r="G596" s="14">
        <v>1</v>
      </c>
      <c r="H596" s="14">
        <v>1</v>
      </c>
      <c r="I596" s="14">
        <v>15</v>
      </c>
      <c r="J596" s="14">
        <v>7</v>
      </c>
      <c r="K596" s="27"/>
    </row>
    <row r="597" spans="1:11" ht="15.75" customHeight="1" x14ac:dyDescent="0.3">
      <c r="A597" s="7" t="s">
        <v>1267</v>
      </c>
      <c r="B597" s="8" t="s">
        <v>296</v>
      </c>
      <c r="C597" s="22">
        <v>11</v>
      </c>
      <c r="D597" s="14">
        <v>11</v>
      </c>
      <c r="E597" s="14">
        <v>3</v>
      </c>
      <c r="F597" s="14">
        <v>6</v>
      </c>
      <c r="G597" s="14">
        <v>0</v>
      </c>
      <c r="H597" s="14">
        <v>1</v>
      </c>
      <c r="I597" s="14">
        <v>11</v>
      </c>
      <c r="J597" s="14">
        <v>12</v>
      </c>
      <c r="K597" s="27"/>
    </row>
    <row r="598" spans="1:11" ht="15.75" customHeight="1" x14ac:dyDescent="0.3">
      <c r="A598" s="10" t="s">
        <v>12</v>
      </c>
      <c r="B598" s="11"/>
      <c r="C598" s="9">
        <f>SUM(C568:C597)</f>
        <v>326</v>
      </c>
      <c r="D598" s="9">
        <f t="shared" ref="D598:J598" si="44">SUM(D568:D597)</f>
        <v>156</v>
      </c>
      <c r="E598" s="9">
        <f t="shared" si="44"/>
        <v>143</v>
      </c>
      <c r="F598" s="9">
        <f t="shared" si="44"/>
        <v>79</v>
      </c>
      <c r="G598" s="9">
        <f t="shared" si="44"/>
        <v>32</v>
      </c>
      <c r="H598" s="9">
        <f t="shared" si="44"/>
        <v>25</v>
      </c>
      <c r="I598" s="9">
        <f t="shared" si="44"/>
        <v>357</v>
      </c>
      <c r="J598" s="9">
        <f t="shared" si="44"/>
        <v>180</v>
      </c>
      <c r="K598" s="29"/>
    </row>
    <row r="599" spans="1:11" ht="15.75" customHeight="1" x14ac:dyDescent="0.3">
      <c r="A599" s="18" t="s">
        <v>297</v>
      </c>
      <c r="B599" s="18"/>
      <c r="C599" s="18"/>
      <c r="D599" s="18"/>
      <c r="E599" s="18"/>
      <c r="F599" s="18"/>
      <c r="G599" s="18"/>
      <c r="H599" s="18"/>
      <c r="I599" s="17"/>
      <c r="J599" s="17"/>
    </row>
    <row r="600" spans="1:11" ht="15.75" customHeight="1" x14ac:dyDescent="0.3">
      <c r="A600" s="1" t="s">
        <v>1005</v>
      </c>
    </row>
    <row r="601" spans="1:11" ht="15.75" customHeight="1" x14ac:dyDescent="0.3"/>
    <row r="602" spans="1:11" ht="15.75" customHeight="1" x14ac:dyDescent="0.3">
      <c r="A602" s="24" t="s">
        <v>298</v>
      </c>
      <c r="B602" s="25"/>
      <c r="C602" s="25"/>
      <c r="D602" s="25"/>
      <c r="E602" s="25"/>
      <c r="F602" s="25"/>
      <c r="G602" s="25"/>
      <c r="H602" s="25"/>
      <c r="I602" s="25"/>
      <c r="J602" s="26"/>
      <c r="K602" s="27"/>
    </row>
    <row r="603" spans="1:11" ht="15.75" customHeight="1" x14ac:dyDescent="0.3">
      <c r="A603" s="2"/>
      <c r="B603" s="3"/>
      <c r="C603" s="28" t="s">
        <v>1</v>
      </c>
      <c r="D603" s="26"/>
      <c r="E603" s="28" t="s">
        <v>2</v>
      </c>
      <c r="F603" s="26"/>
      <c r="G603" s="28" t="s">
        <v>3</v>
      </c>
      <c r="H603" s="26"/>
      <c r="I603" s="28" t="s">
        <v>4</v>
      </c>
      <c r="J603" s="26"/>
      <c r="K603" s="27"/>
    </row>
    <row r="604" spans="1:11" ht="15.75" customHeight="1" x14ac:dyDescent="0.3">
      <c r="A604" s="4" t="s">
        <v>5</v>
      </c>
      <c r="B604" s="5" t="s">
        <v>6</v>
      </c>
      <c r="C604" s="6" t="s">
        <v>7</v>
      </c>
      <c r="D604" s="6" t="s">
        <v>8</v>
      </c>
      <c r="E604" s="6" t="s">
        <v>7</v>
      </c>
      <c r="F604" s="6" t="s">
        <v>8</v>
      </c>
      <c r="G604" s="6" t="s">
        <v>7</v>
      </c>
      <c r="H604" s="6" t="s">
        <v>8</v>
      </c>
      <c r="I604" s="6" t="s">
        <v>7</v>
      </c>
      <c r="J604" s="6" t="s">
        <v>8</v>
      </c>
      <c r="K604" s="29"/>
    </row>
    <row r="605" spans="1:11" ht="15.75" customHeight="1" x14ac:dyDescent="0.3">
      <c r="A605" s="7" t="s">
        <v>83</v>
      </c>
      <c r="B605" s="8" t="s">
        <v>474</v>
      </c>
      <c r="C605" s="12"/>
      <c r="D605" s="13"/>
      <c r="E605" s="13"/>
      <c r="F605" s="13"/>
      <c r="G605" s="13"/>
      <c r="H605" s="13"/>
      <c r="I605" s="13"/>
      <c r="J605" s="13"/>
      <c r="K605" s="27"/>
    </row>
    <row r="606" spans="1:11" ht="15.75" customHeight="1" x14ac:dyDescent="0.3">
      <c r="A606" s="7" t="s">
        <v>84</v>
      </c>
      <c r="B606" s="8"/>
      <c r="C606" s="12"/>
      <c r="D606" s="13"/>
      <c r="E606" s="13"/>
      <c r="F606" s="13"/>
      <c r="G606" s="13"/>
      <c r="H606" s="13"/>
      <c r="I606" s="13"/>
      <c r="J606" s="13"/>
      <c r="K606" s="27"/>
    </row>
    <row r="607" spans="1:11" ht="15.75" customHeight="1" x14ac:dyDescent="0.3">
      <c r="A607" s="7" t="s">
        <v>85</v>
      </c>
      <c r="B607" s="8" t="s">
        <v>179</v>
      </c>
      <c r="C607" s="12">
        <v>10</v>
      </c>
      <c r="D607" s="13">
        <v>10</v>
      </c>
      <c r="E607" s="13">
        <v>4</v>
      </c>
      <c r="F607" s="13">
        <v>6</v>
      </c>
      <c r="G607" s="13">
        <v>1</v>
      </c>
      <c r="H607" s="13">
        <v>1</v>
      </c>
      <c r="I607" s="13">
        <v>11</v>
      </c>
      <c r="J607" s="13">
        <v>11</v>
      </c>
      <c r="K607" s="27"/>
    </row>
    <row r="608" spans="1:11" ht="15.75" customHeight="1" x14ac:dyDescent="0.3">
      <c r="A608" s="7" t="s">
        <v>86</v>
      </c>
      <c r="B608" s="8" t="s">
        <v>179</v>
      </c>
      <c r="C608" s="22">
        <v>8</v>
      </c>
      <c r="D608" s="14">
        <v>12</v>
      </c>
      <c r="E608" s="14">
        <v>4</v>
      </c>
      <c r="F608" s="14">
        <v>6</v>
      </c>
      <c r="G608" s="14">
        <v>2</v>
      </c>
      <c r="H608" s="14">
        <v>1</v>
      </c>
      <c r="I608" s="14">
        <v>10</v>
      </c>
      <c r="J608" s="14">
        <v>13</v>
      </c>
      <c r="K608" s="27"/>
    </row>
    <row r="609" spans="1:11" ht="15.75" customHeight="1" x14ac:dyDescent="0.3">
      <c r="A609" s="7" t="s">
        <v>71</v>
      </c>
      <c r="B609" s="8" t="s">
        <v>179</v>
      </c>
      <c r="C609" s="22">
        <v>8</v>
      </c>
      <c r="D609" s="14">
        <v>12</v>
      </c>
      <c r="E609" s="14">
        <v>5</v>
      </c>
      <c r="F609" s="14">
        <v>5</v>
      </c>
      <c r="G609" s="14">
        <v>1</v>
      </c>
      <c r="H609" s="14">
        <v>1</v>
      </c>
      <c r="I609" s="14">
        <v>9</v>
      </c>
      <c r="J609" s="14">
        <v>13</v>
      </c>
      <c r="K609" s="27"/>
    </row>
    <row r="610" spans="1:11" ht="15.75" customHeight="1" x14ac:dyDescent="0.3">
      <c r="A610" s="7" t="s">
        <v>87</v>
      </c>
      <c r="B610" s="8" t="s">
        <v>179</v>
      </c>
      <c r="C610" s="22">
        <v>7</v>
      </c>
      <c r="D610" s="14">
        <v>13</v>
      </c>
      <c r="E610" s="14">
        <v>4</v>
      </c>
      <c r="F610" s="14">
        <v>6</v>
      </c>
      <c r="G610" s="14">
        <v>0</v>
      </c>
      <c r="H610" s="14">
        <v>1</v>
      </c>
      <c r="I610" s="14">
        <v>7</v>
      </c>
      <c r="J610" s="14">
        <v>14</v>
      </c>
      <c r="K610" s="27"/>
    </row>
    <row r="611" spans="1:11" ht="15.75" customHeight="1" x14ac:dyDescent="0.3">
      <c r="A611" s="7" t="s">
        <v>88</v>
      </c>
      <c r="B611" s="8" t="s">
        <v>179</v>
      </c>
      <c r="C611" s="22">
        <v>8</v>
      </c>
      <c r="D611" s="14">
        <v>12</v>
      </c>
      <c r="E611" s="14">
        <v>4</v>
      </c>
      <c r="F611" s="14">
        <v>6</v>
      </c>
      <c r="G611" s="14">
        <v>1</v>
      </c>
      <c r="H611" s="14">
        <v>1</v>
      </c>
      <c r="I611" s="14">
        <v>9</v>
      </c>
      <c r="J611" s="14">
        <v>13</v>
      </c>
      <c r="K611" s="27"/>
    </row>
    <row r="612" spans="1:11" ht="15.75" customHeight="1" x14ac:dyDescent="0.3">
      <c r="A612" s="7" t="s">
        <v>89</v>
      </c>
      <c r="B612" s="8"/>
      <c r="C612" s="22"/>
      <c r="D612" s="14"/>
      <c r="E612" s="14"/>
      <c r="F612" s="14"/>
      <c r="G612" s="14"/>
      <c r="H612" s="14"/>
      <c r="I612" s="14"/>
      <c r="J612" s="14"/>
      <c r="K612" s="27"/>
    </row>
    <row r="613" spans="1:11" ht="15.75" customHeight="1" x14ac:dyDescent="0.3">
      <c r="A613" s="7" t="s">
        <v>90</v>
      </c>
      <c r="B613" s="8" t="s">
        <v>1948</v>
      </c>
      <c r="C613" s="22"/>
      <c r="D613" s="14"/>
      <c r="E613" s="14"/>
      <c r="F613" s="14"/>
      <c r="G613" s="14"/>
      <c r="H613" s="14"/>
      <c r="I613" s="14"/>
      <c r="J613" s="14"/>
      <c r="K613" s="27"/>
    </row>
    <row r="614" spans="1:11" ht="15.75" customHeight="1" x14ac:dyDescent="0.3">
      <c r="A614" s="7" t="s">
        <v>73</v>
      </c>
      <c r="B614" s="8" t="s">
        <v>299</v>
      </c>
      <c r="C614" s="22"/>
      <c r="D614" s="14"/>
      <c r="E614" s="14">
        <v>4</v>
      </c>
      <c r="F614" s="14">
        <v>5</v>
      </c>
      <c r="G614" s="14"/>
      <c r="H614" s="14"/>
      <c r="I614" s="14"/>
      <c r="J614" s="14"/>
      <c r="K614" s="27"/>
    </row>
    <row r="615" spans="1:11" ht="15.75" customHeight="1" x14ac:dyDescent="0.3">
      <c r="A615" s="7" t="s">
        <v>75</v>
      </c>
      <c r="B615" s="8" t="s">
        <v>299</v>
      </c>
      <c r="C615" s="22"/>
      <c r="D615" s="14"/>
      <c r="E615" s="14">
        <v>0</v>
      </c>
      <c r="F615" s="14">
        <v>9</v>
      </c>
      <c r="G615" s="14"/>
      <c r="H615" s="14"/>
      <c r="I615" s="14"/>
      <c r="J615" s="14"/>
      <c r="K615" s="27"/>
    </row>
    <row r="616" spans="1:11" ht="15.75" customHeight="1" x14ac:dyDescent="0.3">
      <c r="A616" s="7" t="s">
        <v>76</v>
      </c>
      <c r="B616" s="8" t="s">
        <v>299</v>
      </c>
      <c r="C616" s="12"/>
      <c r="D616" s="13"/>
      <c r="E616" s="13">
        <v>7</v>
      </c>
      <c r="F616" s="13">
        <v>2</v>
      </c>
      <c r="G616" s="13"/>
      <c r="H616" s="13"/>
      <c r="I616" s="13">
        <v>15</v>
      </c>
      <c r="J616" s="13">
        <v>6</v>
      </c>
      <c r="K616" s="27"/>
    </row>
    <row r="617" spans="1:11" ht="15.75" customHeight="1" x14ac:dyDescent="0.3">
      <c r="A617" s="7" t="s">
        <v>77</v>
      </c>
      <c r="B617" s="8" t="s">
        <v>299</v>
      </c>
      <c r="C617" s="22"/>
      <c r="D617" s="14"/>
      <c r="E617" s="14">
        <v>8</v>
      </c>
      <c r="F617" s="14">
        <v>1</v>
      </c>
      <c r="G617" s="14"/>
      <c r="H617" s="14"/>
      <c r="I617" s="14">
        <v>21</v>
      </c>
      <c r="J617" s="14">
        <v>5</v>
      </c>
      <c r="K617" s="27"/>
    </row>
    <row r="618" spans="1:11" ht="15.75" customHeight="1" x14ac:dyDescent="0.3">
      <c r="A618" s="7" t="s">
        <v>78</v>
      </c>
      <c r="B618" s="8" t="s">
        <v>299</v>
      </c>
      <c r="C618" s="22"/>
      <c r="D618" s="14"/>
      <c r="E618" s="14">
        <v>6</v>
      </c>
      <c r="F618" s="14">
        <v>3</v>
      </c>
      <c r="G618" s="14"/>
      <c r="H618" s="14"/>
      <c r="I618" s="14">
        <v>17</v>
      </c>
      <c r="J618" s="14">
        <v>7</v>
      </c>
      <c r="K618" s="27"/>
    </row>
    <row r="619" spans="1:11" ht="15.75" customHeight="1" x14ac:dyDescent="0.3">
      <c r="A619" s="7" t="s">
        <v>79</v>
      </c>
      <c r="B619" s="8" t="s">
        <v>299</v>
      </c>
      <c r="C619" s="22">
        <v>18</v>
      </c>
      <c r="D619" s="14">
        <v>2</v>
      </c>
      <c r="E619" s="14">
        <v>8</v>
      </c>
      <c r="F619" s="14">
        <v>1</v>
      </c>
      <c r="G619" s="14">
        <v>1</v>
      </c>
      <c r="H619" s="14">
        <v>1</v>
      </c>
      <c r="I619" s="14">
        <v>19</v>
      </c>
      <c r="J619" s="14">
        <v>3</v>
      </c>
      <c r="K619" s="27"/>
    </row>
    <row r="620" spans="1:11" ht="15.75" customHeight="1" x14ac:dyDescent="0.3">
      <c r="A620" s="7" t="s">
        <v>9</v>
      </c>
      <c r="B620" s="8" t="s">
        <v>299</v>
      </c>
      <c r="C620" s="22">
        <v>9</v>
      </c>
      <c r="D620" s="14">
        <v>11</v>
      </c>
      <c r="E620" s="14">
        <v>4</v>
      </c>
      <c r="F620" s="14">
        <v>5</v>
      </c>
      <c r="G620" s="14">
        <v>0</v>
      </c>
      <c r="H620" s="14">
        <v>1</v>
      </c>
      <c r="I620" s="14">
        <v>9</v>
      </c>
      <c r="J620" s="14">
        <v>12</v>
      </c>
      <c r="K620" s="27"/>
    </row>
    <row r="621" spans="1:11" ht="15.75" customHeight="1" x14ac:dyDescent="0.3">
      <c r="A621" s="7" t="s">
        <v>11</v>
      </c>
      <c r="B621" s="8" t="s">
        <v>299</v>
      </c>
      <c r="C621" s="22">
        <v>18</v>
      </c>
      <c r="D621" s="14">
        <v>2</v>
      </c>
      <c r="E621" s="14">
        <v>8</v>
      </c>
      <c r="F621" s="14">
        <v>1</v>
      </c>
      <c r="G621" s="14">
        <v>4</v>
      </c>
      <c r="H621" s="14">
        <v>1</v>
      </c>
      <c r="I621" s="14">
        <v>22</v>
      </c>
      <c r="J621" s="14">
        <v>3</v>
      </c>
      <c r="K621" s="27"/>
    </row>
    <row r="622" spans="1:11" ht="15.75" customHeight="1" x14ac:dyDescent="0.3">
      <c r="A622" s="7" t="s">
        <v>630</v>
      </c>
      <c r="B622" s="8" t="s">
        <v>299</v>
      </c>
      <c r="C622" s="22">
        <v>15</v>
      </c>
      <c r="D622" s="14">
        <v>4</v>
      </c>
      <c r="E622" s="14">
        <v>6</v>
      </c>
      <c r="F622" s="14">
        <v>3</v>
      </c>
      <c r="G622" s="14">
        <v>5</v>
      </c>
      <c r="H622" s="14">
        <v>1</v>
      </c>
      <c r="I622" s="14">
        <v>20</v>
      </c>
      <c r="J622" s="14">
        <v>5</v>
      </c>
      <c r="K622" s="27"/>
    </row>
    <row r="623" spans="1:11" ht="15.75" customHeight="1" x14ac:dyDescent="0.3">
      <c r="A623" s="7" t="s">
        <v>686</v>
      </c>
      <c r="B623" s="8" t="s">
        <v>299</v>
      </c>
      <c r="C623" s="22">
        <v>11</v>
      </c>
      <c r="D623" s="14">
        <v>9</v>
      </c>
      <c r="E623" s="14">
        <v>5</v>
      </c>
      <c r="F623" s="14">
        <v>4</v>
      </c>
      <c r="G623" s="14">
        <v>3</v>
      </c>
      <c r="H623" s="14">
        <v>1</v>
      </c>
      <c r="I623" s="14">
        <v>14</v>
      </c>
      <c r="J623" s="14">
        <v>10</v>
      </c>
      <c r="K623" s="27"/>
    </row>
    <row r="624" spans="1:11" ht="15.75" customHeight="1" x14ac:dyDescent="0.3">
      <c r="A624" s="7" t="s">
        <v>729</v>
      </c>
      <c r="B624" s="8" t="s">
        <v>299</v>
      </c>
      <c r="C624" s="22">
        <v>9</v>
      </c>
      <c r="D624" s="14">
        <v>11</v>
      </c>
      <c r="E624" s="14">
        <v>4</v>
      </c>
      <c r="F624" s="14">
        <v>5</v>
      </c>
      <c r="G624" s="14">
        <v>2</v>
      </c>
      <c r="H624" s="14">
        <v>1</v>
      </c>
      <c r="I624" s="14">
        <v>11</v>
      </c>
      <c r="J624" s="14">
        <v>12</v>
      </c>
      <c r="K624" s="27"/>
    </row>
    <row r="625" spans="1:11" ht="15.75" customHeight="1" x14ac:dyDescent="0.3">
      <c r="A625" s="10" t="s">
        <v>12</v>
      </c>
      <c r="B625" s="11"/>
      <c r="C625" s="9">
        <f t="shared" ref="C625:J625" si="45">SUM(C605:C624)</f>
        <v>121</v>
      </c>
      <c r="D625" s="9">
        <f t="shared" si="45"/>
        <v>98</v>
      </c>
      <c r="E625" s="9">
        <f t="shared" si="45"/>
        <v>81</v>
      </c>
      <c r="F625" s="9">
        <f t="shared" si="45"/>
        <v>68</v>
      </c>
      <c r="G625" s="9">
        <f t="shared" si="45"/>
        <v>20</v>
      </c>
      <c r="H625" s="9">
        <f t="shared" si="45"/>
        <v>11</v>
      </c>
      <c r="I625" s="9">
        <f t="shared" si="45"/>
        <v>194</v>
      </c>
      <c r="J625" s="9">
        <f t="shared" si="45"/>
        <v>127</v>
      </c>
      <c r="K625" s="29"/>
    </row>
    <row r="626" spans="1:11" ht="15.75" customHeight="1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1" ht="15.75" customHeight="1" x14ac:dyDescent="0.3"/>
    <row r="628" spans="1:11" ht="15.75" customHeight="1" x14ac:dyDescent="0.3">
      <c r="A628" s="24" t="s">
        <v>1754</v>
      </c>
      <c r="B628" s="25"/>
      <c r="C628" s="25"/>
      <c r="D628" s="25"/>
      <c r="E628" s="25"/>
      <c r="F628" s="25"/>
      <c r="G628" s="25"/>
      <c r="H628" s="25"/>
      <c r="I628" s="25"/>
      <c r="J628" s="26"/>
      <c r="K628" s="27"/>
    </row>
    <row r="629" spans="1:11" ht="15.75" customHeight="1" x14ac:dyDescent="0.3">
      <c r="A629" s="2"/>
      <c r="B629" s="3"/>
      <c r="C629" s="28" t="s">
        <v>1</v>
      </c>
      <c r="D629" s="26"/>
      <c r="E629" s="28" t="s">
        <v>2</v>
      </c>
      <c r="F629" s="26"/>
      <c r="G629" s="28" t="s">
        <v>3</v>
      </c>
      <c r="H629" s="26"/>
      <c r="I629" s="28" t="s">
        <v>4</v>
      </c>
      <c r="J629" s="26"/>
      <c r="K629" s="27"/>
    </row>
    <row r="630" spans="1:11" ht="15.75" customHeight="1" x14ac:dyDescent="0.3">
      <c r="A630" s="4" t="s">
        <v>5</v>
      </c>
      <c r="B630" s="5" t="s">
        <v>6</v>
      </c>
      <c r="C630" s="6" t="s">
        <v>7</v>
      </c>
      <c r="D630" s="6" t="s">
        <v>8</v>
      </c>
      <c r="E630" s="6" t="s">
        <v>7</v>
      </c>
      <c r="F630" s="6" t="s">
        <v>8</v>
      </c>
      <c r="G630" s="6" t="s">
        <v>7</v>
      </c>
      <c r="H630" s="6" t="s">
        <v>8</v>
      </c>
      <c r="I630" s="6" t="s">
        <v>7</v>
      </c>
      <c r="J630" s="6" t="s">
        <v>8</v>
      </c>
      <c r="K630" s="29"/>
    </row>
    <row r="631" spans="1:11" ht="15.75" customHeight="1" x14ac:dyDescent="0.3">
      <c r="A631" s="7" t="s">
        <v>780</v>
      </c>
      <c r="B631" s="8" t="s">
        <v>275</v>
      </c>
      <c r="C631" s="12"/>
      <c r="D631" s="13"/>
      <c r="E631" s="13">
        <v>6</v>
      </c>
      <c r="F631" s="13">
        <v>0</v>
      </c>
      <c r="G631" s="13">
        <v>6</v>
      </c>
      <c r="H631" s="13">
        <v>1</v>
      </c>
      <c r="I631" s="13"/>
      <c r="J631" s="13"/>
      <c r="K631" s="27"/>
    </row>
    <row r="632" spans="1:11" ht="15.75" customHeight="1" x14ac:dyDescent="0.3">
      <c r="A632" s="10" t="s">
        <v>12</v>
      </c>
      <c r="B632" s="11"/>
      <c r="C632" s="9">
        <f t="shared" ref="C632:J632" si="46">SUM(C631:C631)</f>
        <v>0</v>
      </c>
      <c r="D632" s="9">
        <f t="shared" si="46"/>
        <v>0</v>
      </c>
      <c r="E632" s="9">
        <f t="shared" si="46"/>
        <v>6</v>
      </c>
      <c r="F632" s="9">
        <f t="shared" si="46"/>
        <v>0</v>
      </c>
      <c r="G632" s="9">
        <f t="shared" si="46"/>
        <v>6</v>
      </c>
      <c r="H632" s="9">
        <f t="shared" si="46"/>
        <v>1</v>
      </c>
      <c r="I632" s="9">
        <f t="shared" si="46"/>
        <v>0</v>
      </c>
      <c r="J632" s="9">
        <f t="shared" si="46"/>
        <v>0</v>
      </c>
      <c r="K632" s="29"/>
    </row>
    <row r="633" spans="1:11" ht="15.75" customHeight="1" x14ac:dyDescent="0.3"/>
    <row r="634" spans="1:11" ht="15.75" customHeight="1" x14ac:dyDescent="0.3"/>
    <row r="635" spans="1:11" ht="15.75" customHeight="1" x14ac:dyDescent="0.3">
      <c r="A635" s="24" t="s">
        <v>1507</v>
      </c>
      <c r="B635" s="25"/>
      <c r="C635" s="25"/>
      <c r="D635" s="25"/>
      <c r="E635" s="25"/>
      <c r="F635" s="25"/>
      <c r="G635" s="25"/>
      <c r="H635" s="25"/>
      <c r="I635" s="25"/>
      <c r="J635" s="26"/>
      <c r="K635" s="27"/>
    </row>
    <row r="636" spans="1:11" ht="15.75" customHeight="1" x14ac:dyDescent="0.3">
      <c r="A636" s="2"/>
      <c r="B636" s="3"/>
      <c r="C636" s="28" t="s">
        <v>1</v>
      </c>
      <c r="D636" s="26"/>
      <c r="E636" s="28" t="s">
        <v>2</v>
      </c>
      <c r="F636" s="26"/>
      <c r="G636" s="28" t="s">
        <v>3</v>
      </c>
      <c r="H636" s="26"/>
      <c r="I636" s="28" t="s">
        <v>4</v>
      </c>
      <c r="J636" s="26"/>
      <c r="K636" s="27"/>
    </row>
    <row r="637" spans="1:11" ht="15.75" customHeight="1" x14ac:dyDescent="0.3">
      <c r="A637" s="4" t="s">
        <v>5</v>
      </c>
      <c r="B637" s="5" t="s">
        <v>6</v>
      </c>
      <c r="C637" s="6" t="s">
        <v>7</v>
      </c>
      <c r="D637" s="6" t="s">
        <v>8</v>
      </c>
      <c r="E637" s="6" t="s">
        <v>7</v>
      </c>
      <c r="F637" s="6" t="s">
        <v>8</v>
      </c>
      <c r="G637" s="6" t="s">
        <v>7</v>
      </c>
      <c r="H637" s="6" t="s">
        <v>8</v>
      </c>
      <c r="I637" s="6" t="s">
        <v>7</v>
      </c>
      <c r="J637" s="6" t="s">
        <v>8</v>
      </c>
      <c r="K637" s="29"/>
    </row>
    <row r="638" spans="1:11" ht="15.75" customHeight="1" x14ac:dyDescent="0.3">
      <c r="A638" s="7" t="s">
        <v>15</v>
      </c>
      <c r="B638" s="8" t="s">
        <v>44</v>
      </c>
      <c r="C638" s="12">
        <v>9</v>
      </c>
      <c r="D638" s="13">
        <v>9</v>
      </c>
      <c r="E638" s="13">
        <v>5</v>
      </c>
      <c r="F638" s="13">
        <v>6</v>
      </c>
      <c r="G638" s="13">
        <v>0</v>
      </c>
      <c r="H638" s="13">
        <v>2</v>
      </c>
      <c r="I638" s="13">
        <v>9</v>
      </c>
      <c r="J638" s="13">
        <v>11</v>
      </c>
      <c r="K638" s="27"/>
    </row>
    <row r="639" spans="1:11" ht="15.75" customHeight="1" x14ac:dyDescent="0.3">
      <c r="A639" s="7" t="s">
        <v>300</v>
      </c>
      <c r="B639" s="8" t="s">
        <v>41</v>
      </c>
      <c r="C639" s="22">
        <v>0</v>
      </c>
      <c r="D639" s="14">
        <v>10</v>
      </c>
      <c r="E639" s="14">
        <v>0</v>
      </c>
      <c r="F639" s="14">
        <v>10</v>
      </c>
      <c r="G639" s="14">
        <v>0</v>
      </c>
      <c r="H639" s="14">
        <v>2</v>
      </c>
      <c r="I639" s="14">
        <v>0</v>
      </c>
      <c r="J639" s="14">
        <v>12</v>
      </c>
      <c r="K639" s="27"/>
    </row>
    <row r="640" spans="1:11" ht="15.75" customHeight="1" x14ac:dyDescent="0.3">
      <c r="A640" s="10" t="s">
        <v>12</v>
      </c>
      <c r="B640" s="11"/>
      <c r="C640" s="9">
        <f>SUM(C638:C639)</f>
        <v>9</v>
      </c>
      <c r="D640" s="9">
        <f t="shared" ref="D640:J640" si="47">SUM(D638:D639)</f>
        <v>19</v>
      </c>
      <c r="E640" s="9">
        <f t="shared" si="47"/>
        <v>5</v>
      </c>
      <c r="F640" s="9">
        <f t="shared" si="47"/>
        <v>16</v>
      </c>
      <c r="G640" s="9">
        <f t="shared" si="47"/>
        <v>0</v>
      </c>
      <c r="H640" s="9">
        <f t="shared" si="47"/>
        <v>4</v>
      </c>
      <c r="I640" s="9">
        <f t="shared" si="47"/>
        <v>9</v>
      </c>
      <c r="J640" s="9">
        <f t="shared" si="47"/>
        <v>23</v>
      </c>
      <c r="K640" s="29"/>
    </row>
    <row r="641" ht="15.75" customHeight="1" x14ac:dyDescent="0.3"/>
    <row r="642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569"/>
  <sheetViews>
    <sheetView topLeftCell="A241" workbookViewId="0">
      <selection activeCell="C260" sqref="C260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1766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279</v>
      </c>
      <c r="B6" s="8" t="s">
        <v>555</v>
      </c>
      <c r="C6" s="12">
        <v>10</v>
      </c>
      <c r="D6" s="13">
        <v>6</v>
      </c>
      <c r="E6" s="13"/>
      <c r="F6" s="13"/>
      <c r="G6" s="13">
        <v>1</v>
      </c>
      <c r="H6" s="13">
        <v>1</v>
      </c>
      <c r="I6" s="13">
        <v>11</v>
      </c>
      <c r="J6" s="13">
        <v>7</v>
      </c>
    </row>
    <row r="7" spans="1:11" ht="15.75" customHeight="1" x14ac:dyDescent="0.3">
      <c r="A7" s="7" t="s">
        <v>280</v>
      </c>
      <c r="B7" s="8" t="s">
        <v>1767</v>
      </c>
      <c r="C7" s="12"/>
      <c r="D7" s="13"/>
      <c r="E7" s="13"/>
      <c r="F7" s="13"/>
      <c r="G7" s="13"/>
      <c r="H7" s="13"/>
      <c r="I7" s="13"/>
      <c r="J7" s="13"/>
    </row>
    <row r="8" spans="1:11" ht="15.75" customHeight="1" x14ac:dyDescent="0.3">
      <c r="A8" s="7" t="s">
        <v>467</v>
      </c>
      <c r="B8" s="8" t="s">
        <v>555</v>
      </c>
      <c r="C8" s="12">
        <v>10</v>
      </c>
      <c r="D8" s="13">
        <v>4</v>
      </c>
      <c r="E8" s="13">
        <v>4</v>
      </c>
      <c r="F8" s="13">
        <v>1</v>
      </c>
      <c r="G8" s="13">
        <v>4</v>
      </c>
      <c r="H8" s="13">
        <v>2</v>
      </c>
      <c r="I8" s="13">
        <v>14</v>
      </c>
      <c r="J8" s="13">
        <v>6</v>
      </c>
    </row>
    <row r="9" spans="1:11" ht="15.75" customHeight="1" x14ac:dyDescent="0.3">
      <c r="A9" s="7" t="s">
        <v>282</v>
      </c>
      <c r="B9" s="8" t="s">
        <v>555</v>
      </c>
      <c r="C9" s="12"/>
      <c r="D9" s="13"/>
      <c r="E9" s="13"/>
      <c r="F9" s="13"/>
      <c r="G9" s="13"/>
      <c r="H9" s="13"/>
      <c r="I9" s="13"/>
      <c r="J9" s="13"/>
      <c r="K9" s="27"/>
    </row>
    <row r="10" spans="1:11" ht="15.75" customHeight="1" x14ac:dyDescent="0.3">
      <c r="A10" s="10" t="s">
        <v>12</v>
      </c>
      <c r="B10" s="11"/>
      <c r="C10" s="9">
        <f>SUM(C6:C9)</f>
        <v>20</v>
      </c>
      <c r="D10" s="9">
        <f t="shared" ref="D10:J10" si="0">SUM(D6:D9)</f>
        <v>10</v>
      </c>
      <c r="E10" s="9">
        <f t="shared" si="0"/>
        <v>4</v>
      </c>
      <c r="F10" s="9">
        <f t="shared" si="0"/>
        <v>1</v>
      </c>
      <c r="G10" s="9">
        <f t="shared" si="0"/>
        <v>5</v>
      </c>
      <c r="H10" s="9">
        <f t="shared" si="0"/>
        <v>3</v>
      </c>
      <c r="I10" s="9">
        <f t="shared" si="0"/>
        <v>25</v>
      </c>
      <c r="J10" s="9">
        <f t="shared" si="0"/>
        <v>13</v>
      </c>
      <c r="K10" s="29"/>
    </row>
    <row r="11" spans="1:11" ht="15.75" customHeight="1" x14ac:dyDescent="0.3"/>
    <row r="12" spans="1:11" ht="15.75" customHeight="1" x14ac:dyDescent="0.3"/>
    <row r="13" spans="1:11" ht="15.75" customHeight="1" x14ac:dyDescent="0.3">
      <c r="A13" s="24" t="s">
        <v>2019</v>
      </c>
      <c r="B13" s="25"/>
      <c r="C13" s="25"/>
      <c r="D13" s="25"/>
      <c r="E13" s="25"/>
      <c r="F13" s="25"/>
      <c r="G13" s="25"/>
      <c r="H13" s="25"/>
      <c r="I13" s="25"/>
      <c r="J13" s="26"/>
      <c r="K13" s="27"/>
    </row>
    <row r="14" spans="1:11" ht="15.75" customHeight="1" x14ac:dyDescent="0.3">
      <c r="A14" s="2"/>
      <c r="B14" s="3"/>
      <c r="C14" s="28" t="s">
        <v>1</v>
      </c>
      <c r="D14" s="26"/>
      <c r="E14" s="28" t="s">
        <v>2</v>
      </c>
      <c r="F14" s="26"/>
      <c r="G14" s="28" t="s">
        <v>3</v>
      </c>
      <c r="H14" s="26"/>
      <c r="I14" s="28" t="s">
        <v>4</v>
      </c>
      <c r="J14" s="26"/>
      <c r="K14" s="27"/>
    </row>
    <row r="15" spans="1:11" ht="15.75" customHeight="1" x14ac:dyDescent="0.3">
      <c r="A15" s="4" t="s">
        <v>5</v>
      </c>
      <c r="B15" s="5" t="s">
        <v>6</v>
      </c>
      <c r="C15" s="6" t="s">
        <v>7</v>
      </c>
      <c r="D15" s="6" t="s">
        <v>8</v>
      </c>
      <c r="E15" s="6" t="s">
        <v>7</v>
      </c>
      <c r="F15" s="6" t="s">
        <v>8</v>
      </c>
      <c r="G15" s="6" t="s">
        <v>7</v>
      </c>
      <c r="H15" s="6" t="s">
        <v>8</v>
      </c>
      <c r="I15" s="6" t="s">
        <v>7</v>
      </c>
      <c r="J15" s="6" t="s">
        <v>8</v>
      </c>
      <c r="K15" s="29"/>
    </row>
    <row r="16" spans="1:11" ht="15.75" customHeight="1" x14ac:dyDescent="0.3">
      <c r="A16" s="7" t="s">
        <v>24</v>
      </c>
      <c r="B16" s="8" t="s">
        <v>1047</v>
      </c>
      <c r="C16" s="12">
        <v>5</v>
      </c>
      <c r="D16" s="13">
        <v>14</v>
      </c>
      <c r="E16" s="13">
        <v>4</v>
      </c>
      <c r="F16" s="13">
        <v>8</v>
      </c>
      <c r="G16" s="13">
        <v>1</v>
      </c>
      <c r="H16" s="13">
        <v>2</v>
      </c>
      <c r="I16" s="13">
        <v>6</v>
      </c>
      <c r="J16" s="13">
        <v>16</v>
      </c>
    </row>
    <row r="17" spans="1:11" ht="15.75" customHeight="1" x14ac:dyDescent="0.3">
      <c r="A17" s="10" t="s">
        <v>12</v>
      </c>
      <c r="B17" s="11"/>
      <c r="C17" s="9">
        <f t="shared" ref="C17:J17" si="1">SUM(C16:C16)</f>
        <v>5</v>
      </c>
      <c r="D17" s="9">
        <f t="shared" si="1"/>
        <v>14</v>
      </c>
      <c r="E17" s="9">
        <f t="shared" si="1"/>
        <v>4</v>
      </c>
      <c r="F17" s="9">
        <f t="shared" si="1"/>
        <v>8</v>
      </c>
      <c r="G17" s="9">
        <f t="shared" si="1"/>
        <v>1</v>
      </c>
      <c r="H17" s="9">
        <f t="shared" si="1"/>
        <v>2</v>
      </c>
      <c r="I17" s="9">
        <f t="shared" si="1"/>
        <v>6</v>
      </c>
      <c r="J17" s="9">
        <f t="shared" si="1"/>
        <v>16</v>
      </c>
      <c r="K17" s="29"/>
    </row>
    <row r="18" spans="1:11" ht="15.75" customHeight="1" x14ac:dyDescent="0.3"/>
    <row r="19" spans="1:11" ht="15.75" customHeight="1" x14ac:dyDescent="0.3"/>
    <row r="20" spans="1:11" ht="15.75" customHeight="1" x14ac:dyDescent="0.3">
      <c r="A20" s="24" t="s">
        <v>2087</v>
      </c>
      <c r="B20" s="25"/>
      <c r="C20" s="25"/>
      <c r="D20" s="25"/>
      <c r="E20" s="25"/>
      <c r="F20" s="25"/>
      <c r="G20" s="25"/>
      <c r="H20" s="25"/>
      <c r="I20" s="25"/>
      <c r="J20" s="26"/>
      <c r="K20" s="27"/>
    </row>
    <row r="21" spans="1:11" ht="15.75" customHeight="1" x14ac:dyDescent="0.3">
      <c r="A21" s="2"/>
      <c r="B21" s="3"/>
      <c r="C21" s="28" t="s">
        <v>1</v>
      </c>
      <c r="D21" s="26"/>
      <c r="E21" s="28" t="s">
        <v>2</v>
      </c>
      <c r="F21" s="26"/>
      <c r="G21" s="28" t="s">
        <v>3</v>
      </c>
      <c r="H21" s="26"/>
      <c r="I21" s="28" t="s">
        <v>4</v>
      </c>
      <c r="J21" s="26"/>
      <c r="K21" s="27"/>
    </row>
    <row r="22" spans="1:11" ht="15.75" customHeight="1" x14ac:dyDescent="0.3">
      <c r="A22" s="4" t="s">
        <v>5</v>
      </c>
      <c r="B22" s="5" t="s">
        <v>6</v>
      </c>
      <c r="C22" s="6" t="s">
        <v>7</v>
      </c>
      <c r="D22" s="6" t="s">
        <v>8</v>
      </c>
      <c r="E22" s="6" t="s">
        <v>7</v>
      </c>
      <c r="F22" s="6" t="s">
        <v>8</v>
      </c>
      <c r="G22" s="6" t="s">
        <v>7</v>
      </c>
      <c r="H22" s="6" t="s">
        <v>8</v>
      </c>
      <c r="I22" s="6" t="s">
        <v>7</v>
      </c>
      <c r="J22" s="6" t="s">
        <v>8</v>
      </c>
      <c r="K22" s="29"/>
    </row>
    <row r="23" spans="1:11" ht="15.75" customHeight="1" x14ac:dyDescent="0.3">
      <c r="A23" s="7" t="s">
        <v>2043</v>
      </c>
      <c r="B23" s="8" t="s">
        <v>426</v>
      </c>
      <c r="C23" s="12">
        <v>19</v>
      </c>
      <c r="D23" s="13">
        <v>3</v>
      </c>
      <c r="E23" s="13">
        <v>13</v>
      </c>
      <c r="F23" s="13">
        <v>1</v>
      </c>
      <c r="G23" s="13">
        <v>0</v>
      </c>
      <c r="H23" s="13">
        <v>1</v>
      </c>
      <c r="I23" s="13">
        <v>19</v>
      </c>
      <c r="J23" s="13">
        <v>4</v>
      </c>
    </row>
    <row r="24" spans="1:11" ht="15.75" customHeight="1" x14ac:dyDescent="0.3">
      <c r="A24" s="7" t="s">
        <v>2066</v>
      </c>
      <c r="B24" s="8" t="s">
        <v>426</v>
      </c>
      <c r="C24" s="12">
        <v>19</v>
      </c>
      <c r="D24" s="13">
        <v>3</v>
      </c>
      <c r="E24" s="13">
        <v>13</v>
      </c>
      <c r="F24" s="13">
        <v>1</v>
      </c>
      <c r="G24" s="13">
        <v>1</v>
      </c>
      <c r="H24" s="13">
        <v>1</v>
      </c>
      <c r="I24" s="13">
        <v>20</v>
      </c>
      <c r="J24" s="13">
        <v>4</v>
      </c>
    </row>
    <row r="25" spans="1:11" ht="15.75" customHeight="1" x14ac:dyDescent="0.3">
      <c r="A25" s="7" t="s">
        <v>2081</v>
      </c>
      <c r="B25" s="8" t="s">
        <v>426</v>
      </c>
      <c r="C25" s="12">
        <v>20</v>
      </c>
      <c r="D25" s="13">
        <v>2</v>
      </c>
      <c r="E25" s="13">
        <v>14</v>
      </c>
      <c r="F25" s="13">
        <v>0</v>
      </c>
      <c r="G25" s="13">
        <v>5</v>
      </c>
      <c r="H25" s="13">
        <v>1</v>
      </c>
      <c r="I25" s="13">
        <v>25</v>
      </c>
      <c r="J25" s="13">
        <v>3</v>
      </c>
    </row>
    <row r="26" spans="1:11" ht="15.75" customHeight="1" x14ac:dyDescent="0.3">
      <c r="A26" s="10" t="s">
        <v>12</v>
      </c>
      <c r="B26" s="11"/>
      <c r="C26" s="9">
        <f>SUM(C23:C25)</f>
        <v>58</v>
      </c>
      <c r="D26" s="9">
        <f t="shared" ref="D26:J26" si="2">SUM(D23:D25)</f>
        <v>8</v>
      </c>
      <c r="E26" s="9">
        <f t="shared" si="2"/>
        <v>40</v>
      </c>
      <c r="F26" s="9">
        <f t="shared" si="2"/>
        <v>2</v>
      </c>
      <c r="G26" s="9">
        <f t="shared" si="2"/>
        <v>6</v>
      </c>
      <c r="H26" s="9">
        <f t="shared" si="2"/>
        <v>3</v>
      </c>
      <c r="I26" s="9">
        <f t="shared" si="2"/>
        <v>64</v>
      </c>
      <c r="J26" s="9">
        <f t="shared" si="2"/>
        <v>11</v>
      </c>
      <c r="K26" s="29"/>
    </row>
    <row r="27" spans="1:11" ht="15.75" customHeight="1" x14ac:dyDescent="0.3"/>
    <row r="28" spans="1:11" ht="15.75" customHeight="1" x14ac:dyDescent="0.3"/>
    <row r="29" spans="1:11" ht="15.75" customHeight="1" x14ac:dyDescent="0.3">
      <c r="A29" s="24" t="s">
        <v>1660</v>
      </c>
      <c r="B29" s="25"/>
      <c r="C29" s="25"/>
      <c r="D29" s="25"/>
      <c r="E29" s="25"/>
      <c r="F29" s="25"/>
      <c r="G29" s="25"/>
      <c r="H29" s="25"/>
      <c r="I29" s="25"/>
      <c r="J29" s="26"/>
      <c r="K29" s="27"/>
    </row>
    <row r="30" spans="1:11" ht="15.75" customHeight="1" x14ac:dyDescent="0.3">
      <c r="A30" s="2"/>
      <c r="B30" s="3"/>
      <c r="C30" s="28" t="s">
        <v>1</v>
      </c>
      <c r="D30" s="26"/>
      <c r="E30" s="28" t="s">
        <v>2</v>
      </c>
      <c r="F30" s="26"/>
      <c r="G30" s="28" t="s">
        <v>3</v>
      </c>
      <c r="H30" s="26"/>
      <c r="I30" s="28" t="s">
        <v>4</v>
      </c>
      <c r="J30" s="26"/>
      <c r="K30" s="27"/>
    </row>
    <row r="31" spans="1:11" ht="15.75" customHeight="1" x14ac:dyDescent="0.3">
      <c r="A31" s="4" t="s">
        <v>5</v>
      </c>
      <c r="B31" s="5" t="s">
        <v>6</v>
      </c>
      <c r="C31" s="6" t="s">
        <v>7</v>
      </c>
      <c r="D31" s="6" t="s">
        <v>8</v>
      </c>
      <c r="E31" s="6" t="s">
        <v>7</v>
      </c>
      <c r="F31" s="6" t="s">
        <v>8</v>
      </c>
      <c r="G31" s="6" t="s">
        <v>7</v>
      </c>
      <c r="H31" s="6" t="s">
        <v>8</v>
      </c>
      <c r="I31" s="6" t="s">
        <v>7</v>
      </c>
      <c r="J31" s="6" t="s">
        <v>8</v>
      </c>
      <c r="K31" s="29"/>
    </row>
    <row r="32" spans="1:11" ht="15.75" customHeight="1" x14ac:dyDescent="0.3">
      <c r="A32" s="7" t="s">
        <v>155</v>
      </c>
      <c r="B32" s="8" t="s">
        <v>115</v>
      </c>
      <c r="C32" s="12">
        <v>8</v>
      </c>
      <c r="D32" s="13">
        <v>9</v>
      </c>
      <c r="E32" s="13">
        <v>6</v>
      </c>
      <c r="F32" s="13">
        <v>6</v>
      </c>
      <c r="G32" s="13">
        <v>6</v>
      </c>
      <c r="H32" s="13">
        <v>2</v>
      </c>
      <c r="I32" s="13">
        <v>14</v>
      </c>
      <c r="J32" s="13">
        <v>11</v>
      </c>
    </row>
    <row r="33" spans="1:11" ht="15.75" customHeight="1" x14ac:dyDescent="0.3">
      <c r="A33" s="7" t="s">
        <v>15</v>
      </c>
      <c r="B33" s="8" t="s">
        <v>115</v>
      </c>
      <c r="C33" s="12">
        <v>12</v>
      </c>
      <c r="D33" s="13">
        <v>9</v>
      </c>
      <c r="E33" s="13">
        <v>9</v>
      </c>
      <c r="F33" s="13">
        <v>3</v>
      </c>
      <c r="G33" s="13">
        <v>1</v>
      </c>
      <c r="H33" s="13">
        <v>2</v>
      </c>
      <c r="I33" s="13">
        <v>13</v>
      </c>
      <c r="J33" s="13">
        <v>11</v>
      </c>
      <c r="K33" s="27"/>
    </row>
    <row r="34" spans="1:11" ht="15.75" customHeight="1" x14ac:dyDescent="0.3">
      <c r="A34" s="10" t="s">
        <v>12</v>
      </c>
      <c r="B34" s="11"/>
      <c r="C34" s="9">
        <f>SUM(C32:C33)</f>
        <v>20</v>
      </c>
      <c r="D34" s="9">
        <f t="shared" ref="D34:J34" si="3">SUM(D32:D33)</f>
        <v>18</v>
      </c>
      <c r="E34" s="9">
        <f t="shared" si="3"/>
        <v>15</v>
      </c>
      <c r="F34" s="9">
        <f t="shared" si="3"/>
        <v>9</v>
      </c>
      <c r="G34" s="9">
        <f t="shared" si="3"/>
        <v>7</v>
      </c>
      <c r="H34" s="9">
        <f t="shared" si="3"/>
        <v>4</v>
      </c>
      <c r="I34" s="9">
        <f t="shared" si="3"/>
        <v>27</v>
      </c>
      <c r="J34" s="9">
        <f t="shared" si="3"/>
        <v>22</v>
      </c>
      <c r="K34" s="29"/>
    </row>
    <row r="35" spans="1:11" ht="15.75" customHeight="1" x14ac:dyDescent="0.3"/>
    <row r="36" spans="1:11" ht="15.75" customHeight="1" x14ac:dyDescent="0.3"/>
    <row r="37" spans="1:11" ht="15.75" customHeight="1" x14ac:dyDescent="0.3">
      <c r="A37" s="24" t="s">
        <v>1281</v>
      </c>
      <c r="B37" s="25"/>
      <c r="C37" s="25"/>
      <c r="D37" s="25"/>
      <c r="E37" s="25"/>
      <c r="F37" s="25"/>
      <c r="G37" s="25"/>
      <c r="H37" s="25"/>
      <c r="I37" s="25"/>
      <c r="J37" s="26"/>
      <c r="K37" s="27"/>
    </row>
    <row r="38" spans="1:11" ht="15.75" customHeight="1" x14ac:dyDescent="0.3">
      <c r="A38" s="2"/>
      <c r="B38" s="3"/>
      <c r="C38" s="28" t="s">
        <v>1</v>
      </c>
      <c r="D38" s="26"/>
      <c r="E38" s="28" t="s">
        <v>2</v>
      </c>
      <c r="F38" s="26"/>
      <c r="G38" s="28" t="s">
        <v>3</v>
      </c>
      <c r="H38" s="26"/>
      <c r="I38" s="28" t="s">
        <v>4</v>
      </c>
      <c r="J38" s="26"/>
      <c r="K38" s="27"/>
    </row>
    <row r="39" spans="1:11" ht="15.75" customHeight="1" x14ac:dyDescent="0.3">
      <c r="A39" s="4" t="s">
        <v>5</v>
      </c>
      <c r="B39" s="5" t="s">
        <v>6</v>
      </c>
      <c r="C39" s="6" t="s">
        <v>7</v>
      </c>
      <c r="D39" s="6" t="s">
        <v>8</v>
      </c>
      <c r="E39" s="6" t="s">
        <v>7</v>
      </c>
      <c r="F39" s="6" t="s">
        <v>8</v>
      </c>
      <c r="G39" s="6" t="s">
        <v>7</v>
      </c>
      <c r="H39" s="6" t="s">
        <v>8</v>
      </c>
      <c r="I39" s="6" t="s">
        <v>7</v>
      </c>
      <c r="J39" s="6" t="s">
        <v>8</v>
      </c>
      <c r="K39" s="29"/>
    </row>
    <row r="40" spans="1:11" ht="15.75" customHeight="1" x14ac:dyDescent="0.3">
      <c r="A40" s="7" t="s">
        <v>1267</v>
      </c>
      <c r="B40" s="8" t="s">
        <v>234</v>
      </c>
      <c r="C40" s="12">
        <v>0</v>
      </c>
      <c r="D40" s="13">
        <v>22</v>
      </c>
      <c r="E40" s="13">
        <v>0</v>
      </c>
      <c r="F40" s="13">
        <v>11</v>
      </c>
      <c r="G40" s="13">
        <v>0</v>
      </c>
      <c r="H40" s="13">
        <v>1</v>
      </c>
      <c r="I40" s="13">
        <v>0</v>
      </c>
      <c r="J40" s="13">
        <v>23</v>
      </c>
      <c r="K40" s="27"/>
    </row>
    <row r="41" spans="1:11" ht="15.75" customHeight="1" x14ac:dyDescent="0.3">
      <c r="A41" s="10" t="s">
        <v>12</v>
      </c>
      <c r="B41" s="11"/>
      <c r="C41" s="9">
        <f>SUM(C40)</f>
        <v>0</v>
      </c>
      <c r="D41" s="9">
        <f t="shared" ref="D41:J41" si="4">SUM(D40)</f>
        <v>22</v>
      </c>
      <c r="E41" s="9">
        <f t="shared" si="4"/>
        <v>0</v>
      </c>
      <c r="F41" s="9">
        <f t="shared" si="4"/>
        <v>11</v>
      </c>
      <c r="G41" s="9">
        <f t="shared" si="4"/>
        <v>0</v>
      </c>
      <c r="H41" s="9">
        <f t="shared" si="4"/>
        <v>1</v>
      </c>
      <c r="I41" s="9">
        <f t="shared" si="4"/>
        <v>0</v>
      </c>
      <c r="J41" s="9">
        <f t="shared" si="4"/>
        <v>23</v>
      </c>
      <c r="K41" s="29"/>
    </row>
    <row r="42" spans="1:11" ht="15.75" customHeight="1" x14ac:dyDescent="0.3"/>
    <row r="43" spans="1:11" ht="15.75" customHeight="1" x14ac:dyDescent="0.3"/>
    <row r="44" spans="1:11" ht="15.75" customHeight="1" x14ac:dyDescent="0.3">
      <c r="A44" s="24" t="s">
        <v>301</v>
      </c>
      <c r="B44" s="25"/>
      <c r="C44" s="25"/>
      <c r="D44" s="25"/>
      <c r="E44" s="25"/>
      <c r="F44" s="25"/>
      <c r="G44" s="25"/>
      <c r="H44" s="25"/>
      <c r="I44" s="25"/>
      <c r="J44" s="26"/>
      <c r="K44" s="27"/>
    </row>
    <row r="45" spans="1:11" ht="15.75" customHeight="1" x14ac:dyDescent="0.3">
      <c r="A45" s="2"/>
      <c r="B45" s="3"/>
      <c r="C45" s="28" t="s">
        <v>1</v>
      </c>
      <c r="D45" s="26"/>
      <c r="E45" s="28" t="s">
        <v>2</v>
      </c>
      <c r="F45" s="26"/>
      <c r="G45" s="28" t="s">
        <v>3</v>
      </c>
      <c r="H45" s="26"/>
      <c r="I45" s="28" t="s">
        <v>4</v>
      </c>
      <c r="J45" s="26"/>
      <c r="K45" s="27"/>
    </row>
    <row r="46" spans="1:11" ht="15.75" customHeight="1" x14ac:dyDescent="0.3">
      <c r="A46" s="4" t="s">
        <v>5</v>
      </c>
      <c r="B46" s="5" t="s">
        <v>6</v>
      </c>
      <c r="C46" s="6" t="s">
        <v>7</v>
      </c>
      <c r="D46" s="6" t="s">
        <v>8</v>
      </c>
      <c r="E46" s="6" t="s">
        <v>7</v>
      </c>
      <c r="F46" s="6" t="s">
        <v>8</v>
      </c>
      <c r="G46" s="6" t="s">
        <v>7</v>
      </c>
      <c r="H46" s="6" t="s">
        <v>8</v>
      </c>
      <c r="I46" s="6" t="s">
        <v>7</v>
      </c>
      <c r="J46" s="6" t="s">
        <v>8</v>
      </c>
      <c r="K46" s="29"/>
    </row>
    <row r="47" spans="1:11" ht="15.75" customHeight="1" x14ac:dyDescent="0.3">
      <c r="A47" s="7" t="s">
        <v>22</v>
      </c>
      <c r="B47" s="8" t="s">
        <v>222</v>
      </c>
      <c r="C47" s="12">
        <v>5</v>
      </c>
      <c r="D47" s="13">
        <v>11</v>
      </c>
      <c r="E47" s="13">
        <v>5</v>
      </c>
      <c r="F47" s="13">
        <v>10</v>
      </c>
      <c r="G47" s="13">
        <v>1</v>
      </c>
      <c r="H47" s="13">
        <v>2</v>
      </c>
      <c r="I47" s="13">
        <v>6</v>
      </c>
      <c r="J47" s="13">
        <v>13</v>
      </c>
      <c r="K47" s="27"/>
    </row>
    <row r="48" spans="1:11" ht="15.75" customHeight="1" x14ac:dyDescent="0.3">
      <c r="A48" s="7" t="s">
        <v>23</v>
      </c>
      <c r="B48" s="8" t="s">
        <v>222</v>
      </c>
      <c r="C48" s="22">
        <v>1</v>
      </c>
      <c r="D48" s="14">
        <v>17</v>
      </c>
      <c r="E48" s="14">
        <v>1</v>
      </c>
      <c r="F48" s="14">
        <v>17</v>
      </c>
      <c r="G48" s="14">
        <v>0</v>
      </c>
      <c r="H48" s="14">
        <v>2</v>
      </c>
      <c r="I48" s="14">
        <v>1</v>
      </c>
      <c r="J48" s="14">
        <v>19</v>
      </c>
      <c r="K48" s="27"/>
    </row>
    <row r="49" spans="1:11" ht="15.75" customHeight="1" x14ac:dyDescent="0.3">
      <c r="A49" s="7" t="s">
        <v>42</v>
      </c>
      <c r="B49" s="8" t="s">
        <v>222</v>
      </c>
      <c r="C49" s="22">
        <v>6</v>
      </c>
      <c r="D49" s="14">
        <v>12</v>
      </c>
      <c r="E49" s="14">
        <v>2</v>
      </c>
      <c r="F49" s="14">
        <v>7</v>
      </c>
      <c r="G49" s="14">
        <v>0</v>
      </c>
      <c r="H49" s="14">
        <v>2</v>
      </c>
      <c r="I49" s="14">
        <v>6</v>
      </c>
      <c r="J49" s="14">
        <v>14</v>
      </c>
      <c r="K49" s="27"/>
    </row>
    <row r="50" spans="1:11" ht="15.75" customHeight="1" x14ac:dyDescent="0.3">
      <c r="A50" s="10" t="s">
        <v>12</v>
      </c>
      <c r="B50" s="11"/>
      <c r="C50" s="9">
        <f>SUM(C47:C49)</f>
        <v>12</v>
      </c>
      <c r="D50" s="9">
        <f t="shared" ref="D50:J50" si="5">SUM(D47:D49)</f>
        <v>40</v>
      </c>
      <c r="E50" s="9">
        <f t="shared" si="5"/>
        <v>8</v>
      </c>
      <c r="F50" s="9">
        <f t="shared" si="5"/>
        <v>34</v>
      </c>
      <c r="G50" s="9">
        <f t="shared" si="5"/>
        <v>1</v>
      </c>
      <c r="H50" s="9">
        <f t="shared" si="5"/>
        <v>6</v>
      </c>
      <c r="I50" s="9">
        <f t="shared" si="5"/>
        <v>13</v>
      </c>
      <c r="J50" s="9">
        <f t="shared" si="5"/>
        <v>46</v>
      </c>
      <c r="K50" s="29"/>
    </row>
    <row r="51" spans="1:11" ht="15.75" customHeight="1" x14ac:dyDescent="0.3"/>
    <row r="52" spans="1:11" ht="15.75" customHeight="1" x14ac:dyDescent="0.3"/>
    <row r="53" spans="1:11" ht="15.75" customHeight="1" x14ac:dyDescent="0.3">
      <c r="A53" s="24" t="s">
        <v>1116</v>
      </c>
      <c r="B53" s="25"/>
      <c r="C53" s="25"/>
      <c r="D53" s="25"/>
      <c r="E53" s="25"/>
      <c r="F53" s="25"/>
      <c r="G53" s="25"/>
      <c r="H53" s="25"/>
      <c r="I53" s="25"/>
      <c r="J53" s="26"/>
      <c r="K53" s="27"/>
    </row>
    <row r="54" spans="1:11" ht="15.75" customHeight="1" x14ac:dyDescent="0.3">
      <c r="A54" s="2"/>
      <c r="B54" s="3"/>
      <c r="C54" s="28" t="s">
        <v>1</v>
      </c>
      <c r="D54" s="26"/>
      <c r="E54" s="28" t="s">
        <v>2</v>
      </c>
      <c r="F54" s="26"/>
      <c r="G54" s="28" t="s">
        <v>3</v>
      </c>
      <c r="H54" s="26"/>
      <c r="I54" s="28" t="s">
        <v>4</v>
      </c>
      <c r="J54" s="26"/>
      <c r="K54" s="27"/>
    </row>
    <row r="55" spans="1:11" ht="15.75" customHeight="1" x14ac:dyDescent="0.3">
      <c r="A55" s="4" t="s">
        <v>5</v>
      </c>
      <c r="B55" s="5" t="s">
        <v>6</v>
      </c>
      <c r="C55" s="6" t="s">
        <v>7</v>
      </c>
      <c r="D55" s="6" t="s">
        <v>8</v>
      </c>
      <c r="E55" s="6" t="s">
        <v>7</v>
      </c>
      <c r="F55" s="6" t="s">
        <v>8</v>
      </c>
      <c r="G55" s="6" t="s">
        <v>7</v>
      </c>
      <c r="H55" s="6" t="s">
        <v>8</v>
      </c>
      <c r="I55" s="6" t="s">
        <v>7</v>
      </c>
      <c r="J55" s="6" t="s">
        <v>8</v>
      </c>
      <c r="K55" s="29"/>
    </row>
    <row r="56" spans="1:11" ht="15.75" customHeight="1" x14ac:dyDescent="0.3">
      <c r="A56" s="7" t="s">
        <v>102</v>
      </c>
      <c r="B56" s="8" t="s">
        <v>1607</v>
      </c>
      <c r="C56" s="12">
        <v>5</v>
      </c>
      <c r="D56" s="13">
        <v>11</v>
      </c>
      <c r="E56" s="13">
        <v>2</v>
      </c>
      <c r="F56" s="13">
        <v>5</v>
      </c>
      <c r="G56" s="13">
        <v>1</v>
      </c>
      <c r="H56" s="13">
        <v>1</v>
      </c>
      <c r="I56" s="13">
        <v>6</v>
      </c>
      <c r="J56" s="13">
        <v>12</v>
      </c>
      <c r="K56" s="27"/>
    </row>
    <row r="57" spans="1:11" ht="15.75" customHeight="1" x14ac:dyDescent="0.3">
      <c r="A57" s="7" t="s">
        <v>103</v>
      </c>
      <c r="B57" s="8" t="s">
        <v>619</v>
      </c>
      <c r="C57" s="12">
        <v>10</v>
      </c>
      <c r="D57" s="13">
        <v>8</v>
      </c>
      <c r="E57" s="13">
        <v>5</v>
      </c>
      <c r="F57" s="13">
        <v>2</v>
      </c>
      <c r="G57" s="13">
        <v>0</v>
      </c>
      <c r="H57" s="13">
        <v>1</v>
      </c>
      <c r="I57" s="13">
        <v>10</v>
      </c>
      <c r="J57" s="13">
        <v>9</v>
      </c>
      <c r="K57" s="27"/>
    </row>
    <row r="58" spans="1:11" ht="15.75" customHeight="1" x14ac:dyDescent="0.3">
      <c r="A58" s="7" t="s">
        <v>104</v>
      </c>
      <c r="B58" s="8" t="s">
        <v>1608</v>
      </c>
      <c r="C58" s="12"/>
      <c r="D58" s="13"/>
      <c r="E58" s="13"/>
      <c r="F58" s="13"/>
      <c r="G58" s="13"/>
      <c r="H58" s="13"/>
      <c r="I58" s="13"/>
      <c r="J58" s="13"/>
      <c r="K58" s="27"/>
    </row>
    <row r="59" spans="1:11" ht="15.75" customHeight="1" x14ac:dyDescent="0.3">
      <c r="A59" s="7" t="s">
        <v>105</v>
      </c>
      <c r="B59" s="8" t="s">
        <v>1609</v>
      </c>
      <c r="C59" s="12"/>
      <c r="D59" s="13"/>
      <c r="E59" s="13"/>
      <c r="F59" s="13"/>
      <c r="G59" s="13"/>
      <c r="H59" s="13"/>
      <c r="I59" s="13"/>
      <c r="J59" s="13"/>
      <c r="K59" s="27"/>
    </row>
    <row r="60" spans="1:11" ht="15.75" customHeight="1" x14ac:dyDescent="0.3">
      <c r="A60" s="7" t="s">
        <v>25</v>
      </c>
      <c r="B60" s="8" t="s">
        <v>1609</v>
      </c>
      <c r="C60" s="12"/>
      <c r="D60" s="13"/>
      <c r="E60" s="13"/>
      <c r="F60" s="13"/>
      <c r="G60" s="13"/>
      <c r="H60" s="13"/>
      <c r="I60" s="13"/>
      <c r="J60" s="13"/>
      <c r="K60" s="27"/>
    </row>
    <row r="61" spans="1:11" ht="15.75" customHeight="1" x14ac:dyDescent="0.3">
      <c r="A61" s="7" t="s">
        <v>27</v>
      </c>
      <c r="B61" s="8" t="s">
        <v>1611</v>
      </c>
      <c r="C61" s="12"/>
      <c r="D61" s="13"/>
      <c r="E61" s="13"/>
      <c r="F61" s="13"/>
      <c r="G61" s="13"/>
      <c r="H61" s="13"/>
      <c r="I61" s="13">
        <v>16</v>
      </c>
      <c r="J61" s="13">
        <v>6</v>
      </c>
      <c r="K61" s="27"/>
    </row>
    <row r="62" spans="1:11" ht="15.75" customHeight="1" x14ac:dyDescent="0.3">
      <c r="A62" s="7" t="s">
        <v>28</v>
      </c>
      <c r="B62" s="8"/>
      <c r="C62" s="12"/>
      <c r="D62" s="13"/>
      <c r="E62" s="13"/>
      <c r="F62" s="13"/>
      <c r="G62" s="13"/>
      <c r="H62" s="13"/>
      <c r="I62" s="13"/>
      <c r="J62" s="13"/>
      <c r="K62" s="27"/>
    </row>
    <row r="63" spans="1:11" ht="15.75" customHeight="1" x14ac:dyDescent="0.3">
      <c r="A63" s="7" t="s">
        <v>106</v>
      </c>
      <c r="B63" s="8" t="s">
        <v>268</v>
      </c>
      <c r="C63" s="12">
        <v>14</v>
      </c>
      <c r="D63" s="13">
        <v>4</v>
      </c>
      <c r="E63" s="13">
        <v>12</v>
      </c>
      <c r="F63" s="13">
        <v>2</v>
      </c>
      <c r="G63" s="13">
        <v>0</v>
      </c>
      <c r="H63" s="13">
        <v>1</v>
      </c>
      <c r="I63" s="13">
        <v>14</v>
      </c>
      <c r="J63" s="13">
        <v>5</v>
      </c>
      <c r="K63" s="27"/>
    </row>
    <row r="64" spans="1:11" ht="15.75" customHeight="1" x14ac:dyDescent="0.3">
      <c r="A64" s="7" t="s">
        <v>30</v>
      </c>
      <c r="B64" s="8" t="s">
        <v>268</v>
      </c>
      <c r="C64" s="12">
        <v>16</v>
      </c>
      <c r="D64" s="13">
        <v>2</v>
      </c>
      <c r="E64" s="13">
        <v>13</v>
      </c>
      <c r="F64" s="13">
        <v>1</v>
      </c>
      <c r="G64" s="13">
        <v>1</v>
      </c>
      <c r="H64" s="13">
        <v>1</v>
      </c>
      <c r="I64" s="13">
        <v>17</v>
      </c>
      <c r="J64" s="13">
        <v>3</v>
      </c>
      <c r="K64" s="27"/>
    </row>
    <row r="65" spans="1:11" ht="15.75" customHeight="1" x14ac:dyDescent="0.3">
      <c r="A65" s="7" t="s">
        <v>107</v>
      </c>
      <c r="B65" s="8" t="s">
        <v>268</v>
      </c>
      <c r="C65" s="12">
        <v>17</v>
      </c>
      <c r="D65" s="13">
        <v>1</v>
      </c>
      <c r="E65" s="13">
        <v>14</v>
      </c>
      <c r="F65" s="13">
        <v>0</v>
      </c>
      <c r="G65" s="13">
        <v>5</v>
      </c>
      <c r="H65" s="13">
        <v>1</v>
      </c>
      <c r="I65" s="13">
        <v>22</v>
      </c>
      <c r="J65" s="13">
        <v>2</v>
      </c>
      <c r="K65" s="27"/>
    </row>
    <row r="66" spans="1:11" ht="15.75" customHeight="1" x14ac:dyDescent="0.3">
      <c r="A66" s="7"/>
      <c r="B66" s="8"/>
      <c r="C66" s="12"/>
      <c r="D66" s="13"/>
      <c r="E66" s="13"/>
      <c r="F66" s="13"/>
      <c r="G66" s="13"/>
      <c r="H66" s="13"/>
      <c r="I66" s="13"/>
      <c r="J66" s="13"/>
      <c r="K66" s="27"/>
    </row>
    <row r="67" spans="1:11" ht="15.75" customHeight="1" x14ac:dyDescent="0.3">
      <c r="A67" s="7" t="s">
        <v>34</v>
      </c>
      <c r="B67" s="8" t="s">
        <v>1086</v>
      </c>
      <c r="C67" s="12"/>
      <c r="D67" s="13"/>
      <c r="E67" s="13"/>
      <c r="F67" s="13"/>
      <c r="G67" s="13"/>
      <c r="H67" s="13"/>
      <c r="I67" s="13"/>
      <c r="J67" s="13"/>
      <c r="K67" s="27"/>
    </row>
    <row r="68" spans="1:11" ht="15.75" customHeight="1" x14ac:dyDescent="0.3">
      <c r="A68" s="7" t="s">
        <v>35</v>
      </c>
      <c r="B68" s="8" t="s">
        <v>1086</v>
      </c>
      <c r="C68" s="12"/>
      <c r="D68" s="13"/>
      <c r="E68" s="13"/>
      <c r="F68" s="13"/>
      <c r="G68" s="13"/>
      <c r="H68" s="13"/>
      <c r="I68" s="13"/>
      <c r="J68" s="13"/>
      <c r="K68" s="27"/>
    </row>
    <row r="69" spans="1:11" ht="15.75" customHeight="1" x14ac:dyDescent="0.3">
      <c r="A69" s="10" t="s">
        <v>12</v>
      </c>
      <c r="B69" s="11"/>
      <c r="C69" s="9">
        <f t="shared" ref="C69:J69" si="6">SUM(C56:C68)</f>
        <v>62</v>
      </c>
      <c r="D69" s="9">
        <f t="shared" si="6"/>
        <v>26</v>
      </c>
      <c r="E69" s="9">
        <f t="shared" si="6"/>
        <v>46</v>
      </c>
      <c r="F69" s="9">
        <f t="shared" si="6"/>
        <v>10</v>
      </c>
      <c r="G69" s="9">
        <f t="shared" si="6"/>
        <v>7</v>
      </c>
      <c r="H69" s="9">
        <f t="shared" si="6"/>
        <v>5</v>
      </c>
      <c r="I69" s="9">
        <f t="shared" si="6"/>
        <v>85</v>
      </c>
      <c r="J69" s="9">
        <f t="shared" si="6"/>
        <v>37</v>
      </c>
      <c r="K69" s="29"/>
    </row>
    <row r="70" spans="1:11" ht="15.75" customHeight="1" x14ac:dyDescent="0.3">
      <c r="A70" s="1" t="s">
        <v>1612</v>
      </c>
    </row>
    <row r="71" spans="1:11" ht="15.75" customHeight="1" x14ac:dyDescent="0.3">
      <c r="A71" s="1" t="s">
        <v>1610</v>
      </c>
    </row>
    <row r="72" spans="1:11" ht="15.75" customHeight="1" x14ac:dyDescent="0.3"/>
    <row r="73" spans="1:11" ht="15.75" customHeight="1" x14ac:dyDescent="0.3">
      <c r="A73" s="24" t="s">
        <v>302</v>
      </c>
      <c r="B73" s="25"/>
      <c r="C73" s="25"/>
      <c r="D73" s="25"/>
      <c r="E73" s="25"/>
      <c r="F73" s="25"/>
      <c r="G73" s="25"/>
      <c r="H73" s="25"/>
      <c r="I73" s="25"/>
      <c r="J73" s="26"/>
      <c r="K73" s="27"/>
    </row>
    <row r="74" spans="1:11" ht="15.75" customHeight="1" x14ac:dyDescent="0.3">
      <c r="A74" s="2"/>
      <c r="B74" s="3"/>
      <c r="C74" s="28" t="s">
        <v>1</v>
      </c>
      <c r="D74" s="26"/>
      <c r="E74" s="28" t="s">
        <v>2</v>
      </c>
      <c r="F74" s="26"/>
      <c r="G74" s="28" t="s">
        <v>3</v>
      </c>
      <c r="H74" s="26"/>
      <c r="I74" s="28" t="s">
        <v>4</v>
      </c>
      <c r="J74" s="26"/>
      <c r="K74" s="27"/>
    </row>
    <row r="75" spans="1:11" ht="15.75" customHeight="1" x14ac:dyDescent="0.3">
      <c r="A75" s="4" t="s">
        <v>5</v>
      </c>
      <c r="B75" s="5" t="s">
        <v>6</v>
      </c>
      <c r="C75" s="6" t="s">
        <v>7</v>
      </c>
      <c r="D75" s="6" t="s">
        <v>8</v>
      </c>
      <c r="E75" s="6" t="s">
        <v>7</v>
      </c>
      <c r="F75" s="6" t="s">
        <v>8</v>
      </c>
      <c r="G75" s="6" t="s">
        <v>7</v>
      </c>
      <c r="H75" s="6" t="s">
        <v>8</v>
      </c>
      <c r="I75" s="6" t="s">
        <v>7</v>
      </c>
      <c r="J75" s="6" t="s">
        <v>8</v>
      </c>
      <c r="K75" s="29"/>
    </row>
    <row r="76" spans="1:11" ht="15.75" customHeight="1" x14ac:dyDescent="0.3">
      <c r="A76" s="7" t="s">
        <v>46</v>
      </c>
      <c r="B76" s="8" t="s">
        <v>222</v>
      </c>
      <c r="C76" s="12">
        <v>8</v>
      </c>
      <c r="D76" s="13">
        <v>10</v>
      </c>
      <c r="E76" s="13">
        <v>6</v>
      </c>
      <c r="F76" s="13">
        <v>9</v>
      </c>
      <c r="G76" s="13">
        <v>2</v>
      </c>
      <c r="H76" s="13">
        <v>2</v>
      </c>
      <c r="I76" s="13">
        <v>10</v>
      </c>
      <c r="J76" s="13">
        <v>12</v>
      </c>
      <c r="K76" s="27"/>
    </row>
    <row r="77" spans="1:11" ht="15.75" customHeight="1" x14ac:dyDescent="0.3">
      <c r="A77" s="10" t="s">
        <v>12</v>
      </c>
      <c r="B77" s="11"/>
      <c r="C77" s="9">
        <f>SUM(C76)</f>
        <v>8</v>
      </c>
      <c r="D77" s="9">
        <f t="shared" ref="D77:J77" si="7">SUM(D76)</f>
        <v>10</v>
      </c>
      <c r="E77" s="9">
        <f t="shared" si="7"/>
        <v>6</v>
      </c>
      <c r="F77" s="9">
        <f t="shared" si="7"/>
        <v>9</v>
      </c>
      <c r="G77" s="9">
        <f t="shared" si="7"/>
        <v>2</v>
      </c>
      <c r="H77" s="9">
        <f t="shared" si="7"/>
        <v>2</v>
      </c>
      <c r="I77" s="9">
        <f t="shared" si="7"/>
        <v>10</v>
      </c>
      <c r="J77" s="9">
        <f t="shared" si="7"/>
        <v>12</v>
      </c>
      <c r="K77" s="29"/>
    </row>
    <row r="78" spans="1:11" ht="15.75" customHeight="1" x14ac:dyDescent="0.3">
      <c r="K78" s="1" t="s">
        <v>1515</v>
      </c>
    </row>
    <row r="79" spans="1:11" ht="15.75" customHeight="1" x14ac:dyDescent="0.3"/>
    <row r="80" spans="1:11" ht="15.75" customHeight="1" x14ac:dyDescent="0.3">
      <c r="A80" s="24" t="s">
        <v>303</v>
      </c>
      <c r="B80" s="25"/>
      <c r="C80" s="25"/>
      <c r="D80" s="25"/>
      <c r="E80" s="25"/>
      <c r="F80" s="25"/>
      <c r="G80" s="25"/>
      <c r="H80" s="25"/>
      <c r="I80" s="25"/>
      <c r="J80" s="26"/>
      <c r="K80" s="27"/>
    </row>
    <row r="81" spans="1:11" ht="15.75" customHeight="1" x14ac:dyDescent="0.3">
      <c r="A81" s="2"/>
      <c r="B81" s="3"/>
      <c r="C81" s="28" t="s">
        <v>1</v>
      </c>
      <c r="D81" s="26"/>
      <c r="E81" s="28" t="s">
        <v>2</v>
      </c>
      <c r="F81" s="26"/>
      <c r="G81" s="28" t="s">
        <v>3</v>
      </c>
      <c r="H81" s="26"/>
      <c r="I81" s="28" t="s">
        <v>4</v>
      </c>
      <c r="J81" s="26"/>
      <c r="K81" s="27"/>
    </row>
    <row r="82" spans="1:11" ht="15.75" customHeight="1" x14ac:dyDescent="0.3">
      <c r="A82" s="4" t="s">
        <v>5</v>
      </c>
      <c r="B82" s="5" t="s">
        <v>6</v>
      </c>
      <c r="C82" s="6" t="s">
        <v>7</v>
      </c>
      <c r="D82" s="6" t="s">
        <v>8</v>
      </c>
      <c r="E82" s="6" t="s">
        <v>7</v>
      </c>
      <c r="F82" s="6" t="s">
        <v>8</v>
      </c>
      <c r="G82" s="6" t="s">
        <v>7</v>
      </c>
      <c r="H82" s="6" t="s">
        <v>8</v>
      </c>
      <c r="I82" s="6" t="s">
        <v>7</v>
      </c>
      <c r="J82" s="6" t="s">
        <v>8</v>
      </c>
      <c r="K82" s="29"/>
    </row>
    <row r="83" spans="1:11" ht="15.75" customHeight="1" x14ac:dyDescent="0.3">
      <c r="A83" s="7" t="s">
        <v>55</v>
      </c>
      <c r="B83" s="8" t="s">
        <v>304</v>
      </c>
      <c r="C83" s="12">
        <v>2</v>
      </c>
      <c r="D83" s="13">
        <v>16</v>
      </c>
      <c r="E83" s="13">
        <v>2</v>
      </c>
      <c r="F83" s="13">
        <v>13</v>
      </c>
      <c r="G83" s="13">
        <v>0</v>
      </c>
      <c r="H83" s="13">
        <v>2</v>
      </c>
      <c r="I83" s="13">
        <v>2</v>
      </c>
      <c r="J83" s="13">
        <v>18</v>
      </c>
      <c r="K83" s="27"/>
    </row>
    <row r="84" spans="1:11" ht="15.75" customHeight="1" x14ac:dyDescent="0.3">
      <c r="A84" s="10" t="s">
        <v>12</v>
      </c>
      <c r="B84" s="11"/>
      <c r="C84" s="9">
        <v>2</v>
      </c>
      <c r="D84" s="9">
        <v>16</v>
      </c>
      <c r="E84" s="9">
        <v>2</v>
      </c>
      <c r="F84" s="9">
        <v>13</v>
      </c>
      <c r="G84" s="9">
        <v>0</v>
      </c>
      <c r="H84" s="9">
        <v>2</v>
      </c>
      <c r="I84" s="9">
        <v>2</v>
      </c>
      <c r="J84" s="9">
        <v>18</v>
      </c>
      <c r="K84" s="29"/>
    </row>
    <row r="85" spans="1:11" ht="15.75" customHeight="1" x14ac:dyDescent="0.3"/>
    <row r="86" spans="1:11" ht="15.75" customHeight="1" x14ac:dyDescent="0.3"/>
    <row r="87" spans="1:11" ht="15.75" customHeight="1" x14ac:dyDescent="0.3">
      <c r="A87" s="24" t="s">
        <v>1700</v>
      </c>
      <c r="B87" s="25"/>
      <c r="C87" s="25"/>
      <c r="D87" s="25"/>
      <c r="E87" s="25"/>
      <c r="F87" s="25"/>
      <c r="G87" s="25"/>
      <c r="H87" s="25"/>
      <c r="I87" s="25"/>
      <c r="J87" s="26"/>
      <c r="K87" s="27"/>
    </row>
    <row r="88" spans="1:11" ht="15.75" customHeight="1" x14ac:dyDescent="0.3">
      <c r="A88" s="2"/>
      <c r="B88" s="3"/>
      <c r="C88" s="28" t="s">
        <v>1</v>
      </c>
      <c r="D88" s="26"/>
      <c r="E88" s="28" t="s">
        <v>2</v>
      </c>
      <c r="F88" s="26"/>
      <c r="G88" s="28" t="s">
        <v>3</v>
      </c>
      <c r="H88" s="26"/>
      <c r="I88" s="28" t="s">
        <v>4</v>
      </c>
      <c r="J88" s="26"/>
      <c r="K88" s="27"/>
    </row>
    <row r="89" spans="1:11" ht="15.75" customHeight="1" x14ac:dyDescent="0.3">
      <c r="A89" s="4" t="s">
        <v>5</v>
      </c>
      <c r="B89" s="5" t="s">
        <v>6</v>
      </c>
      <c r="C89" s="6" t="s">
        <v>7</v>
      </c>
      <c r="D89" s="6" t="s">
        <v>8</v>
      </c>
      <c r="E89" s="6" t="s">
        <v>7</v>
      </c>
      <c r="F89" s="6" t="s">
        <v>8</v>
      </c>
      <c r="G89" s="6" t="s">
        <v>7</v>
      </c>
      <c r="H89" s="6" t="s">
        <v>8</v>
      </c>
      <c r="I89" s="6" t="s">
        <v>7</v>
      </c>
      <c r="J89" s="6" t="s">
        <v>8</v>
      </c>
      <c r="K89" s="29"/>
    </row>
    <row r="90" spans="1:11" ht="15.75" customHeight="1" x14ac:dyDescent="0.3">
      <c r="A90" s="7" t="s">
        <v>782</v>
      </c>
      <c r="B90" s="8" t="s">
        <v>93</v>
      </c>
      <c r="C90" s="12">
        <v>8</v>
      </c>
      <c r="D90" s="13">
        <v>5</v>
      </c>
      <c r="E90" s="13">
        <v>0</v>
      </c>
      <c r="F90" s="13">
        <v>0</v>
      </c>
      <c r="G90" s="13">
        <v>1</v>
      </c>
      <c r="H90" s="13">
        <v>1</v>
      </c>
      <c r="I90" s="13">
        <v>9</v>
      </c>
      <c r="J90" s="13">
        <v>6</v>
      </c>
      <c r="K90" s="27"/>
    </row>
    <row r="91" spans="1:11" ht="15.75" customHeight="1" x14ac:dyDescent="0.3">
      <c r="A91" s="10" t="s">
        <v>12</v>
      </c>
      <c r="B91" s="11"/>
      <c r="C91" s="9">
        <f>SUM(C90)</f>
        <v>8</v>
      </c>
      <c r="D91" s="9">
        <f t="shared" ref="D91:J91" si="8">SUM(D90)</f>
        <v>5</v>
      </c>
      <c r="E91" s="9">
        <f t="shared" si="8"/>
        <v>0</v>
      </c>
      <c r="F91" s="9">
        <f t="shared" si="8"/>
        <v>0</v>
      </c>
      <c r="G91" s="9">
        <f t="shared" si="8"/>
        <v>1</v>
      </c>
      <c r="H91" s="9">
        <f t="shared" si="8"/>
        <v>1</v>
      </c>
      <c r="I91" s="9">
        <f t="shared" si="8"/>
        <v>9</v>
      </c>
      <c r="J91" s="9">
        <f t="shared" si="8"/>
        <v>6</v>
      </c>
      <c r="K91" s="29"/>
    </row>
    <row r="92" spans="1:11" ht="15.75" customHeight="1" x14ac:dyDescent="0.3"/>
    <row r="93" spans="1:11" ht="15.75" customHeight="1" x14ac:dyDescent="0.3"/>
    <row r="94" spans="1:11" ht="15.75" customHeight="1" x14ac:dyDescent="0.3">
      <c r="A94" s="24" t="s">
        <v>305</v>
      </c>
      <c r="B94" s="25"/>
      <c r="C94" s="25"/>
      <c r="D94" s="25"/>
      <c r="E94" s="25"/>
      <c r="F94" s="25"/>
      <c r="G94" s="25"/>
      <c r="H94" s="25"/>
      <c r="I94" s="25"/>
      <c r="J94" s="26"/>
      <c r="K94" s="27"/>
    </row>
    <row r="95" spans="1:11" ht="15.75" customHeight="1" x14ac:dyDescent="0.3">
      <c r="A95" s="2"/>
      <c r="B95" s="3"/>
      <c r="C95" s="28" t="s">
        <v>1</v>
      </c>
      <c r="D95" s="26"/>
      <c r="E95" s="28" t="s">
        <v>2</v>
      </c>
      <c r="F95" s="26"/>
      <c r="G95" s="28" t="s">
        <v>3</v>
      </c>
      <c r="H95" s="26"/>
      <c r="I95" s="28" t="s">
        <v>4</v>
      </c>
      <c r="J95" s="26"/>
      <c r="K95" s="27"/>
    </row>
    <row r="96" spans="1:11" ht="15.75" customHeight="1" x14ac:dyDescent="0.3">
      <c r="A96" s="4" t="s">
        <v>5</v>
      </c>
      <c r="B96" s="5" t="s">
        <v>6</v>
      </c>
      <c r="C96" s="6" t="s">
        <v>7</v>
      </c>
      <c r="D96" s="6" t="s">
        <v>8</v>
      </c>
      <c r="E96" s="6" t="s">
        <v>7</v>
      </c>
      <c r="F96" s="6" t="s">
        <v>8</v>
      </c>
      <c r="G96" s="6" t="s">
        <v>7</v>
      </c>
      <c r="H96" s="6" t="s">
        <v>8</v>
      </c>
      <c r="I96" s="6" t="s">
        <v>7</v>
      </c>
      <c r="J96" s="6" t="s">
        <v>8</v>
      </c>
      <c r="K96" s="29"/>
    </row>
    <row r="97" spans="1:11" ht="15.75" customHeight="1" x14ac:dyDescent="0.3">
      <c r="A97" s="7" t="s">
        <v>15</v>
      </c>
      <c r="B97" s="8" t="s">
        <v>306</v>
      </c>
      <c r="C97" s="12">
        <v>8</v>
      </c>
      <c r="D97" s="13">
        <v>10</v>
      </c>
      <c r="E97" s="13">
        <v>4</v>
      </c>
      <c r="F97" s="13">
        <v>6</v>
      </c>
      <c r="G97" s="13">
        <v>0</v>
      </c>
      <c r="H97" s="13">
        <v>2</v>
      </c>
      <c r="I97" s="13">
        <v>8</v>
      </c>
      <c r="J97" s="13">
        <v>12</v>
      </c>
      <c r="K97" s="27"/>
    </row>
    <row r="98" spans="1:11" ht="15.75" customHeight="1" x14ac:dyDescent="0.3">
      <c r="A98" s="10" t="s">
        <v>12</v>
      </c>
      <c r="B98" s="11"/>
      <c r="C98" s="9">
        <v>8</v>
      </c>
      <c r="D98" s="9">
        <v>10</v>
      </c>
      <c r="E98" s="9">
        <v>4</v>
      </c>
      <c r="F98" s="9">
        <v>6</v>
      </c>
      <c r="G98" s="9">
        <v>0</v>
      </c>
      <c r="H98" s="9">
        <v>2</v>
      </c>
      <c r="I98" s="9">
        <v>8</v>
      </c>
      <c r="J98" s="9">
        <v>12</v>
      </c>
      <c r="K98" s="29"/>
    </row>
    <row r="99" spans="1:11" ht="15.75" customHeight="1" x14ac:dyDescent="0.3"/>
    <row r="100" spans="1:11" ht="15.75" customHeight="1" x14ac:dyDescent="0.3"/>
    <row r="101" spans="1:11" ht="15.75" customHeight="1" x14ac:dyDescent="0.3">
      <c r="A101" s="24" t="s">
        <v>307</v>
      </c>
      <c r="B101" s="25"/>
      <c r="C101" s="25"/>
      <c r="D101" s="25"/>
      <c r="E101" s="25"/>
      <c r="F101" s="25"/>
      <c r="G101" s="25"/>
      <c r="H101" s="25"/>
      <c r="I101" s="25"/>
      <c r="J101" s="26"/>
      <c r="K101" s="27"/>
    </row>
    <row r="102" spans="1:11" ht="15.75" customHeight="1" x14ac:dyDescent="0.3">
      <c r="A102" s="2"/>
      <c r="B102" s="3"/>
      <c r="C102" s="28" t="s">
        <v>1</v>
      </c>
      <c r="D102" s="26"/>
      <c r="E102" s="28" t="s">
        <v>2</v>
      </c>
      <c r="F102" s="26"/>
      <c r="G102" s="28" t="s">
        <v>3</v>
      </c>
      <c r="H102" s="26"/>
      <c r="I102" s="28" t="s">
        <v>4</v>
      </c>
      <c r="J102" s="26"/>
      <c r="K102" s="27"/>
    </row>
    <row r="103" spans="1:11" ht="15.75" customHeight="1" x14ac:dyDescent="0.3">
      <c r="A103" s="4" t="s">
        <v>5</v>
      </c>
      <c r="B103" s="5" t="s">
        <v>6</v>
      </c>
      <c r="C103" s="6" t="s">
        <v>7</v>
      </c>
      <c r="D103" s="6" t="s">
        <v>8</v>
      </c>
      <c r="E103" s="6" t="s">
        <v>7</v>
      </c>
      <c r="F103" s="6" t="s">
        <v>8</v>
      </c>
      <c r="G103" s="6" t="s">
        <v>7</v>
      </c>
      <c r="H103" s="6" t="s">
        <v>8</v>
      </c>
      <c r="I103" s="6" t="s">
        <v>7</v>
      </c>
      <c r="J103" s="6" t="s">
        <v>8</v>
      </c>
      <c r="K103" s="29"/>
    </row>
    <row r="104" spans="1:11" ht="15.75" customHeight="1" x14ac:dyDescent="0.3">
      <c r="A104" s="7" t="s">
        <v>20</v>
      </c>
      <c r="B104" s="8" t="s">
        <v>285</v>
      </c>
      <c r="C104" s="12">
        <v>11</v>
      </c>
      <c r="D104" s="13">
        <v>6</v>
      </c>
      <c r="E104" s="13">
        <v>9</v>
      </c>
      <c r="F104" s="13">
        <v>6</v>
      </c>
      <c r="G104" s="13">
        <v>3</v>
      </c>
      <c r="H104" s="13">
        <v>2</v>
      </c>
      <c r="I104" s="13">
        <v>14</v>
      </c>
      <c r="J104" s="13">
        <v>8</v>
      </c>
      <c r="K104" s="27"/>
    </row>
    <row r="105" spans="1:11" ht="15.75" customHeight="1" x14ac:dyDescent="0.3">
      <c r="A105" s="10" t="s">
        <v>12</v>
      </c>
      <c r="B105" s="11"/>
      <c r="C105" s="9">
        <v>11</v>
      </c>
      <c r="D105" s="9">
        <v>6</v>
      </c>
      <c r="E105" s="9">
        <v>9</v>
      </c>
      <c r="F105" s="9">
        <v>6</v>
      </c>
      <c r="G105" s="9">
        <v>3</v>
      </c>
      <c r="H105" s="9">
        <v>2</v>
      </c>
      <c r="I105" s="9">
        <v>14</v>
      </c>
      <c r="J105" s="9">
        <v>8</v>
      </c>
      <c r="K105" s="29"/>
    </row>
    <row r="106" spans="1:11" ht="15.75" customHeight="1" x14ac:dyDescent="0.3"/>
    <row r="107" spans="1:11" ht="15.75" customHeight="1" x14ac:dyDescent="0.3"/>
    <row r="108" spans="1:11" ht="15.75" customHeight="1" x14ac:dyDescent="0.3">
      <c r="A108" s="24" t="s">
        <v>308</v>
      </c>
      <c r="B108" s="25"/>
      <c r="C108" s="25"/>
      <c r="D108" s="25"/>
      <c r="E108" s="25"/>
      <c r="F108" s="25"/>
      <c r="G108" s="25"/>
      <c r="H108" s="25"/>
      <c r="I108" s="25"/>
      <c r="J108" s="26"/>
      <c r="K108" s="27"/>
    </row>
    <row r="109" spans="1:11" ht="15.75" customHeight="1" x14ac:dyDescent="0.3">
      <c r="A109" s="2"/>
      <c r="B109" s="3"/>
      <c r="C109" s="28" t="s">
        <v>1</v>
      </c>
      <c r="D109" s="26"/>
      <c r="E109" s="28" t="s">
        <v>2</v>
      </c>
      <c r="F109" s="26"/>
      <c r="G109" s="28" t="s">
        <v>3</v>
      </c>
      <c r="H109" s="26"/>
      <c r="I109" s="28" t="s">
        <v>4</v>
      </c>
      <c r="J109" s="26"/>
      <c r="K109" s="27"/>
    </row>
    <row r="110" spans="1:11" ht="15.75" customHeight="1" x14ac:dyDescent="0.3">
      <c r="A110" s="4" t="s">
        <v>5</v>
      </c>
      <c r="B110" s="5" t="s">
        <v>6</v>
      </c>
      <c r="C110" s="6" t="s">
        <v>7</v>
      </c>
      <c r="D110" s="6" t="s">
        <v>8</v>
      </c>
      <c r="E110" s="6" t="s">
        <v>7</v>
      </c>
      <c r="F110" s="6" t="s">
        <v>8</v>
      </c>
      <c r="G110" s="6" t="s">
        <v>7</v>
      </c>
      <c r="H110" s="6" t="s">
        <v>8</v>
      </c>
      <c r="I110" s="6" t="s">
        <v>7</v>
      </c>
      <c r="J110" s="6" t="s">
        <v>8</v>
      </c>
      <c r="K110" s="29"/>
    </row>
    <row r="111" spans="1:11" ht="15.75" customHeight="1" x14ac:dyDescent="0.3">
      <c r="A111" s="7" t="s">
        <v>73</v>
      </c>
      <c r="B111" s="8" t="s">
        <v>309</v>
      </c>
      <c r="C111" s="12">
        <v>17</v>
      </c>
      <c r="D111" s="13">
        <v>3</v>
      </c>
      <c r="E111" s="13">
        <v>13</v>
      </c>
      <c r="F111" s="13">
        <v>1</v>
      </c>
      <c r="G111" s="13">
        <v>0</v>
      </c>
      <c r="H111" s="13">
        <v>1</v>
      </c>
      <c r="I111" s="13">
        <v>17</v>
      </c>
      <c r="J111" s="13">
        <v>4</v>
      </c>
      <c r="K111" s="27"/>
    </row>
    <row r="112" spans="1:11" ht="15.75" customHeight="1" x14ac:dyDescent="0.3">
      <c r="A112" s="7" t="s">
        <v>75</v>
      </c>
      <c r="B112" s="8" t="s">
        <v>309</v>
      </c>
      <c r="C112" s="12">
        <v>5</v>
      </c>
      <c r="D112" s="13">
        <v>15</v>
      </c>
      <c r="E112" s="13">
        <v>4</v>
      </c>
      <c r="F112" s="13">
        <v>10</v>
      </c>
      <c r="G112" s="13">
        <v>0</v>
      </c>
      <c r="H112" s="13">
        <v>1</v>
      </c>
      <c r="I112" s="13">
        <v>5</v>
      </c>
      <c r="J112" s="13">
        <v>16</v>
      </c>
      <c r="K112" s="27"/>
    </row>
    <row r="113" spans="1:11" ht="15.75" customHeight="1" x14ac:dyDescent="0.3">
      <c r="A113" s="7" t="s">
        <v>76</v>
      </c>
      <c r="B113" s="8" t="s">
        <v>309</v>
      </c>
      <c r="C113" s="12">
        <v>6</v>
      </c>
      <c r="D113" s="13">
        <v>14</v>
      </c>
      <c r="E113" s="13">
        <v>4</v>
      </c>
      <c r="F113" s="13">
        <v>10</v>
      </c>
      <c r="G113" s="13">
        <v>1</v>
      </c>
      <c r="H113" s="13">
        <v>1</v>
      </c>
      <c r="I113" s="13">
        <v>7</v>
      </c>
      <c r="J113" s="13">
        <v>15</v>
      </c>
      <c r="K113" s="27"/>
    </row>
    <row r="114" spans="1:11" ht="15.75" customHeight="1" x14ac:dyDescent="0.3">
      <c r="A114" s="7" t="s">
        <v>77</v>
      </c>
      <c r="B114" s="8" t="s">
        <v>309</v>
      </c>
      <c r="C114" s="12">
        <v>11</v>
      </c>
      <c r="D114" s="13">
        <v>9</v>
      </c>
      <c r="E114" s="13">
        <v>7</v>
      </c>
      <c r="F114" s="13">
        <v>7</v>
      </c>
      <c r="G114" s="13">
        <v>1</v>
      </c>
      <c r="H114" s="13">
        <v>1</v>
      </c>
      <c r="I114" s="13">
        <v>12</v>
      </c>
      <c r="J114" s="13">
        <v>10</v>
      </c>
      <c r="K114" s="27"/>
    </row>
    <row r="115" spans="1:11" ht="15.75" customHeight="1" x14ac:dyDescent="0.3">
      <c r="A115" s="7" t="s">
        <v>78</v>
      </c>
      <c r="B115" s="8" t="s">
        <v>309</v>
      </c>
      <c r="C115" s="12">
        <v>10</v>
      </c>
      <c r="D115" s="13">
        <v>10</v>
      </c>
      <c r="E115" s="13">
        <v>8</v>
      </c>
      <c r="F115" s="13">
        <v>6</v>
      </c>
      <c r="G115" s="13">
        <v>0</v>
      </c>
      <c r="H115" s="13">
        <v>1</v>
      </c>
      <c r="I115" s="13">
        <v>10</v>
      </c>
      <c r="J115" s="13">
        <v>11</v>
      </c>
      <c r="K115" s="27"/>
    </row>
    <row r="116" spans="1:11" ht="15.75" customHeight="1" x14ac:dyDescent="0.3">
      <c r="A116" s="7" t="s">
        <v>79</v>
      </c>
      <c r="B116" s="8" t="s">
        <v>309</v>
      </c>
      <c r="C116" s="12">
        <v>13</v>
      </c>
      <c r="D116" s="13">
        <v>7</v>
      </c>
      <c r="E116" s="13">
        <v>10</v>
      </c>
      <c r="F116" s="13">
        <v>4</v>
      </c>
      <c r="G116" s="13">
        <v>1</v>
      </c>
      <c r="H116" s="13">
        <v>1</v>
      </c>
      <c r="I116" s="13">
        <v>14</v>
      </c>
      <c r="J116" s="13">
        <v>8</v>
      </c>
      <c r="K116" s="27"/>
    </row>
    <row r="117" spans="1:11" ht="15.75" customHeight="1" x14ac:dyDescent="0.3">
      <c r="A117" s="7" t="s">
        <v>9</v>
      </c>
      <c r="B117" s="8" t="s">
        <v>309</v>
      </c>
      <c r="C117" s="22">
        <v>11</v>
      </c>
      <c r="D117" s="14">
        <v>9</v>
      </c>
      <c r="E117" s="14">
        <v>7</v>
      </c>
      <c r="F117" s="14">
        <v>7</v>
      </c>
      <c r="G117" s="14">
        <v>2</v>
      </c>
      <c r="H117" s="14">
        <v>1</v>
      </c>
      <c r="I117" s="14">
        <v>13</v>
      </c>
      <c r="J117" s="14">
        <v>10</v>
      </c>
      <c r="K117" s="27"/>
    </row>
    <row r="118" spans="1:11" ht="15.75" customHeight="1" x14ac:dyDescent="0.3">
      <c r="A118" s="7" t="s">
        <v>11</v>
      </c>
      <c r="B118" s="8" t="s">
        <v>310</v>
      </c>
      <c r="C118" s="22"/>
      <c r="D118" s="14"/>
      <c r="E118" s="14"/>
      <c r="F118" s="14"/>
      <c r="G118" s="14">
        <v>0</v>
      </c>
      <c r="H118" s="14">
        <v>1</v>
      </c>
      <c r="I118" s="14"/>
      <c r="J118" s="14"/>
      <c r="K118" s="27"/>
    </row>
    <row r="119" spans="1:11" ht="15.75" customHeight="1" x14ac:dyDescent="0.3">
      <c r="A119" s="7" t="s">
        <v>630</v>
      </c>
      <c r="B119" s="8" t="s">
        <v>310</v>
      </c>
      <c r="C119" s="22"/>
      <c r="D119" s="14"/>
      <c r="E119" s="14"/>
      <c r="F119" s="14"/>
      <c r="G119" s="14">
        <v>0</v>
      </c>
      <c r="H119" s="14">
        <v>1</v>
      </c>
      <c r="I119" s="14"/>
      <c r="J119" s="14"/>
      <c r="K119" s="27"/>
    </row>
    <row r="120" spans="1:11" ht="15.75" customHeight="1" x14ac:dyDescent="0.3">
      <c r="A120" s="7" t="s">
        <v>686</v>
      </c>
      <c r="B120" s="8" t="s">
        <v>310</v>
      </c>
      <c r="C120" s="22"/>
      <c r="D120" s="14"/>
      <c r="E120" s="14"/>
      <c r="F120" s="14"/>
      <c r="G120" s="14">
        <v>0</v>
      </c>
      <c r="H120" s="14">
        <v>1</v>
      </c>
      <c r="I120" s="14"/>
      <c r="J120" s="14"/>
      <c r="K120" s="27"/>
    </row>
    <row r="121" spans="1:11" ht="15.75" customHeight="1" x14ac:dyDescent="0.3">
      <c r="A121" s="7" t="s">
        <v>729</v>
      </c>
      <c r="B121" s="8" t="s">
        <v>310</v>
      </c>
      <c r="C121" s="22"/>
      <c r="D121" s="14"/>
      <c r="E121" s="14"/>
      <c r="F121" s="14"/>
      <c r="G121" s="14">
        <v>0</v>
      </c>
      <c r="H121" s="14">
        <v>1</v>
      </c>
      <c r="I121" s="14"/>
      <c r="J121" s="14"/>
      <c r="K121" s="27"/>
    </row>
    <row r="122" spans="1:11" ht="15.75" customHeight="1" x14ac:dyDescent="0.3">
      <c r="A122" s="10" t="s">
        <v>12</v>
      </c>
      <c r="B122" s="11"/>
      <c r="C122" s="9">
        <f>SUM(C111:C121)</f>
        <v>73</v>
      </c>
      <c r="D122" s="9">
        <f t="shared" ref="D122:J122" si="9">SUM(D111:D121)</f>
        <v>67</v>
      </c>
      <c r="E122" s="9">
        <f t="shared" si="9"/>
        <v>53</v>
      </c>
      <c r="F122" s="9">
        <f t="shared" si="9"/>
        <v>45</v>
      </c>
      <c r="G122" s="9">
        <f t="shared" si="9"/>
        <v>5</v>
      </c>
      <c r="H122" s="9">
        <f t="shared" si="9"/>
        <v>11</v>
      </c>
      <c r="I122" s="9">
        <f t="shared" si="9"/>
        <v>78</v>
      </c>
      <c r="J122" s="9">
        <f t="shared" si="9"/>
        <v>74</v>
      </c>
      <c r="K122" s="29"/>
    </row>
    <row r="123" spans="1:11" ht="15.75" customHeight="1" x14ac:dyDescent="0.3"/>
    <row r="124" spans="1:11" ht="15.75" customHeight="1" x14ac:dyDescent="0.3"/>
    <row r="125" spans="1:11" ht="15.75" customHeight="1" x14ac:dyDescent="0.3">
      <c r="A125" s="24" t="s">
        <v>1831</v>
      </c>
      <c r="B125" s="25"/>
      <c r="C125" s="25"/>
      <c r="D125" s="25"/>
      <c r="E125" s="25"/>
      <c r="F125" s="25"/>
      <c r="G125" s="25"/>
      <c r="H125" s="25"/>
      <c r="I125" s="25"/>
      <c r="J125" s="26"/>
      <c r="K125" s="27"/>
    </row>
    <row r="126" spans="1:11" ht="15.75" customHeight="1" x14ac:dyDescent="0.3">
      <c r="A126" s="2"/>
      <c r="B126" s="3"/>
      <c r="C126" s="28" t="s">
        <v>1</v>
      </c>
      <c r="D126" s="26"/>
      <c r="E126" s="28" t="s">
        <v>2</v>
      </c>
      <c r="F126" s="26"/>
      <c r="G126" s="28" t="s">
        <v>3</v>
      </c>
      <c r="H126" s="26"/>
      <c r="I126" s="28" t="s">
        <v>4</v>
      </c>
      <c r="J126" s="26"/>
      <c r="K126" s="27"/>
    </row>
    <row r="127" spans="1:11" ht="15.75" customHeight="1" x14ac:dyDescent="0.3">
      <c r="A127" s="4" t="s">
        <v>5</v>
      </c>
      <c r="B127" s="5" t="s">
        <v>6</v>
      </c>
      <c r="C127" s="6" t="s">
        <v>7</v>
      </c>
      <c r="D127" s="6" t="s">
        <v>8</v>
      </c>
      <c r="E127" s="6" t="s">
        <v>7</v>
      </c>
      <c r="F127" s="6" t="s">
        <v>8</v>
      </c>
      <c r="G127" s="6" t="s">
        <v>7</v>
      </c>
      <c r="H127" s="6" t="s">
        <v>8</v>
      </c>
      <c r="I127" s="6" t="s">
        <v>7</v>
      </c>
      <c r="J127" s="6" t="s">
        <v>8</v>
      </c>
      <c r="K127" s="29"/>
    </row>
    <row r="128" spans="1:11" ht="15.75" customHeight="1" x14ac:dyDescent="0.3">
      <c r="A128" s="7" t="s">
        <v>109</v>
      </c>
      <c r="B128" s="8" t="s">
        <v>234</v>
      </c>
      <c r="C128" s="12">
        <v>6</v>
      </c>
      <c r="D128" s="13">
        <v>14</v>
      </c>
      <c r="E128" s="13">
        <v>0</v>
      </c>
      <c r="F128" s="13">
        <v>8</v>
      </c>
      <c r="G128" s="13">
        <v>0</v>
      </c>
      <c r="H128" s="13">
        <v>1</v>
      </c>
      <c r="I128" s="13">
        <v>6</v>
      </c>
      <c r="J128" s="13">
        <v>15</v>
      </c>
      <c r="K128" s="27"/>
    </row>
    <row r="129" spans="1:11" ht="15.75" customHeight="1" x14ac:dyDescent="0.3">
      <c r="A129" s="7" t="s">
        <v>110</v>
      </c>
      <c r="B129" s="8" t="s">
        <v>234</v>
      </c>
      <c r="C129" s="22">
        <v>6</v>
      </c>
      <c r="D129" s="14">
        <v>13</v>
      </c>
      <c r="E129" s="14">
        <v>2</v>
      </c>
      <c r="F129" s="14">
        <v>6</v>
      </c>
      <c r="G129" s="14">
        <v>0</v>
      </c>
      <c r="H129" s="14">
        <v>1</v>
      </c>
      <c r="I129" s="14">
        <v>6</v>
      </c>
      <c r="J129" s="14">
        <v>14</v>
      </c>
      <c r="K129" s="27"/>
    </row>
    <row r="130" spans="1:11" ht="15.75" customHeight="1" x14ac:dyDescent="0.3">
      <c r="A130" s="7" t="s">
        <v>112</v>
      </c>
      <c r="B130" s="8" t="s">
        <v>234</v>
      </c>
      <c r="C130" s="22">
        <v>8</v>
      </c>
      <c r="D130" s="14">
        <v>12</v>
      </c>
      <c r="E130" s="14">
        <v>4</v>
      </c>
      <c r="F130" s="14">
        <v>4</v>
      </c>
      <c r="G130" s="14">
        <v>0</v>
      </c>
      <c r="H130" s="14">
        <v>1</v>
      </c>
      <c r="I130" s="14">
        <v>8</v>
      </c>
      <c r="J130" s="14">
        <v>13</v>
      </c>
      <c r="K130" s="27"/>
    </row>
    <row r="131" spans="1:11" ht="15.75" customHeight="1" x14ac:dyDescent="0.3">
      <c r="A131" s="10" t="s">
        <v>12</v>
      </c>
      <c r="B131" s="11"/>
      <c r="C131" s="9">
        <f>SUM(C128:C130)</f>
        <v>20</v>
      </c>
      <c r="D131" s="9">
        <f t="shared" ref="D131:J131" si="10">SUM(D128:D130)</f>
        <v>39</v>
      </c>
      <c r="E131" s="9">
        <f t="shared" si="10"/>
        <v>6</v>
      </c>
      <c r="F131" s="9">
        <f t="shared" si="10"/>
        <v>18</v>
      </c>
      <c r="G131" s="9">
        <f t="shared" si="10"/>
        <v>0</v>
      </c>
      <c r="H131" s="9">
        <f t="shared" si="10"/>
        <v>3</v>
      </c>
      <c r="I131" s="9">
        <f t="shared" si="10"/>
        <v>20</v>
      </c>
      <c r="J131" s="9">
        <f t="shared" si="10"/>
        <v>42</v>
      </c>
      <c r="K131" s="29"/>
    </row>
    <row r="132" spans="1:11" ht="15.75" customHeight="1" x14ac:dyDescent="0.3"/>
    <row r="133" spans="1:11" ht="15.75" customHeight="1" x14ac:dyDescent="0.3"/>
    <row r="134" spans="1:11" ht="15.75" customHeight="1" x14ac:dyDescent="0.3">
      <c r="A134" s="24" t="s">
        <v>311</v>
      </c>
      <c r="B134" s="25"/>
      <c r="C134" s="25"/>
      <c r="D134" s="25"/>
      <c r="E134" s="25"/>
      <c r="F134" s="25"/>
      <c r="G134" s="25"/>
      <c r="H134" s="25"/>
      <c r="I134" s="25"/>
      <c r="J134" s="26"/>
      <c r="K134" s="27"/>
    </row>
    <row r="135" spans="1:11" ht="15.75" customHeight="1" x14ac:dyDescent="0.3">
      <c r="A135" s="2"/>
      <c r="B135" s="3"/>
      <c r="C135" s="28" t="s">
        <v>1</v>
      </c>
      <c r="D135" s="26"/>
      <c r="E135" s="28" t="s">
        <v>2</v>
      </c>
      <c r="F135" s="26"/>
      <c r="G135" s="28" t="s">
        <v>3</v>
      </c>
      <c r="H135" s="26"/>
      <c r="I135" s="28" t="s">
        <v>4</v>
      </c>
      <c r="J135" s="26"/>
      <c r="K135" s="27"/>
    </row>
    <row r="136" spans="1:11" ht="15.75" customHeight="1" x14ac:dyDescent="0.3">
      <c r="A136" s="4" t="s">
        <v>5</v>
      </c>
      <c r="B136" s="5" t="s">
        <v>6</v>
      </c>
      <c r="C136" s="6" t="s">
        <v>7</v>
      </c>
      <c r="D136" s="6" t="s">
        <v>8</v>
      </c>
      <c r="E136" s="6" t="s">
        <v>7</v>
      </c>
      <c r="F136" s="6" t="s">
        <v>8</v>
      </c>
      <c r="G136" s="6" t="s">
        <v>7</v>
      </c>
      <c r="H136" s="6" t="s">
        <v>8</v>
      </c>
      <c r="I136" s="6" t="s">
        <v>7</v>
      </c>
      <c r="J136" s="6" t="s">
        <v>8</v>
      </c>
      <c r="K136" s="29"/>
    </row>
    <row r="137" spans="1:11" ht="15.75" customHeight="1" x14ac:dyDescent="0.3">
      <c r="A137" s="7" t="s">
        <v>155</v>
      </c>
      <c r="B137" s="8" t="s">
        <v>312</v>
      </c>
      <c r="C137" s="12">
        <v>15</v>
      </c>
      <c r="D137" s="13">
        <v>3</v>
      </c>
      <c r="E137" s="13">
        <v>9</v>
      </c>
      <c r="F137" s="13">
        <v>2</v>
      </c>
      <c r="G137" s="13">
        <v>4</v>
      </c>
      <c r="H137" s="13">
        <v>2</v>
      </c>
      <c r="I137" s="13">
        <v>19</v>
      </c>
      <c r="J137" s="13">
        <v>5</v>
      </c>
      <c r="K137" s="27"/>
    </row>
    <row r="138" spans="1:11" ht="15.75" customHeight="1" x14ac:dyDescent="0.3">
      <c r="A138" s="7" t="s">
        <v>15</v>
      </c>
      <c r="B138" s="8" t="s">
        <v>312</v>
      </c>
      <c r="C138" s="22">
        <v>17</v>
      </c>
      <c r="D138" s="14">
        <v>2</v>
      </c>
      <c r="E138" s="14">
        <v>8</v>
      </c>
      <c r="F138" s="14">
        <v>2</v>
      </c>
      <c r="G138" s="14">
        <v>3</v>
      </c>
      <c r="H138" s="14">
        <v>2</v>
      </c>
      <c r="I138" s="14">
        <v>20</v>
      </c>
      <c r="J138" s="14">
        <v>4</v>
      </c>
      <c r="K138" s="27"/>
    </row>
    <row r="139" spans="1:11" ht="15.75" customHeight="1" x14ac:dyDescent="0.3">
      <c r="A139" s="7" t="s">
        <v>17</v>
      </c>
      <c r="B139" s="8" t="s">
        <v>312</v>
      </c>
      <c r="C139" s="22">
        <v>16</v>
      </c>
      <c r="D139" s="14">
        <v>2</v>
      </c>
      <c r="E139" s="14">
        <v>9</v>
      </c>
      <c r="F139" s="14">
        <v>2</v>
      </c>
      <c r="G139" s="14">
        <v>7</v>
      </c>
      <c r="H139" s="14">
        <v>2</v>
      </c>
      <c r="I139" s="14">
        <v>23</v>
      </c>
      <c r="J139" s="14">
        <v>4</v>
      </c>
      <c r="K139" s="27"/>
    </row>
    <row r="140" spans="1:11" ht="15.75" customHeight="1" x14ac:dyDescent="0.3">
      <c r="A140" s="10" t="s">
        <v>12</v>
      </c>
      <c r="B140" s="11"/>
      <c r="C140" s="9">
        <v>48</v>
      </c>
      <c r="D140" s="9">
        <v>7</v>
      </c>
      <c r="E140" s="9">
        <v>26</v>
      </c>
      <c r="F140" s="9">
        <v>6</v>
      </c>
      <c r="G140" s="9">
        <v>14</v>
      </c>
      <c r="H140" s="9">
        <v>6</v>
      </c>
      <c r="I140" s="9">
        <v>62</v>
      </c>
      <c r="J140" s="9">
        <v>13</v>
      </c>
      <c r="K140" s="29"/>
    </row>
    <row r="141" spans="1:11" ht="15.75" customHeight="1" x14ac:dyDescent="0.3"/>
    <row r="142" spans="1:11" ht="15.75" customHeight="1" x14ac:dyDescent="0.3"/>
    <row r="143" spans="1:11" ht="15.75" customHeight="1" x14ac:dyDescent="0.3">
      <c r="A143" s="24" t="s">
        <v>313</v>
      </c>
      <c r="B143" s="25"/>
      <c r="C143" s="25"/>
      <c r="D143" s="25"/>
      <c r="E143" s="25"/>
      <c r="F143" s="25"/>
      <c r="G143" s="25"/>
      <c r="H143" s="25"/>
      <c r="I143" s="25"/>
      <c r="J143" s="26"/>
      <c r="K143" s="27"/>
    </row>
    <row r="144" spans="1:11" ht="15.75" customHeight="1" x14ac:dyDescent="0.3">
      <c r="A144" s="2"/>
      <c r="B144" s="3"/>
      <c r="C144" s="28" t="s">
        <v>1</v>
      </c>
      <c r="D144" s="26"/>
      <c r="E144" s="28" t="s">
        <v>2</v>
      </c>
      <c r="F144" s="26"/>
      <c r="G144" s="28" t="s">
        <v>3</v>
      </c>
      <c r="H144" s="26"/>
      <c r="I144" s="28" t="s">
        <v>4</v>
      </c>
      <c r="J144" s="26"/>
      <c r="K144" s="27"/>
    </row>
    <row r="145" spans="1:11" ht="15.75" customHeight="1" x14ac:dyDescent="0.3">
      <c r="A145" s="4" t="s">
        <v>5</v>
      </c>
      <c r="B145" s="5" t="s">
        <v>6</v>
      </c>
      <c r="C145" s="6" t="s">
        <v>7</v>
      </c>
      <c r="D145" s="6" t="s">
        <v>8</v>
      </c>
      <c r="E145" s="6" t="s">
        <v>7</v>
      </c>
      <c r="F145" s="6" t="s">
        <v>8</v>
      </c>
      <c r="G145" s="6" t="s">
        <v>7</v>
      </c>
      <c r="H145" s="6" t="s">
        <v>8</v>
      </c>
      <c r="I145" s="6" t="s">
        <v>7</v>
      </c>
      <c r="J145" s="6" t="s">
        <v>8</v>
      </c>
      <c r="K145" s="29"/>
    </row>
    <row r="146" spans="1:11" ht="15.75" customHeight="1" x14ac:dyDescent="0.3">
      <c r="A146" s="7" t="s">
        <v>42</v>
      </c>
      <c r="B146" s="8" t="s">
        <v>562</v>
      </c>
      <c r="C146" s="12"/>
      <c r="D146" s="13"/>
      <c r="E146" s="13"/>
      <c r="F146" s="13"/>
      <c r="G146" s="13"/>
      <c r="H146" s="13"/>
      <c r="I146" s="13">
        <v>15</v>
      </c>
      <c r="J146" s="13">
        <v>7</v>
      </c>
      <c r="K146" s="27"/>
    </row>
    <row r="147" spans="1:11" ht="15.75" customHeight="1" x14ac:dyDescent="0.3">
      <c r="A147" s="7" t="s">
        <v>24</v>
      </c>
      <c r="B147" s="8" t="s">
        <v>562</v>
      </c>
      <c r="C147" s="12">
        <v>16</v>
      </c>
      <c r="D147" s="13">
        <v>2</v>
      </c>
      <c r="E147" s="13">
        <v>9</v>
      </c>
      <c r="F147" s="13">
        <v>1</v>
      </c>
      <c r="G147" s="13">
        <v>5</v>
      </c>
      <c r="H147" s="13">
        <v>1</v>
      </c>
      <c r="I147" s="13">
        <v>21</v>
      </c>
      <c r="J147" s="13">
        <v>3</v>
      </c>
      <c r="K147" s="27"/>
    </row>
    <row r="148" spans="1:11" ht="15.75" customHeight="1" x14ac:dyDescent="0.3">
      <c r="A148" s="7" t="s">
        <v>46</v>
      </c>
      <c r="B148" s="8" t="s">
        <v>65</v>
      </c>
      <c r="C148" s="12">
        <v>10</v>
      </c>
      <c r="D148" s="13">
        <v>7</v>
      </c>
      <c r="E148" s="13">
        <v>5</v>
      </c>
      <c r="F148" s="13">
        <v>5</v>
      </c>
      <c r="G148" s="13">
        <v>1</v>
      </c>
      <c r="H148" s="13">
        <v>1</v>
      </c>
      <c r="I148" s="13">
        <v>11</v>
      </c>
      <c r="J148" s="13">
        <v>8</v>
      </c>
      <c r="K148" s="27"/>
    </row>
    <row r="149" spans="1:11" ht="15.75" customHeight="1" x14ac:dyDescent="0.3">
      <c r="A149" s="7" t="s">
        <v>55</v>
      </c>
      <c r="B149" s="8" t="s">
        <v>65</v>
      </c>
      <c r="C149" s="22">
        <v>12</v>
      </c>
      <c r="D149" s="14">
        <v>6</v>
      </c>
      <c r="E149" s="14">
        <v>4</v>
      </c>
      <c r="F149" s="14">
        <v>6</v>
      </c>
      <c r="G149" s="14">
        <v>1</v>
      </c>
      <c r="H149" s="14">
        <v>1</v>
      </c>
      <c r="I149" s="14">
        <v>13</v>
      </c>
      <c r="J149" s="14">
        <v>7</v>
      </c>
      <c r="K149" s="27"/>
    </row>
    <row r="150" spans="1:11" ht="15.75" customHeight="1" x14ac:dyDescent="0.3">
      <c r="A150" s="10" t="s">
        <v>12</v>
      </c>
      <c r="B150" s="11"/>
      <c r="C150" s="9">
        <f t="shared" ref="C150:J150" si="11">SUM(C146:C149)</f>
        <v>38</v>
      </c>
      <c r="D150" s="9">
        <f t="shared" si="11"/>
        <v>15</v>
      </c>
      <c r="E150" s="9">
        <f t="shared" si="11"/>
        <v>18</v>
      </c>
      <c r="F150" s="9">
        <f t="shared" si="11"/>
        <v>12</v>
      </c>
      <c r="G150" s="9">
        <f t="shared" si="11"/>
        <v>7</v>
      </c>
      <c r="H150" s="9">
        <f t="shared" si="11"/>
        <v>3</v>
      </c>
      <c r="I150" s="9">
        <f t="shared" si="11"/>
        <v>60</v>
      </c>
      <c r="J150" s="9">
        <f t="shared" si="11"/>
        <v>25</v>
      </c>
      <c r="K150" s="29"/>
    </row>
    <row r="151" spans="1:11" ht="15.75" customHeight="1" x14ac:dyDescent="0.3">
      <c r="A151" s="30"/>
      <c r="B151" s="30"/>
      <c r="C151" s="30"/>
    </row>
    <row r="152" spans="1:11" ht="15.75" customHeight="1" x14ac:dyDescent="0.3"/>
    <row r="153" spans="1:11" ht="15.75" customHeight="1" x14ac:dyDescent="0.3">
      <c r="A153" s="24" t="s">
        <v>1508</v>
      </c>
      <c r="B153" s="25"/>
      <c r="C153" s="25"/>
      <c r="D153" s="25"/>
      <c r="E153" s="25"/>
      <c r="F153" s="25"/>
      <c r="G153" s="25"/>
      <c r="H153" s="25"/>
      <c r="I153" s="25"/>
      <c r="J153" s="26"/>
      <c r="K153" s="27"/>
    </row>
    <row r="154" spans="1:11" ht="15.75" customHeight="1" x14ac:dyDescent="0.3">
      <c r="A154" s="2"/>
      <c r="B154" s="3"/>
      <c r="C154" s="28" t="s">
        <v>1</v>
      </c>
      <c r="D154" s="26"/>
      <c r="E154" s="28" t="s">
        <v>2</v>
      </c>
      <c r="F154" s="26"/>
      <c r="G154" s="28" t="s">
        <v>3</v>
      </c>
      <c r="H154" s="26"/>
      <c r="I154" s="28" t="s">
        <v>4</v>
      </c>
      <c r="J154" s="26"/>
      <c r="K154" s="27"/>
    </row>
    <row r="155" spans="1:11" ht="15.75" customHeight="1" x14ac:dyDescent="0.3">
      <c r="A155" s="4" t="s">
        <v>5</v>
      </c>
      <c r="B155" s="5" t="s">
        <v>6</v>
      </c>
      <c r="C155" s="6" t="s">
        <v>7</v>
      </c>
      <c r="D155" s="6" t="s">
        <v>8</v>
      </c>
      <c r="E155" s="6" t="s">
        <v>7</v>
      </c>
      <c r="F155" s="6" t="s">
        <v>8</v>
      </c>
      <c r="G155" s="6" t="s">
        <v>7</v>
      </c>
      <c r="H155" s="6" t="s">
        <v>8</v>
      </c>
      <c r="I155" s="6" t="s">
        <v>7</v>
      </c>
      <c r="J155" s="6" t="s">
        <v>8</v>
      </c>
      <c r="K155" s="29"/>
    </row>
    <row r="156" spans="1:11" ht="15.75" customHeight="1" x14ac:dyDescent="0.3">
      <c r="A156" s="7" t="s">
        <v>67</v>
      </c>
      <c r="B156" s="8" t="s">
        <v>693</v>
      </c>
      <c r="C156" s="12">
        <v>19</v>
      </c>
      <c r="D156" s="13">
        <v>0</v>
      </c>
      <c r="E156" s="13">
        <v>14</v>
      </c>
      <c r="F156" s="13">
        <v>0</v>
      </c>
      <c r="G156" s="13">
        <v>0</v>
      </c>
      <c r="H156" s="13">
        <v>1</v>
      </c>
      <c r="I156" s="13">
        <v>19</v>
      </c>
      <c r="J156" s="13">
        <v>1</v>
      </c>
      <c r="K156" s="27"/>
    </row>
    <row r="157" spans="1:11" ht="15.75" customHeight="1" x14ac:dyDescent="0.3">
      <c r="A157" s="10" t="s">
        <v>12</v>
      </c>
      <c r="B157" s="11"/>
      <c r="C157" s="9">
        <f t="shared" ref="C157:J157" si="12">SUM(C156:C156)</f>
        <v>19</v>
      </c>
      <c r="D157" s="9">
        <f t="shared" si="12"/>
        <v>0</v>
      </c>
      <c r="E157" s="9">
        <f t="shared" si="12"/>
        <v>14</v>
      </c>
      <c r="F157" s="9">
        <f t="shared" si="12"/>
        <v>0</v>
      </c>
      <c r="G157" s="9">
        <f t="shared" si="12"/>
        <v>0</v>
      </c>
      <c r="H157" s="9">
        <f t="shared" si="12"/>
        <v>1</v>
      </c>
      <c r="I157" s="9">
        <f t="shared" si="12"/>
        <v>19</v>
      </c>
      <c r="J157" s="9">
        <f t="shared" si="12"/>
        <v>1</v>
      </c>
      <c r="K157" s="29"/>
    </row>
    <row r="158" spans="1:11" ht="15.75" customHeight="1" x14ac:dyDescent="0.3">
      <c r="A158" s="30"/>
      <c r="B158" s="30"/>
      <c r="C158" s="30"/>
    </row>
    <row r="159" spans="1:11" ht="15.75" customHeight="1" x14ac:dyDescent="0.3"/>
    <row r="160" spans="1:11" ht="15.75" customHeight="1" x14ac:dyDescent="0.3">
      <c r="A160" s="24" t="s">
        <v>2071</v>
      </c>
      <c r="B160" s="25"/>
      <c r="C160" s="25"/>
      <c r="D160" s="25"/>
      <c r="E160" s="25"/>
      <c r="F160" s="25"/>
      <c r="G160" s="25"/>
      <c r="H160" s="25"/>
      <c r="I160" s="25"/>
      <c r="J160" s="26"/>
      <c r="K160" s="27"/>
    </row>
    <row r="161" spans="1:11" ht="15.75" customHeight="1" x14ac:dyDescent="0.3">
      <c r="A161" s="2"/>
      <c r="B161" s="3"/>
      <c r="C161" s="28" t="s">
        <v>1</v>
      </c>
      <c r="D161" s="26"/>
      <c r="E161" s="28" t="s">
        <v>2</v>
      </c>
      <c r="F161" s="26"/>
      <c r="G161" s="28" t="s">
        <v>3</v>
      </c>
      <c r="H161" s="26"/>
      <c r="I161" s="28" t="s">
        <v>4</v>
      </c>
      <c r="J161" s="26"/>
      <c r="K161" s="27"/>
    </row>
    <row r="162" spans="1:11" ht="15.75" customHeight="1" x14ac:dyDescent="0.3">
      <c r="A162" s="4" t="s">
        <v>5</v>
      </c>
      <c r="B162" s="5" t="s">
        <v>6</v>
      </c>
      <c r="C162" s="6" t="s">
        <v>7</v>
      </c>
      <c r="D162" s="6" t="s">
        <v>8</v>
      </c>
      <c r="E162" s="6" t="s">
        <v>7</v>
      </c>
      <c r="F162" s="6" t="s">
        <v>8</v>
      </c>
      <c r="G162" s="6" t="s">
        <v>7</v>
      </c>
      <c r="H162" s="6" t="s">
        <v>8</v>
      </c>
      <c r="I162" s="6" t="s">
        <v>7</v>
      </c>
      <c r="J162" s="6" t="s">
        <v>8</v>
      </c>
      <c r="K162" s="29"/>
    </row>
    <row r="163" spans="1:11" ht="15.75" customHeight="1" x14ac:dyDescent="0.3">
      <c r="A163" s="7" t="s">
        <v>2066</v>
      </c>
      <c r="B163" s="8" t="s">
        <v>111</v>
      </c>
      <c r="C163" s="12">
        <v>6</v>
      </c>
      <c r="D163" s="13">
        <v>16</v>
      </c>
      <c r="E163" s="13">
        <v>1</v>
      </c>
      <c r="F163" s="13">
        <v>13</v>
      </c>
      <c r="G163" s="13">
        <v>0</v>
      </c>
      <c r="H163" s="13">
        <v>1</v>
      </c>
      <c r="I163" s="13">
        <v>6</v>
      </c>
      <c r="J163" s="13">
        <v>17</v>
      </c>
      <c r="K163" s="27"/>
    </row>
    <row r="164" spans="1:11" ht="15.75" customHeight="1" x14ac:dyDescent="0.3">
      <c r="A164" s="10" t="s">
        <v>12</v>
      </c>
      <c r="B164" s="11"/>
      <c r="C164" s="9">
        <f t="shared" ref="C164:J164" si="13">SUM(C163:C163)</f>
        <v>6</v>
      </c>
      <c r="D164" s="9">
        <f t="shared" si="13"/>
        <v>16</v>
      </c>
      <c r="E164" s="9">
        <f t="shared" si="13"/>
        <v>1</v>
      </c>
      <c r="F164" s="9">
        <f t="shared" si="13"/>
        <v>13</v>
      </c>
      <c r="G164" s="9">
        <f t="shared" si="13"/>
        <v>0</v>
      </c>
      <c r="H164" s="9">
        <f t="shared" si="13"/>
        <v>1</v>
      </c>
      <c r="I164" s="9">
        <f t="shared" si="13"/>
        <v>6</v>
      </c>
      <c r="J164" s="9">
        <f t="shared" si="13"/>
        <v>17</v>
      </c>
      <c r="K164" s="29"/>
    </row>
    <row r="165" spans="1:11" ht="15.75" customHeight="1" x14ac:dyDescent="0.3">
      <c r="A165" s="30"/>
      <c r="B165" s="30"/>
      <c r="C165" s="30"/>
    </row>
    <row r="166" spans="1:11" ht="15.75" customHeight="1" x14ac:dyDescent="0.3"/>
    <row r="167" spans="1:11" ht="15.75" customHeight="1" x14ac:dyDescent="0.3">
      <c r="A167" s="24" t="s">
        <v>314</v>
      </c>
      <c r="B167" s="25"/>
      <c r="C167" s="25"/>
      <c r="D167" s="25"/>
      <c r="E167" s="25"/>
      <c r="F167" s="25"/>
      <c r="G167" s="25"/>
      <c r="H167" s="25"/>
      <c r="I167" s="25"/>
      <c r="J167" s="26"/>
      <c r="K167" s="27"/>
    </row>
    <row r="168" spans="1:11" ht="15.75" customHeight="1" x14ac:dyDescent="0.3">
      <c r="A168" s="2"/>
      <c r="B168" s="3"/>
      <c r="C168" s="28" t="s">
        <v>1</v>
      </c>
      <c r="D168" s="26"/>
      <c r="E168" s="28" t="s">
        <v>2</v>
      </c>
      <c r="F168" s="26"/>
      <c r="G168" s="28" t="s">
        <v>3</v>
      </c>
      <c r="H168" s="26"/>
      <c r="I168" s="28" t="s">
        <v>4</v>
      </c>
      <c r="J168" s="26"/>
      <c r="K168" s="27"/>
    </row>
    <row r="169" spans="1:11" ht="15.75" customHeight="1" x14ac:dyDescent="0.3">
      <c r="A169" s="4" t="s">
        <v>5</v>
      </c>
      <c r="B169" s="5" t="s">
        <v>6</v>
      </c>
      <c r="C169" s="6" t="s">
        <v>7</v>
      </c>
      <c r="D169" s="6" t="s">
        <v>8</v>
      </c>
      <c r="E169" s="6" t="s">
        <v>7</v>
      </c>
      <c r="F169" s="6" t="s">
        <v>8</v>
      </c>
      <c r="G169" s="6" t="s">
        <v>7</v>
      </c>
      <c r="H169" s="6" t="s">
        <v>8</v>
      </c>
      <c r="I169" s="6" t="s">
        <v>7</v>
      </c>
      <c r="J169" s="6" t="s">
        <v>8</v>
      </c>
      <c r="K169" s="29"/>
    </row>
    <row r="170" spans="1:11" ht="15.75" customHeight="1" x14ac:dyDescent="0.3">
      <c r="A170" s="7" t="s">
        <v>78</v>
      </c>
      <c r="B170" s="8" t="s">
        <v>13</v>
      </c>
      <c r="C170" s="12">
        <v>9</v>
      </c>
      <c r="D170" s="13">
        <v>11</v>
      </c>
      <c r="E170" s="13">
        <v>5</v>
      </c>
      <c r="F170" s="13">
        <v>5</v>
      </c>
      <c r="G170" s="13">
        <v>0</v>
      </c>
      <c r="H170" s="13">
        <v>1</v>
      </c>
      <c r="I170" s="13">
        <v>9</v>
      </c>
      <c r="J170" s="13">
        <v>12</v>
      </c>
      <c r="K170" s="27"/>
    </row>
    <row r="171" spans="1:11" ht="15.75" customHeight="1" x14ac:dyDescent="0.3">
      <c r="A171" s="7" t="s">
        <v>79</v>
      </c>
      <c r="B171" s="8" t="s">
        <v>13</v>
      </c>
      <c r="C171" s="12">
        <v>13</v>
      </c>
      <c r="D171" s="13">
        <v>7</v>
      </c>
      <c r="E171" s="13">
        <v>7</v>
      </c>
      <c r="F171" s="13">
        <v>3</v>
      </c>
      <c r="G171" s="13">
        <v>0</v>
      </c>
      <c r="H171" s="13">
        <v>1</v>
      </c>
      <c r="I171" s="13">
        <v>13</v>
      </c>
      <c r="J171" s="13">
        <v>8</v>
      </c>
      <c r="K171" s="27"/>
    </row>
    <row r="172" spans="1:11" ht="15.75" customHeight="1" x14ac:dyDescent="0.3">
      <c r="A172" s="7" t="s">
        <v>9</v>
      </c>
      <c r="B172" s="8" t="s">
        <v>13</v>
      </c>
      <c r="C172" s="22">
        <v>18</v>
      </c>
      <c r="D172" s="14">
        <v>2</v>
      </c>
      <c r="E172" s="14">
        <v>10</v>
      </c>
      <c r="F172" s="14">
        <v>0</v>
      </c>
      <c r="G172" s="14">
        <v>1</v>
      </c>
      <c r="H172" s="14">
        <v>1</v>
      </c>
      <c r="I172" s="14">
        <v>19</v>
      </c>
      <c r="J172" s="14">
        <v>3</v>
      </c>
      <c r="K172" s="27"/>
    </row>
    <row r="173" spans="1:11" ht="15.75" customHeight="1" x14ac:dyDescent="0.3">
      <c r="A173" s="10" t="s">
        <v>12</v>
      </c>
      <c r="B173" s="11"/>
      <c r="C173" s="9">
        <f>SUM(C170:C172)</f>
        <v>40</v>
      </c>
      <c r="D173" s="9">
        <f t="shared" ref="D173:J173" si="14">SUM(D170:D172)</f>
        <v>20</v>
      </c>
      <c r="E173" s="9">
        <f t="shared" si="14"/>
        <v>22</v>
      </c>
      <c r="F173" s="9">
        <f t="shared" si="14"/>
        <v>8</v>
      </c>
      <c r="G173" s="9">
        <f t="shared" si="14"/>
        <v>1</v>
      </c>
      <c r="H173" s="9">
        <f t="shared" si="14"/>
        <v>3</v>
      </c>
      <c r="I173" s="9">
        <f t="shared" si="14"/>
        <v>41</v>
      </c>
      <c r="J173" s="9">
        <f t="shared" si="14"/>
        <v>23</v>
      </c>
      <c r="K173" s="29"/>
    </row>
    <row r="174" spans="1:11" ht="15.75" customHeight="1" x14ac:dyDescent="0.3"/>
    <row r="175" spans="1:11" ht="15.75" customHeight="1" x14ac:dyDescent="0.3"/>
    <row r="176" spans="1:11" ht="15.75" customHeight="1" x14ac:dyDescent="0.3">
      <c r="A176" s="24" t="s">
        <v>1639</v>
      </c>
      <c r="B176" s="25"/>
      <c r="C176" s="25"/>
      <c r="D176" s="25"/>
      <c r="E176" s="25"/>
      <c r="F176" s="25"/>
      <c r="G176" s="25"/>
      <c r="H176" s="25"/>
      <c r="I176" s="25"/>
      <c r="J176" s="26"/>
      <c r="K176" s="27"/>
    </row>
    <row r="177" spans="1:11" ht="15.75" customHeight="1" x14ac:dyDescent="0.3">
      <c r="A177" s="2"/>
      <c r="B177" s="3"/>
      <c r="C177" s="28" t="s">
        <v>1</v>
      </c>
      <c r="D177" s="26"/>
      <c r="E177" s="28" t="s">
        <v>2</v>
      </c>
      <c r="F177" s="26"/>
      <c r="G177" s="28" t="s">
        <v>3</v>
      </c>
      <c r="H177" s="26"/>
      <c r="I177" s="28" t="s">
        <v>4</v>
      </c>
      <c r="J177" s="26"/>
      <c r="K177" s="27"/>
    </row>
    <row r="178" spans="1:11" ht="15.75" customHeight="1" x14ac:dyDescent="0.3">
      <c r="A178" s="4" t="s">
        <v>5</v>
      </c>
      <c r="B178" s="5" t="s">
        <v>6</v>
      </c>
      <c r="C178" s="6" t="s">
        <v>7</v>
      </c>
      <c r="D178" s="6" t="s">
        <v>8</v>
      </c>
      <c r="E178" s="6" t="s">
        <v>7</v>
      </c>
      <c r="F178" s="6" t="s">
        <v>8</v>
      </c>
      <c r="G178" s="6" t="s">
        <v>7</v>
      </c>
      <c r="H178" s="6" t="s">
        <v>8</v>
      </c>
      <c r="I178" s="6" t="s">
        <v>7</v>
      </c>
      <c r="J178" s="6" t="s">
        <v>8</v>
      </c>
      <c r="K178" s="29"/>
    </row>
    <row r="179" spans="1:11" ht="15.75" customHeight="1" x14ac:dyDescent="0.3">
      <c r="A179" s="7" t="s">
        <v>56</v>
      </c>
      <c r="B179" s="8" t="s">
        <v>97</v>
      </c>
      <c r="C179" s="12"/>
      <c r="D179" s="13"/>
      <c r="E179" s="13"/>
      <c r="F179" s="13"/>
      <c r="G179" s="13"/>
      <c r="H179" s="13"/>
      <c r="I179" s="13">
        <v>23</v>
      </c>
      <c r="J179" s="13">
        <v>5</v>
      </c>
      <c r="K179" s="27" t="s">
        <v>1641</v>
      </c>
    </row>
    <row r="180" spans="1:11" ht="15.75" customHeight="1" x14ac:dyDescent="0.3">
      <c r="A180" s="7"/>
      <c r="B180" s="8" t="s">
        <v>1640</v>
      </c>
      <c r="C180" s="12"/>
      <c r="D180" s="13"/>
      <c r="E180" s="13"/>
      <c r="F180" s="13"/>
      <c r="G180" s="13"/>
      <c r="H180" s="13"/>
      <c r="I180" s="13"/>
      <c r="J180" s="13"/>
      <c r="K180" s="27"/>
    </row>
    <row r="181" spans="1:11" ht="15.75" customHeight="1" x14ac:dyDescent="0.3">
      <c r="A181" s="7" t="s">
        <v>105</v>
      </c>
      <c r="B181" s="8" t="s">
        <v>262</v>
      </c>
      <c r="C181" s="12">
        <v>6</v>
      </c>
      <c r="D181" s="13">
        <v>12</v>
      </c>
      <c r="E181" s="13">
        <v>5</v>
      </c>
      <c r="F181" s="13">
        <v>9</v>
      </c>
      <c r="G181" s="13">
        <v>1</v>
      </c>
      <c r="H181" s="13">
        <v>1</v>
      </c>
      <c r="I181" s="13">
        <v>7</v>
      </c>
      <c r="J181" s="13">
        <v>13</v>
      </c>
      <c r="K181" s="27"/>
    </row>
    <row r="182" spans="1:11" ht="15.75" customHeight="1" x14ac:dyDescent="0.3">
      <c r="A182" s="7" t="s">
        <v>25</v>
      </c>
      <c r="B182" s="8" t="s">
        <v>262</v>
      </c>
      <c r="C182" s="12">
        <v>6</v>
      </c>
      <c r="D182" s="13">
        <v>12</v>
      </c>
      <c r="E182" s="13">
        <v>4</v>
      </c>
      <c r="F182" s="13">
        <v>10</v>
      </c>
      <c r="G182" s="13">
        <v>2</v>
      </c>
      <c r="H182" s="13">
        <v>1</v>
      </c>
      <c r="I182" s="13">
        <v>8</v>
      </c>
      <c r="J182" s="13">
        <v>13</v>
      </c>
      <c r="K182" s="27"/>
    </row>
    <row r="183" spans="1:11" ht="15.75" customHeight="1" x14ac:dyDescent="0.3">
      <c r="A183" s="10" t="s">
        <v>12</v>
      </c>
      <c r="B183" s="11"/>
      <c r="C183" s="9">
        <f t="shared" ref="C183:J183" si="15">SUM(C179:C182)</f>
        <v>12</v>
      </c>
      <c r="D183" s="9">
        <f t="shared" si="15"/>
        <v>24</v>
      </c>
      <c r="E183" s="9">
        <f t="shared" si="15"/>
        <v>9</v>
      </c>
      <c r="F183" s="9">
        <f t="shared" si="15"/>
        <v>19</v>
      </c>
      <c r="G183" s="9">
        <f t="shared" si="15"/>
        <v>3</v>
      </c>
      <c r="H183" s="9">
        <f t="shared" si="15"/>
        <v>2</v>
      </c>
      <c r="I183" s="9">
        <f t="shared" si="15"/>
        <v>38</v>
      </c>
      <c r="J183" s="9">
        <f t="shared" si="15"/>
        <v>31</v>
      </c>
      <c r="K183" s="29"/>
    </row>
    <row r="184" spans="1:11" ht="15.75" customHeight="1" x14ac:dyDescent="0.3"/>
    <row r="185" spans="1:11" ht="15.75" customHeight="1" x14ac:dyDescent="0.3"/>
    <row r="186" spans="1:11" ht="15.75" customHeight="1" x14ac:dyDescent="0.3">
      <c r="A186" s="24" t="s">
        <v>1739</v>
      </c>
      <c r="B186" s="25"/>
      <c r="C186" s="25"/>
      <c r="D186" s="25"/>
      <c r="E186" s="25"/>
      <c r="F186" s="25"/>
      <c r="G186" s="25"/>
      <c r="H186" s="25"/>
      <c r="I186" s="25"/>
      <c r="J186" s="26"/>
      <c r="K186" s="27"/>
    </row>
    <row r="187" spans="1:11" ht="15.75" customHeight="1" x14ac:dyDescent="0.3">
      <c r="A187" s="2"/>
      <c r="B187" s="3"/>
      <c r="C187" s="28" t="s">
        <v>1</v>
      </c>
      <c r="D187" s="26"/>
      <c r="E187" s="28" t="s">
        <v>2</v>
      </c>
      <c r="F187" s="26"/>
      <c r="G187" s="28" t="s">
        <v>3</v>
      </c>
      <c r="H187" s="26"/>
      <c r="I187" s="28" t="s">
        <v>4</v>
      </c>
      <c r="J187" s="26"/>
      <c r="K187" s="27"/>
    </row>
    <row r="188" spans="1:11" ht="15.75" customHeight="1" x14ac:dyDescent="0.3">
      <c r="A188" s="4" t="s">
        <v>5</v>
      </c>
      <c r="B188" s="5" t="s">
        <v>6</v>
      </c>
      <c r="C188" s="6" t="s">
        <v>7</v>
      </c>
      <c r="D188" s="6" t="s">
        <v>8</v>
      </c>
      <c r="E188" s="6" t="s">
        <v>7</v>
      </c>
      <c r="F188" s="6" t="s">
        <v>8</v>
      </c>
      <c r="G188" s="6" t="s">
        <v>7</v>
      </c>
      <c r="H188" s="6" t="s">
        <v>8</v>
      </c>
      <c r="I188" s="6" t="s">
        <v>7</v>
      </c>
      <c r="J188" s="6" t="s">
        <v>8</v>
      </c>
      <c r="K188" s="29"/>
    </row>
    <row r="189" spans="1:11" ht="15.75" customHeight="1" x14ac:dyDescent="0.3">
      <c r="A189" s="7" t="s">
        <v>782</v>
      </c>
      <c r="B189" s="8" t="s">
        <v>1295</v>
      </c>
      <c r="C189" s="12"/>
      <c r="D189" s="13"/>
      <c r="E189" s="13">
        <v>2</v>
      </c>
      <c r="F189" s="13">
        <v>4</v>
      </c>
      <c r="G189" s="13"/>
      <c r="H189" s="13"/>
      <c r="I189" s="13">
        <v>6</v>
      </c>
      <c r="J189" s="13">
        <v>11</v>
      </c>
      <c r="K189" s="27"/>
    </row>
    <row r="190" spans="1:11" ht="15.75" customHeight="1" x14ac:dyDescent="0.3">
      <c r="A190" s="10" t="s">
        <v>12</v>
      </c>
      <c r="B190" s="11"/>
      <c r="C190" s="9">
        <f t="shared" ref="C190:J190" si="16">SUM(C189:C189)</f>
        <v>0</v>
      </c>
      <c r="D190" s="9">
        <f t="shared" si="16"/>
        <v>0</v>
      </c>
      <c r="E190" s="9">
        <f t="shared" si="16"/>
        <v>2</v>
      </c>
      <c r="F190" s="9">
        <f t="shared" si="16"/>
        <v>4</v>
      </c>
      <c r="G190" s="9">
        <f t="shared" si="16"/>
        <v>0</v>
      </c>
      <c r="H190" s="9">
        <f t="shared" si="16"/>
        <v>0</v>
      </c>
      <c r="I190" s="9">
        <f t="shared" si="16"/>
        <v>6</v>
      </c>
      <c r="J190" s="9">
        <f t="shared" si="16"/>
        <v>11</v>
      </c>
      <c r="K190" s="29"/>
    </row>
    <row r="191" spans="1:11" ht="15.75" customHeight="1" x14ac:dyDescent="0.3">
      <c r="A191" s="1" t="s">
        <v>1049</v>
      </c>
    </row>
    <row r="192" spans="1:11" ht="15.75" customHeight="1" x14ac:dyDescent="0.3"/>
    <row r="193" spans="1:11" ht="15.75" customHeight="1" x14ac:dyDescent="0.3">
      <c r="A193" s="24" t="s">
        <v>635</v>
      </c>
      <c r="B193" s="25"/>
      <c r="C193" s="25"/>
      <c r="D193" s="25"/>
      <c r="E193" s="25"/>
      <c r="F193" s="25"/>
      <c r="G193" s="25"/>
      <c r="H193" s="25"/>
      <c r="I193" s="25"/>
      <c r="J193" s="26"/>
      <c r="K193" s="27"/>
    </row>
    <row r="194" spans="1:11" ht="15.75" customHeight="1" x14ac:dyDescent="0.3">
      <c r="A194" s="2"/>
      <c r="B194" s="3"/>
      <c r="C194" s="28" t="s">
        <v>1</v>
      </c>
      <c r="D194" s="26"/>
      <c r="E194" s="28" t="s">
        <v>2</v>
      </c>
      <c r="F194" s="26"/>
      <c r="G194" s="28" t="s">
        <v>3</v>
      </c>
      <c r="H194" s="26"/>
      <c r="I194" s="28" t="s">
        <v>4</v>
      </c>
      <c r="J194" s="26"/>
      <c r="K194" s="27"/>
    </row>
    <row r="195" spans="1:11" ht="15.75" customHeight="1" x14ac:dyDescent="0.3">
      <c r="A195" s="4" t="s">
        <v>5</v>
      </c>
      <c r="B195" s="5" t="s">
        <v>6</v>
      </c>
      <c r="C195" s="6" t="s">
        <v>7</v>
      </c>
      <c r="D195" s="6" t="s">
        <v>8</v>
      </c>
      <c r="E195" s="6" t="s">
        <v>7</v>
      </c>
      <c r="F195" s="6" t="s">
        <v>8</v>
      </c>
      <c r="G195" s="6" t="s">
        <v>7</v>
      </c>
      <c r="H195" s="6" t="s">
        <v>8</v>
      </c>
      <c r="I195" s="6" t="s">
        <v>7</v>
      </c>
      <c r="J195" s="6" t="s">
        <v>8</v>
      </c>
      <c r="K195" s="29"/>
    </row>
    <row r="196" spans="1:11" ht="15.75" customHeight="1" x14ac:dyDescent="0.3">
      <c r="A196" s="7" t="s">
        <v>630</v>
      </c>
      <c r="B196" s="8" t="s">
        <v>271</v>
      </c>
      <c r="C196" s="12">
        <v>5</v>
      </c>
      <c r="D196" s="13">
        <v>15</v>
      </c>
      <c r="E196" s="13">
        <v>3</v>
      </c>
      <c r="F196" s="13">
        <v>7</v>
      </c>
      <c r="G196" s="13">
        <v>0</v>
      </c>
      <c r="H196" s="13">
        <v>1</v>
      </c>
      <c r="I196" s="13">
        <v>5</v>
      </c>
      <c r="J196" s="13">
        <v>16</v>
      </c>
      <c r="K196" s="27"/>
    </row>
    <row r="197" spans="1:11" ht="15.75" customHeight="1" x14ac:dyDescent="0.3">
      <c r="A197" s="7" t="s">
        <v>686</v>
      </c>
      <c r="B197" s="8" t="s">
        <v>271</v>
      </c>
      <c r="C197" s="12">
        <v>11</v>
      </c>
      <c r="D197" s="13">
        <v>9</v>
      </c>
      <c r="E197" s="13">
        <v>5</v>
      </c>
      <c r="F197" s="13">
        <v>5</v>
      </c>
      <c r="G197" s="13">
        <v>1</v>
      </c>
      <c r="H197" s="13">
        <v>1</v>
      </c>
      <c r="I197" s="13">
        <v>12</v>
      </c>
      <c r="J197" s="13">
        <v>10</v>
      </c>
      <c r="K197" s="27"/>
    </row>
    <row r="198" spans="1:11" ht="15.75" customHeight="1" x14ac:dyDescent="0.3">
      <c r="A198" s="7" t="s">
        <v>729</v>
      </c>
      <c r="B198" s="8" t="s">
        <v>271</v>
      </c>
      <c r="C198" s="12">
        <v>3</v>
      </c>
      <c r="D198" s="13">
        <v>17</v>
      </c>
      <c r="E198" s="13">
        <v>2</v>
      </c>
      <c r="F198" s="13">
        <v>9</v>
      </c>
      <c r="G198" s="13">
        <v>1</v>
      </c>
      <c r="H198" s="13">
        <v>1</v>
      </c>
      <c r="I198" s="13">
        <v>4</v>
      </c>
      <c r="J198" s="13">
        <v>18</v>
      </c>
      <c r="K198" s="27"/>
    </row>
    <row r="199" spans="1:11" ht="15.75" customHeight="1" x14ac:dyDescent="0.3">
      <c r="A199" s="7" t="s">
        <v>984</v>
      </c>
      <c r="B199" s="8" t="s">
        <v>271</v>
      </c>
      <c r="C199" s="12">
        <v>5</v>
      </c>
      <c r="D199" s="13">
        <v>15</v>
      </c>
      <c r="E199" s="13">
        <v>2</v>
      </c>
      <c r="F199" s="13">
        <v>9</v>
      </c>
      <c r="G199" s="13">
        <v>0</v>
      </c>
      <c r="H199" s="13">
        <v>1</v>
      </c>
      <c r="I199" s="13">
        <v>5</v>
      </c>
      <c r="J199" s="13">
        <v>16</v>
      </c>
      <c r="K199" s="27"/>
    </row>
    <row r="200" spans="1:11" ht="15.75" customHeight="1" x14ac:dyDescent="0.3">
      <c r="A200" s="10" t="s">
        <v>12</v>
      </c>
      <c r="B200" s="11"/>
      <c r="C200" s="9">
        <f>SUM(C196:C199)</f>
        <v>24</v>
      </c>
      <c r="D200" s="9">
        <f t="shared" ref="D200:J200" si="17">SUM(D196:D199)</f>
        <v>56</v>
      </c>
      <c r="E200" s="9">
        <f t="shared" si="17"/>
        <v>12</v>
      </c>
      <c r="F200" s="9">
        <f t="shared" si="17"/>
        <v>30</v>
      </c>
      <c r="G200" s="9">
        <f t="shared" si="17"/>
        <v>2</v>
      </c>
      <c r="H200" s="9">
        <f t="shared" si="17"/>
        <v>4</v>
      </c>
      <c r="I200" s="9">
        <f t="shared" si="17"/>
        <v>26</v>
      </c>
      <c r="J200" s="9">
        <f t="shared" si="17"/>
        <v>60</v>
      </c>
      <c r="K200" s="29"/>
    </row>
    <row r="201" spans="1:11" ht="15.75" customHeight="1" x14ac:dyDescent="0.3">
      <c r="A201" s="1" t="s">
        <v>1049</v>
      </c>
    </row>
    <row r="202" spans="1:11" ht="15.75" customHeight="1" x14ac:dyDescent="0.3"/>
    <row r="203" spans="1:11" ht="15.75" customHeight="1" x14ac:dyDescent="0.3">
      <c r="A203" s="24" t="s">
        <v>974</v>
      </c>
      <c r="B203" s="25"/>
      <c r="C203" s="25"/>
      <c r="D203" s="25"/>
      <c r="E203" s="25"/>
      <c r="F203" s="25"/>
      <c r="G203" s="25"/>
      <c r="H203" s="25"/>
      <c r="I203" s="25"/>
      <c r="J203" s="26"/>
      <c r="K203" s="27"/>
    </row>
    <row r="204" spans="1:11" ht="15.75" customHeight="1" x14ac:dyDescent="0.3">
      <c r="A204" s="2"/>
      <c r="B204" s="3"/>
      <c r="C204" s="28" t="s">
        <v>1</v>
      </c>
      <c r="D204" s="26"/>
      <c r="E204" s="28" t="s">
        <v>2</v>
      </c>
      <c r="F204" s="26"/>
      <c r="G204" s="28" t="s">
        <v>3</v>
      </c>
      <c r="H204" s="26"/>
      <c r="I204" s="28" t="s">
        <v>4</v>
      </c>
      <c r="J204" s="26"/>
      <c r="K204" s="27"/>
    </row>
    <row r="205" spans="1:11" ht="15.75" customHeight="1" x14ac:dyDescent="0.3">
      <c r="A205" s="4" t="s">
        <v>5</v>
      </c>
      <c r="B205" s="5" t="s">
        <v>6</v>
      </c>
      <c r="C205" s="6" t="s">
        <v>7</v>
      </c>
      <c r="D205" s="6" t="s">
        <v>8</v>
      </c>
      <c r="E205" s="6" t="s">
        <v>7</v>
      </c>
      <c r="F205" s="6" t="s">
        <v>8</v>
      </c>
      <c r="G205" s="6" t="s">
        <v>7</v>
      </c>
      <c r="H205" s="6" t="s">
        <v>8</v>
      </c>
      <c r="I205" s="6" t="s">
        <v>7</v>
      </c>
      <c r="J205" s="6" t="s">
        <v>8</v>
      </c>
      <c r="K205" s="29"/>
    </row>
    <row r="206" spans="1:11" ht="15.75" customHeight="1" x14ac:dyDescent="0.3">
      <c r="A206" s="7" t="s">
        <v>107</v>
      </c>
      <c r="B206" s="8" t="s">
        <v>72</v>
      </c>
      <c r="C206" s="12">
        <v>14</v>
      </c>
      <c r="D206" s="13">
        <v>4</v>
      </c>
      <c r="E206" s="13">
        <v>7</v>
      </c>
      <c r="F206" s="13">
        <v>2</v>
      </c>
      <c r="G206" s="13">
        <v>3</v>
      </c>
      <c r="H206" s="13">
        <v>1</v>
      </c>
      <c r="I206" s="13">
        <v>17</v>
      </c>
      <c r="J206" s="13">
        <v>5</v>
      </c>
      <c r="K206" s="27"/>
    </row>
    <row r="207" spans="1:11" ht="15.75" customHeight="1" x14ac:dyDescent="0.3">
      <c r="A207" s="7" t="s">
        <v>109</v>
      </c>
      <c r="B207" s="8" t="s">
        <v>72</v>
      </c>
      <c r="C207" s="22">
        <v>5</v>
      </c>
      <c r="D207" s="14">
        <v>12</v>
      </c>
      <c r="E207" s="14">
        <v>2</v>
      </c>
      <c r="F207" s="14">
        <v>7</v>
      </c>
      <c r="G207" s="14">
        <v>1</v>
      </c>
      <c r="H207" s="14">
        <v>1</v>
      </c>
      <c r="I207" s="14">
        <v>6</v>
      </c>
      <c r="J207" s="14">
        <v>13</v>
      </c>
      <c r="K207" s="27"/>
    </row>
    <row r="208" spans="1:11" ht="15.75" customHeight="1" x14ac:dyDescent="0.3">
      <c r="A208" s="7" t="s">
        <v>110</v>
      </c>
      <c r="B208" s="8" t="s">
        <v>72</v>
      </c>
      <c r="C208" s="22">
        <v>12</v>
      </c>
      <c r="D208" s="14">
        <v>5</v>
      </c>
      <c r="E208" s="14">
        <v>7</v>
      </c>
      <c r="F208" s="14">
        <v>2</v>
      </c>
      <c r="G208" s="14">
        <v>4</v>
      </c>
      <c r="H208" s="14">
        <v>1</v>
      </c>
      <c r="I208" s="14">
        <v>16</v>
      </c>
      <c r="J208" s="14">
        <v>6</v>
      </c>
      <c r="K208" s="27"/>
    </row>
    <row r="209" spans="1:11" ht="15.75" customHeight="1" x14ac:dyDescent="0.3">
      <c r="A209" s="7" t="s">
        <v>112</v>
      </c>
      <c r="B209" s="8" t="s">
        <v>72</v>
      </c>
      <c r="C209" s="22">
        <v>17</v>
      </c>
      <c r="D209" s="14">
        <v>1</v>
      </c>
      <c r="E209" s="14">
        <v>8</v>
      </c>
      <c r="F209" s="14">
        <v>1</v>
      </c>
      <c r="G209" s="14">
        <v>4</v>
      </c>
      <c r="H209" s="14">
        <v>1</v>
      </c>
      <c r="I209" s="14">
        <v>21</v>
      </c>
      <c r="J209" s="14">
        <v>2</v>
      </c>
      <c r="K209" s="27"/>
    </row>
    <row r="210" spans="1:11" ht="15.75" customHeight="1" x14ac:dyDescent="0.3">
      <c r="A210" s="7" t="s">
        <v>113</v>
      </c>
      <c r="B210" s="8" t="s">
        <v>72</v>
      </c>
      <c r="C210" s="22">
        <v>17</v>
      </c>
      <c r="D210" s="14">
        <v>3</v>
      </c>
      <c r="E210" s="14">
        <v>7</v>
      </c>
      <c r="F210" s="14">
        <v>2</v>
      </c>
      <c r="G210" s="14">
        <v>0</v>
      </c>
      <c r="H210" s="14">
        <v>1</v>
      </c>
      <c r="I210" s="14">
        <v>17</v>
      </c>
      <c r="J210" s="14">
        <v>4</v>
      </c>
      <c r="K210" s="27"/>
    </row>
    <row r="211" spans="1:11" ht="15.75" customHeight="1" x14ac:dyDescent="0.3">
      <c r="A211" s="7" t="s">
        <v>171</v>
      </c>
      <c r="B211" s="8" t="s">
        <v>65</v>
      </c>
      <c r="C211" s="22">
        <v>8</v>
      </c>
      <c r="D211" s="14">
        <v>12</v>
      </c>
      <c r="E211" s="14">
        <v>5</v>
      </c>
      <c r="F211" s="14">
        <v>9</v>
      </c>
      <c r="G211" s="14">
        <v>1</v>
      </c>
      <c r="H211" s="14">
        <v>1</v>
      </c>
      <c r="I211" s="14">
        <v>9</v>
      </c>
      <c r="J211" s="14">
        <v>13</v>
      </c>
      <c r="K211" s="27"/>
    </row>
    <row r="212" spans="1:11" ht="15.75" customHeight="1" x14ac:dyDescent="0.3">
      <c r="A212" s="7" t="s">
        <v>32</v>
      </c>
      <c r="B212" s="8" t="s">
        <v>1229</v>
      </c>
      <c r="C212" s="22"/>
      <c r="D212" s="14"/>
      <c r="E212" s="14"/>
      <c r="F212" s="14"/>
      <c r="G212" s="14"/>
      <c r="H212" s="14"/>
      <c r="I212" s="14"/>
      <c r="J212" s="14"/>
      <c r="K212" s="27"/>
    </row>
    <row r="213" spans="1:11" ht="15.75" customHeight="1" x14ac:dyDescent="0.3">
      <c r="A213" s="7" t="s">
        <v>33</v>
      </c>
      <c r="B213" s="8" t="s">
        <v>1225</v>
      </c>
      <c r="C213" s="22"/>
      <c r="D213" s="14"/>
      <c r="E213" s="14"/>
      <c r="F213" s="14"/>
      <c r="G213" s="14"/>
      <c r="H213" s="14"/>
      <c r="I213" s="50"/>
      <c r="J213" s="50"/>
      <c r="K213" s="27"/>
    </row>
    <row r="214" spans="1:11" ht="15.75" customHeight="1" x14ac:dyDescent="0.3">
      <c r="A214" s="7" t="s">
        <v>34</v>
      </c>
      <c r="B214" s="8" t="s">
        <v>1225</v>
      </c>
      <c r="C214" s="22"/>
      <c r="D214" s="14"/>
      <c r="E214" s="14"/>
      <c r="F214" s="14"/>
      <c r="G214" s="14"/>
      <c r="H214" s="14"/>
      <c r="I214" s="50"/>
      <c r="J214" s="50"/>
      <c r="K214" s="27"/>
    </row>
    <row r="215" spans="1:11" ht="15.75" customHeight="1" x14ac:dyDescent="0.3">
      <c r="A215" s="7" t="s">
        <v>35</v>
      </c>
      <c r="B215" s="8" t="s">
        <v>1225</v>
      </c>
      <c r="C215" s="22"/>
      <c r="D215" s="14"/>
      <c r="E215" s="14"/>
      <c r="F215" s="14"/>
      <c r="G215" s="14"/>
      <c r="H215" s="14"/>
      <c r="I215" s="50"/>
      <c r="J215" s="50"/>
      <c r="K215" s="27"/>
    </row>
    <row r="216" spans="1:11" ht="15.75" customHeight="1" x14ac:dyDescent="0.3">
      <c r="A216" s="7" t="s">
        <v>36</v>
      </c>
      <c r="B216" s="8" t="s">
        <v>1225</v>
      </c>
      <c r="C216" s="22"/>
      <c r="D216" s="14"/>
      <c r="E216" s="14"/>
      <c r="F216" s="14"/>
      <c r="G216" s="14"/>
      <c r="H216" s="14"/>
      <c r="I216" s="50"/>
      <c r="J216" s="50"/>
      <c r="K216" s="27"/>
    </row>
    <row r="217" spans="1:11" ht="15.75" customHeight="1" x14ac:dyDescent="0.3">
      <c r="A217" s="7" t="s">
        <v>37</v>
      </c>
      <c r="B217" s="8" t="s">
        <v>1225</v>
      </c>
      <c r="C217" s="22"/>
      <c r="D217" s="14"/>
      <c r="E217" s="14"/>
      <c r="F217" s="14"/>
      <c r="G217" s="14"/>
      <c r="H217" s="14"/>
      <c r="I217" s="50"/>
      <c r="J217" s="50"/>
      <c r="K217" s="27"/>
    </row>
    <row r="218" spans="1:11" ht="15.75" customHeight="1" x14ac:dyDescent="0.3">
      <c r="A218" s="7" t="s">
        <v>38</v>
      </c>
      <c r="B218" s="8" t="s">
        <v>1225</v>
      </c>
      <c r="C218" s="22"/>
      <c r="D218" s="14"/>
      <c r="E218" s="14"/>
      <c r="F218" s="14"/>
      <c r="G218" s="14"/>
      <c r="H218" s="14"/>
      <c r="I218" s="50"/>
      <c r="J218" s="50"/>
      <c r="K218" s="27"/>
    </row>
    <row r="219" spans="1:11" ht="15.75" customHeight="1" x14ac:dyDescent="0.3">
      <c r="A219" s="7" t="s">
        <v>81</v>
      </c>
      <c r="B219" s="8" t="s">
        <v>1225</v>
      </c>
      <c r="C219" s="22"/>
      <c r="D219" s="14"/>
      <c r="E219" s="14"/>
      <c r="F219" s="14"/>
      <c r="G219" s="14"/>
      <c r="H219" s="14"/>
      <c r="I219" s="50">
        <v>36</v>
      </c>
      <c r="J219" s="50">
        <v>4</v>
      </c>
      <c r="K219" s="27"/>
    </row>
    <row r="220" spans="1:11" ht="15.75" customHeight="1" x14ac:dyDescent="0.3">
      <c r="A220" s="7" t="s">
        <v>82</v>
      </c>
      <c r="B220" s="8" t="s">
        <v>1225</v>
      </c>
      <c r="C220" s="22"/>
      <c r="D220" s="14"/>
      <c r="E220" s="14"/>
      <c r="F220" s="14"/>
      <c r="G220" s="14"/>
      <c r="H220" s="14"/>
      <c r="I220" s="50"/>
      <c r="J220" s="50"/>
      <c r="K220" s="27"/>
    </row>
    <row r="221" spans="1:11" ht="15.75" customHeight="1" x14ac:dyDescent="0.3">
      <c r="A221" s="7" t="s">
        <v>83</v>
      </c>
      <c r="B221" s="8" t="s">
        <v>1225</v>
      </c>
      <c r="C221" s="22"/>
      <c r="D221" s="14"/>
      <c r="E221" s="14"/>
      <c r="F221" s="14"/>
      <c r="G221" s="14"/>
      <c r="H221" s="14"/>
      <c r="I221" s="50"/>
      <c r="J221" s="50"/>
      <c r="K221" s="27" t="s">
        <v>1231</v>
      </c>
    </row>
    <row r="222" spans="1:11" ht="15.75" customHeight="1" x14ac:dyDescent="0.3">
      <c r="A222" s="7" t="s">
        <v>84</v>
      </c>
      <c r="B222" s="8" t="s">
        <v>1227</v>
      </c>
      <c r="C222" s="22"/>
      <c r="D222" s="14"/>
      <c r="E222" s="14"/>
      <c r="F222" s="14"/>
      <c r="G222" s="14"/>
      <c r="H222" s="14"/>
      <c r="I222" s="14">
        <v>7</v>
      </c>
      <c r="J222" s="14">
        <v>20</v>
      </c>
      <c r="K222" s="27"/>
    </row>
    <row r="223" spans="1:11" ht="15.75" customHeight="1" x14ac:dyDescent="0.3">
      <c r="A223" s="7" t="s">
        <v>85</v>
      </c>
      <c r="B223" s="8" t="s">
        <v>1227</v>
      </c>
      <c r="C223" s="22"/>
      <c r="D223" s="14"/>
      <c r="E223" s="14"/>
      <c r="F223" s="14"/>
      <c r="G223" s="14"/>
      <c r="H223" s="14"/>
      <c r="I223" s="14">
        <v>12</v>
      </c>
      <c r="J223" s="14">
        <v>16</v>
      </c>
      <c r="K223" s="27"/>
    </row>
    <row r="224" spans="1:11" ht="15.75" customHeight="1" x14ac:dyDescent="0.3">
      <c r="A224" s="7" t="s">
        <v>86</v>
      </c>
      <c r="B224" s="8" t="s">
        <v>1227</v>
      </c>
      <c r="C224" s="22"/>
      <c r="D224" s="14"/>
      <c r="E224" s="14"/>
      <c r="F224" s="14"/>
      <c r="G224" s="14"/>
      <c r="H224" s="14"/>
      <c r="I224" s="14">
        <v>15</v>
      </c>
      <c r="J224" s="14">
        <v>12</v>
      </c>
      <c r="K224" s="27"/>
    </row>
    <row r="225" spans="1:11" ht="15.75" customHeight="1" x14ac:dyDescent="0.3">
      <c r="A225" s="7" t="s">
        <v>71</v>
      </c>
      <c r="B225" s="8" t="s">
        <v>1227</v>
      </c>
      <c r="C225" s="22"/>
      <c r="D225" s="14"/>
      <c r="E225" s="14"/>
      <c r="F225" s="14"/>
      <c r="G225" s="14"/>
      <c r="H225" s="14"/>
      <c r="I225" s="14">
        <v>16</v>
      </c>
      <c r="J225" s="14">
        <v>11</v>
      </c>
      <c r="K225" s="27"/>
    </row>
    <row r="226" spans="1:11" ht="15.75" customHeight="1" x14ac:dyDescent="0.3">
      <c r="A226" s="7" t="s">
        <v>87</v>
      </c>
      <c r="B226" s="8" t="s">
        <v>1227</v>
      </c>
      <c r="C226" s="22"/>
      <c r="D226" s="14"/>
      <c r="E226" s="14"/>
      <c r="F226" s="14"/>
      <c r="G226" s="14"/>
      <c r="H226" s="14"/>
      <c r="I226" s="14">
        <v>18</v>
      </c>
      <c r="J226" s="14">
        <v>14</v>
      </c>
      <c r="K226" s="27"/>
    </row>
    <row r="227" spans="1:11" ht="15.75" customHeight="1" x14ac:dyDescent="0.3">
      <c r="A227" s="7" t="s">
        <v>88</v>
      </c>
      <c r="B227" s="8" t="s">
        <v>1228</v>
      </c>
      <c r="C227" s="22"/>
      <c r="D227" s="14"/>
      <c r="E227" s="14"/>
      <c r="F227" s="14"/>
      <c r="G227" s="14"/>
      <c r="H227" s="14"/>
      <c r="I227" s="14"/>
      <c r="J227" s="14"/>
      <c r="K227" s="27"/>
    </row>
    <row r="228" spans="1:11" ht="15.75" customHeight="1" x14ac:dyDescent="0.3">
      <c r="A228" s="7" t="s">
        <v>89</v>
      </c>
      <c r="B228" s="8" t="s">
        <v>1226</v>
      </c>
      <c r="C228" s="22"/>
      <c r="D228" s="14"/>
      <c r="E228" s="14"/>
      <c r="F228" s="14"/>
      <c r="G228" s="14"/>
      <c r="H228" s="14"/>
      <c r="I228" s="50"/>
      <c r="J228" s="50"/>
      <c r="K228" s="27"/>
    </row>
    <row r="229" spans="1:11" ht="15.75" customHeight="1" x14ac:dyDescent="0.3">
      <c r="A229" s="7" t="s">
        <v>90</v>
      </c>
      <c r="B229" s="8" t="s">
        <v>1226</v>
      </c>
      <c r="C229" s="22"/>
      <c r="D229" s="14"/>
      <c r="E229" s="14"/>
      <c r="F229" s="14"/>
      <c r="G229" s="14"/>
      <c r="H229" s="14"/>
      <c r="I229" s="50"/>
      <c r="J229" s="50"/>
      <c r="K229" s="27"/>
    </row>
    <row r="230" spans="1:11" ht="15.75" customHeight="1" x14ac:dyDescent="0.3">
      <c r="A230" s="7" t="s">
        <v>73</v>
      </c>
      <c r="B230" s="8" t="s">
        <v>1226</v>
      </c>
      <c r="C230" s="22"/>
      <c r="D230" s="14"/>
      <c r="E230" s="14"/>
      <c r="F230" s="14"/>
      <c r="G230" s="14"/>
      <c r="H230" s="14"/>
      <c r="I230" s="50"/>
      <c r="J230" s="50"/>
      <c r="K230" s="27"/>
    </row>
    <row r="231" spans="1:11" ht="15.75" customHeight="1" x14ac:dyDescent="0.3">
      <c r="A231" s="7" t="s">
        <v>75</v>
      </c>
      <c r="B231" s="8" t="s">
        <v>1226</v>
      </c>
      <c r="C231" s="22"/>
      <c r="D231" s="14"/>
      <c r="E231" s="14"/>
      <c r="F231" s="14"/>
      <c r="G231" s="14"/>
      <c r="H231" s="14"/>
      <c r="I231" s="50"/>
      <c r="J231" s="50"/>
      <c r="K231" s="27"/>
    </row>
    <row r="232" spans="1:11" ht="15.75" customHeight="1" x14ac:dyDescent="0.3">
      <c r="A232" s="7" t="s">
        <v>76</v>
      </c>
      <c r="B232" s="8" t="s">
        <v>1226</v>
      </c>
      <c r="C232" s="22"/>
      <c r="D232" s="14"/>
      <c r="E232" s="14"/>
      <c r="F232" s="14"/>
      <c r="G232" s="14"/>
      <c r="H232" s="14"/>
      <c r="I232" s="50"/>
      <c r="J232" s="50"/>
      <c r="K232" s="27"/>
    </row>
    <row r="233" spans="1:11" ht="15.75" customHeight="1" x14ac:dyDescent="0.3">
      <c r="A233" s="7" t="s">
        <v>77</v>
      </c>
      <c r="B233" s="8" t="s">
        <v>1226</v>
      </c>
      <c r="C233" s="22"/>
      <c r="D233" s="14"/>
      <c r="E233" s="14"/>
      <c r="F233" s="14"/>
      <c r="G233" s="14"/>
      <c r="H233" s="14"/>
      <c r="I233" s="50">
        <v>32</v>
      </c>
      <c r="J233" s="50">
        <v>3</v>
      </c>
      <c r="K233" s="27"/>
    </row>
    <row r="234" spans="1:11" ht="15.75" customHeight="1" x14ac:dyDescent="0.3">
      <c r="A234" s="7" t="s">
        <v>78</v>
      </c>
      <c r="B234" s="8" t="s">
        <v>1226</v>
      </c>
      <c r="C234" s="22"/>
      <c r="D234" s="14"/>
      <c r="E234" s="14"/>
      <c r="F234" s="14"/>
      <c r="G234" s="14"/>
      <c r="H234" s="14"/>
      <c r="I234" s="50"/>
      <c r="J234" s="50"/>
      <c r="K234" s="27"/>
    </row>
    <row r="235" spans="1:11" ht="15.75" customHeight="1" x14ac:dyDescent="0.3">
      <c r="A235" s="7" t="s">
        <v>79</v>
      </c>
      <c r="B235" s="8" t="s">
        <v>1226</v>
      </c>
      <c r="C235" s="22"/>
      <c r="D235" s="14"/>
      <c r="E235" s="14"/>
      <c r="F235" s="14"/>
      <c r="G235" s="14"/>
      <c r="H235" s="14"/>
      <c r="I235" s="50"/>
      <c r="J235" s="50"/>
      <c r="K235" s="27"/>
    </row>
    <row r="236" spans="1:11" ht="15.75" customHeight="1" x14ac:dyDescent="0.3">
      <c r="A236" s="7" t="s">
        <v>9</v>
      </c>
      <c r="B236" s="8" t="s">
        <v>1226</v>
      </c>
      <c r="C236" s="22"/>
      <c r="D236" s="14"/>
      <c r="E236" s="14"/>
      <c r="F236" s="14"/>
      <c r="G236" s="14"/>
      <c r="H236" s="14"/>
      <c r="I236" s="50"/>
      <c r="J236" s="50"/>
      <c r="K236" s="27"/>
    </row>
    <row r="237" spans="1:11" ht="15.75" customHeight="1" x14ac:dyDescent="0.3">
      <c r="A237" s="7" t="s">
        <v>11</v>
      </c>
      <c r="B237" s="8" t="s">
        <v>1226</v>
      </c>
      <c r="C237" s="22"/>
      <c r="D237" s="14"/>
      <c r="E237" s="14"/>
      <c r="F237" s="14"/>
      <c r="G237" s="14"/>
      <c r="H237" s="14"/>
      <c r="I237" s="50"/>
      <c r="J237" s="50"/>
      <c r="K237" s="27"/>
    </row>
    <row r="238" spans="1:11" ht="15.75" customHeight="1" x14ac:dyDescent="0.3">
      <c r="A238" s="7" t="s">
        <v>630</v>
      </c>
      <c r="B238" s="8" t="s">
        <v>1226</v>
      </c>
      <c r="C238" s="22"/>
      <c r="D238" s="14"/>
      <c r="E238" s="14"/>
      <c r="F238" s="14"/>
      <c r="G238" s="14"/>
      <c r="H238" s="14"/>
      <c r="I238" s="50"/>
      <c r="J238" s="50"/>
      <c r="K238" s="27"/>
    </row>
    <row r="239" spans="1:11" ht="15.75" customHeight="1" x14ac:dyDescent="0.3">
      <c r="A239" s="7" t="s">
        <v>686</v>
      </c>
      <c r="B239" s="8" t="s">
        <v>1226</v>
      </c>
      <c r="C239" s="22"/>
      <c r="D239" s="14"/>
      <c r="E239" s="14"/>
      <c r="F239" s="14"/>
      <c r="G239" s="14"/>
      <c r="H239" s="14"/>
      <c r="I239" s="50"/>
      <c r="J239" s="50"/>
      <c r="K239" s="27"/>
    </row>
    <row r="240" spans="1:11" ht="15.75" customHeight="1" x14ac:dyDescent="0.3">
      <c r="A240" s="7" t="s">
        <v>729</v>
      </c>
      <c r="B240" s="8" t="s">
        <v>1226</v>
      </c>
      <c r="C240" s="22"/>
      <c r="D240" s="14"/>
      <c r="E240" s="14"/>
      <c r="F240" s="14"/>
      <c r="G240" s="14"/>
      <c r="H240" s="14"/>
      <c r="I240" s="50"/>
      <c r="J240" s="50"/>
      <c r="K240" s="27"/>
    </row>
    <row r="241" spans="1:11" ht="15.75" customHeight="1" x14ac:dyDescent="0.3">
      <c r="A241" s="7" t="s">
        <v>984</v>
      </c>
      <c r="B241" s="8" t="s">
        <v>1226</v>
      </c>
      <c r="C241" s="22"/>
      <c r="D241" s="14"/>
      <c r="E241" s="14"/>
      <c r="F241" s="14"/>
      <c r="G241" s="14"/>
      <c r="H241" s="14"/>
      <c r="I241" s="50"/>
      <c r="J241" s="50"/>
      <c r="K241" s="27"/>
    </row>
    <row r="242" spans="1:11" ht="15.75" customHeight="1" x14ac:dyDescent="0.3">
      <c r="A242" s="7" t="s">
        <v>1189</v>
      </c>
      <c r="B242" s="8" t="s">
        <v>1226</v>
      </c>
      <c r="C242" s="22"/>
      <c r="D242" s="14"/>
      <c r="E242" s="14"/>
      <c r="F242" s="14"/>
      <c r="G242" s="14"/>
      <c r="H242" s="14"/>
      <c r="I242" s="50"/>
      <c r="J242" s="50"/>
      <c r="K242" s="27" t="s">
        <v>1230</v>
      </c>
    </row>
    <row r="243" spans="1:11" ht="15.75" customHeight="1" x14ac:dyDescent="0.3">
      <c r="A243" s="10" t="s">
        <v>12</v>
      </c>
      <c r="B243" s="11"/>
      <c r="C243" s="9">
        <f t="shared" ref="C243:J243" si="18">SUM(C206:C242)</f>
        <v>73</v>
      </c>
      <c r="D243" s="9">
        <f t="shared" si="18"/>
        <v>37</v>
      </c>
      <c r="E243" s="9">
        <f t="shared" si="18"/>
        <v>36</v>
      </c>
      <c r="F243" s="9">
        <f t="shared" si="18"/>
        <v>23</v>
      </c>
      <c r="G243" s="9">
        <f t="shared" si="18"/>
        <v>13</v>
      </c>
      <c r="H243" s="9">
        <f t="shared" si="18"/>
        <v>6</v>
      </c>
      <c r="I243" s="9">
        <f t="shared" si="18"/>
        <v>222</v>
      </c>
      <c r="J243" s="9">
        <f t="shared" si="18"/>
        <v>123</v>
      </c>
      <c r="K243" s="29"/>
    </row>
    <row r="244" spans="1:11" ht="15.75" customHeight="1" x14ac:dyDescent="0.3"/>
    <row r="245" spans="1:11" ht="15.75" customHeight="1" x14ac:dyDescent="0.3"/>
    <row r="246" spans="1:11" ht="15.75" customHeight="1" x14ac:dyDescent="0.3">
      <c r="A246" s="24" t="s">
        <v>836</v>
      </c>
      <c r="B246" s="25"/>
      <c r="C246" s="25"/>
      <c r="D246" s="25"/>
      <c r="E246" s="25"/>
      <c r="F246" s="25"/>
      <c r="G246" s="25"/>
      <c r="H246" s="25"/>
      <c r="I246" s="25"/>
      <c r="J246" s="26"/>
      <c r="K246" s="27"/>
    </row>
    <row r="247" spans="1:11" ht="15.75" customHeight="1" x14ac:dyDescent="0.3">
      <c r="A247" s="2"/>
      <c r="B247" s="3"/>
      <c r="C247" s="28" t="s">
        <v>1</v>
      </c>
      <c r="D247" s="26"/>
      <c r="E247" s="28" t="s">
        <v>2</v>
      </c>
      <c r="F247" s="26"/>
      <c r="G247" s="28" t="s">
        <v>3</v>
      </c>
      <c r="H247" s="26"/>
      <c r="I247" s="28" t="s">
        <v>4</v>
      </c>
      <c r="J247" s="26"/>
      <c r="K247" s="27"/>
    </row>
    <row r="248" spans="1:11" ht="15.75" customHeight="1" x14ac:dyDescent="0.3">
      <c r="A248" s="4" t="s">
        <v>5</v>
      </c>
      <c r="B248" s="5" t="s">
        <v>6</v>
      </c>
      <c r="C248" s="6" t="s">
        <v>7</v>
      </c>
      <c r="D248" s="6" t="s">
        <v>8</v>
      </c>
      <c r="E248" s="6" t="s">
        <v>7</v>
      </c>
      <c r="F248" s="6" t="s">
        <v>8</v>
      </c>
      <c r="G248" s="6" t="s">
        <v>7</v>
      </c>
      <c r="H248" s="6" t="s">
        <v>8</v>
      </c>
      <c r="I248" s="6" t="s">
        <v>7</v>
      </c>
      <c r="J248" s="6" t="s">
        <v>8</v>
      </c>
      <c r="K248" s="29"/>
    </row>
    <row r="249" spans="1:11" ht="15.75" customHeight="1" x14ac:dyDescent="0.3">
      <c r="A249" s="7" t="s">
        <v>107</v>
      </c>
      <c r="B249" s="8" t="s">
        <v>31</v>
      </c>
      <c r="C249" s="12">
        <v>2</v>
      </c>
      <c r="D249" s="13">
        <v>16</v>
      </c>
      <c r="E249" s="13">
        <v>2</v>
      </c>
      <c r="F249" s="13">
        <v>12</v>
      </c>
      <c r="G249" s="13">
        <v>0</v>
      </c>
      <c r="H249" s="13">
        <v>1</v>
      </c>
      <c r="I249" s="13">
        <v>2</v>
      </c>
      <c r="J249" s="13">
        <v>17</v>
      </c>
      <c r="K249" s="27"/>
    </row>
    <row r="250" spans="1:11" ht="15.75" customHeight="1" x14ac:dyDescent="0.3">
      <c r="A250" s="7" t="s">
        <v>109</v>
      </c>
      <c r="B250" s="8" t="s">
        <v>31</v>
      </c>
      <c r="C250" s="22">
        <v>1</v>
      </c>
      <c r="D250" s="14">
        <v>17</v>
      </c>
      <c r="E250" s="14">
        <v>0</v>
      </c>
      <c r="F250" s="14">
        <v>14</v>
      </c>
      <c r="G250" s="14">
        <v>0</v>
      </c>
      <c r="H250" s="14">
        <v>1</v>
      </c>
      <c r="I250" s="14">
        <v>1</v>
      </c>
      <c r="J250" s="14">
        <v>18</v>
      </c>
      <c r="K250" s="27"/>
    </row>
    <row r="251" spans="1:11" ht="15.75" customHeight="1" x14ac:dyDescent="0.3">
      <c r="A251" s="10" t="s">
        <v>12</v>
      </c>
      <c r="B251" s="11"/>
      <c r="C251" s="9">
        <v>3</v>
      </c>
      <c r="D251" s="9">
        <v>33</v>
      </c>
      <c r="E251" s="9">
        <v>2</v>
      </c>
      <c r="F251" s="9">
        <v>26</v>
      </c>
      <c r="G251" s="9">
        <v>0</v>
      </c>
      <c r="H251" s="9">
        <v>2</v>
      </c>
      <c r="I251" s="9">
        <v>3</v>
      </c>
      <c r="J251" s="9">
        <v>35</v>
      </c>
      <c r="K251" s="29"/>
    </row>
    <row r="252" spans="1:11" ht="15.75" customHeight="1" x14ac:dyDescent="0.3"/>
    <row r="253" spans="1:11" ht="15.75" customHeight="1" x14ac:dyDescent="0.3"/>
    <row r="254" spans="1:11" ht="15.75" customHeight="1" x14ac:dyDescent="0.3">
      <c r="A254" s="24" t="s">
        <v>2072</v>
      </c>
      <c r="B254" s="25"/>
      <c r="C254" s="25"/>
      <c r="D254" s="25"/>
      <c r="E254" s="25"/>
      <c r="F254" s="25"/>
      <c r="G254" s="25"/>
      <c r="H254" s="25"/>
      <c r="I254" s="25"/>
      <c r="J254" s="26"/>
      <c r="K254" s="27"/>
    </row>
    <row r="255" spans="1:11" ht="15.75" customHeight="1" x14ac:dyDescent="0.3">
      <c r="A255" s="2"/>
      <c r="B255" s="3"/>
      <c r="C255" s="28" t="s">
        <v>1</v>
      </c>
      <c r="D255" s="26"/>
      <c r="E255" s="28" t="s">
        <v>2</v>
      </c>
      <c r="F255" s="26"/>
      <c r="G255" s="28" t="s">
        <v>3</v>
      </c>
      <c r="H255" s="26"/>
      <c r="I255" s="28" t="s">
        <v>4</v>
      </c>
      <c r="J255" s="26"/>
      <c r="K255" s="27"/>
    </row>
    <row r="256" spans="1:11" ht="15.75" customHeight="1" x14ac:dyDescent="0.3">
      <c r="A256" s="4" t="s">
        <v>5</v>
      </c>
      <c r="B256" s="5" t="s">
        <v>6</v>
      </c>
      <c r="C256" s="6" t="s">
        <v>7</v>
      </c>
      <c r="D256" s="6" t="s">
        <v>8</v>
      </c>
      <c r="E256" s="6" t="s">
        <v>7</v>
      </c>
      <c r="F256" s="6" t="s">
        <v>8</v>
      </c>
      <c r="G256" s="6" t="s">
        <v>7</v>
      </c>
      <c r="H256" s="6" t="s">
        <v>8</v>
      </c>
      <c r="I256" s="6" t="s">
        <v>7</v>
      </c>
      <c r="J256" s="6" t="s">
        <v>8</v>
      </c>
      <c r="K256" s="29"/>
    </row>
    <row r="257" spans="1:11" ht="15.75" customHeight="1" x14ac:dyDescent="0.3">
      <c r="A257" s="7" t="s">
        <v>2043</v>
      </c>
      <c r="B257" s="8" t="s">
        <v>488</v>
      </c>
      <c r="C257" s="22">
        <v>2</v>
      </c>
      <c r="D257" s="14">
        <v>20</v>
      </c>
      <c r="E257" s="14">
        <v>2</v>
      </c>
      <c r="F257" s="14">
        <v>14</v>
      </c>
      <c r="G257" s="14">
        <v>0</v>
      </c>
      <c r="H257" s="14">
        <v>1</v>
      </c>
      <c r="I257" s="14">
        <v>2</v>
      </c>
      <c r="J257" s="14">
        <v>21</v>
      </c>
      <c r="K257" s="27"/>
    </row>
    <row r="258" spans="1:11" ht="15.75" customHeight="1" x14ac:dyDescent="0.3">
      <c r="A258" s="7" t="s">
        <v>2066</v>
      </c>
      <c r="B258" s="8" t="s">
        <v>488</v>
      </c>
      <c r="C258" s="22">
        <v>2</v>
      </c>
      <c r="D258" s="14">
        <v>20</v>
      </c>
      <c r="E258" s="14">
        <v>2</v>
      </c>
      <c r="F258" s="14">
        <v>14</v>
      </c>
      <c r="G258" s="14">
        <v>0</v>
      </c>
      <c r="H258" s="14">
        <v>1</v>
      </c>
      <c r="I258" s="14">
        <v>2</v>
      </c>
      <c r="J258" s="14">
        <v>21</v>
      </c>
      <c r="K258" s="27"/>
    </row>
    <row r="259" spans="1:11" ht="15.75" customHeight="1" x14ac:dyDescent="0.3">
      <c r="A259" s="7" t="s">
        <v>2081</v>
      </c>
      <c r="B259" s="8" t="s">
        <v>488</v>
      </c>
      <c r="C259" s="22">
        <v>4</v>
      </c>
      <c r="D259" s="14">
        <v>18</v>
      </c>
      <c r="E259" s="14">
        <v>3</v>
      </c>
      <c r="F259" s="14">
        <v>15</v>
      </c>
      <c r="G259" s="14">
        <v>0</v>
      </c>
      <c r="H259" s="14">
        <v>1</v>
      </c>
      <c r="I259" s="14">
        <v>4</v>
      </c>
      <c r="J259" s="14">
        <v>19</v>
      </c>
      <c r="K259" s="27"/>
    </row>
    <row r="260" spans="1:11" ht="15.75" customHeight="1" x14ac:dyDescent="0.3">
      <c r="A260" s="10" t="s">
        <v>12</v>
      </c>
      <c r="B260" s="11"/>
      <c r="C260" s="9">
        <f>SUM(C257:C259)</f>
        <v>8</v>
      </c>
      <c r="D260" s="9">
        <f t="shared" ref="D260:J260" si="19">SUM(D257:D259)</f>
        <v>58</v>
      </c>
      <c r="E260" s="9">
        <f t="shared" si="19"/>
        <v>7</v>
      </c>
      <c r="F260" s="9">
        <f t="shared" si="19"/>
        <v>43</v>
      </c>
      <c r="G260" s="9">
        <f t="shared" si="19"/>
        <v>0</v>
      </c>
      <c r="H260" s="9">
        <f t="shared" si="19"/>
        <v>3</v>
      </c>
      <c r="I260" s="9">
        <f t="shared" si="19"/>
        <v>8</v>
      </c>
      <c r="J260" s="9">
        <f t="shared" si="19"/>
        <v>61</v>
      </c>
      <c r="K260" s="29"/>
    </row>
    <row r="261" spans="1:11" ht="15.75" customHeight="1" x14ac:dyDescent="0.3"/>
    <row r="262" spans="1:11" ht="15.75" customHeight="1" x14ac:dyDescent="0.3"/>
    <row r="263" spans="1:11" ht="15.75" customHeight="1" x14ac:dyDescent="0.3">
      <c r="A263" s="24" t="s">
        <v>1802</v>
      </c>
      <c r="B263" s="25"/>
      <c r="C263" s="25"/>
      <c r="D263" s="25"/>
      <c r="E263" s="25"/>
      <c r="F263" s="25"/>
      <c r="G263" s="25"/>
      <c r="H263" s="25"/>
      <c r="I263" s="25"/>
      <c r="J263" s="26"/>
      <c r="K263" s="27"/>
    </row>
    <row r="264" spans="1:11" ht="15.75" customHeight="1" x14ac:dyDescent="0.3">
      <c r="A264" s="2"/>
      <c r="B264" s="3"/>
      <c r="C264" s="28" t="s">
        <v>1</v>
      </c>
      <c r="D264" s="26"/>
      <c r="E264" s="28" t="s">
        <v>2</v>
      </c>
      <c r="F264" s="26"/>
      <c r="G264" s="28" t="s">
        <v>3</v>
      </c>
      <c r="H264" s="26"/>
      <c r="I264" s="28" t="s">
        <v>4</v>
      </c>
      <c r="J264" s="26"/>
      <c r="K264" s="27"/>
    </row>
    <row r="265" spans="1:11" ht="15.75" customHeight="1" x14ac:dyDescent="0.3">
      <c r="A265" s="4" t="s">
        <v>5</v>
      </c>
      <c r="B265" s="5" t="s">
        <v>6</v>
      </c>
      <c r="C265" s="6" t="s">
        <v>7</v>
      </c>
      <c r="D265" s="6" t="s">
        <v>8</v>
      </c>
      <c r="E265" s="6" t="s">
        <v>7</v>
      </c>
      <c r="F265" s="6" t="s">
        <v>8</v>
      </c>
      <c r="G265" s="6" t="s">
        <v>7</v>
      </c>
      <c r="H265" s="6" t="s">
        <v>8</v>
      </c>
      <c r="I265" s="6" t="s">
        <v>7</v>
      </c>
      <c r="J265" s="6" t="s">
        <v>8</v>
      </c>
      <c r="K265" s="29"/>
    </row>
    <row r="266" spans="1:11" ht="15.75" customHeight="1" x14ac:dyDescent="0.3">
      <c r="A266" s="7" t="s">
        <v>171</v>
      </c>
      <c r="B266" s="8" t="s">
        <v>488</v>
      </c>
      <c r="C266" s="22">
        <v>18</v>
      </c>
      <c r="D266" s="14">
        <v>2</v>
      </c>
      <c r="E266" s="14">
        <v>13</v>
      </c>
      <c r="F266" s="14">
        <v>1</v>
      </c>
      <c r="G266" s="14">
        <v>4</v>
      </c>
      <c r="H266" s="14">
        <v>1</v>
      </c>
      <c r="I266" s="14">
        <v>22</v>
      </c>
      <c r="J266" s="14">
        <v>3</v>
      </c>
      <c r="K266" s="27"/>
    </row>
    <row r="267" spans="1:11" ht="15.75" customHeight="1" x14ac:dyDescent="0.3">
      <c r="A267" s="7" t="s">
        <v>32</v>
      </c>
      <c r="B267" s="8" t="s">
        <v>488</v>
      </c>
      <c r="C267" s="22">
        <v>6</v>
      </c>
      <c r="D267" s="14">
        <v>14</v>
      </c>
      <c r="E267" s="14">
        <v>4</v>
      </c>
      <c r="F267" s="14">
        <v>10</v>
      </c>
      <c r="G267" s="14">
        <v>0</v>
      </c>
      <c r="H267" s="14">
        <v>1</v>
      </c>
      <c r="I267" s="14">
        <v>6</v>
      </c>
      <c r="J267" s="14">
        <v>15</v>
      </c>
      <c r="K267" s="27"/>
    </row>
    <row r="268" spans="1:11" ht="15.75" customHeight="1" x14ac:dyDescent="0.3">
      <c r="A268" s="7" t="s">
        <v>33</v>
      </c>
      <c r="B268" s="8" t="s">
        <v>488</v>
      </c>
      <c r="C268" s="22">
        <v>0</v>
      </c>
      <c r="D268" s="14">
        <v>20</v>
      </c>
      <c r="E268" s="14">
        <v>0</v>
      </c>
      <c r="F268" s="14">
        <v>14</v>
      </c>
      <c r="G268" s="14">
        <v>1</v>
      </c>
      <c r="H268" s="14">
        <v>1</v>
      </c>
      <c r="I268" s="14">
        <v>1</v>
      </c>
      <c r="J268" s="14">
        <v>21</v>
      </c>
      <c r="K268" s="27"/>
    </row>
    <row r="269" spans="1:11" ht="15.75" customHeight="1" x14ac:dyDescent="0.3">
      <c r="A269" s="7" t="s">
        <v>34</v>
      </c>
      <c r="B269" s="8" t="s">
        <v>488</v>
      </c>
      <c r="C269" s="22">
        <v>10</v>
      </c>
      <c r="D269" s="14">
        <v>10</v>
      </c>
      <c r="E269" s="14">
        <v>9</v>
      </c>
      <c r="F269" s="14">
        <v>5</v>
      </c>
      <c r="G269" s="14">
        <v>0</v>
      </c>
      <c r="H269" s="14">
        <v>1</v>
      </c>
      <c r="I269" s="14">
        <v>10</v>
      </c>
      <c r="J269" s="14">
        <v>11</v>
      </c>
      <c r="K269" s="27"/>
    </row>
    <row r="270" spans="1:11" ht="15.75" customHeight="1" x14ac:dyDescent="0.3">
      <c r="A270" s="7" t="s">
        <v>35</v>
      </c>
      <c r="B270" s="8" t="s">
        <v>488</v>
      </c>
      <c r="C270" s="22">
        <v>18</v>
      </c>
      <c r="D270" s="14">
        <v>2</v>
      </c>
      <c r="E270" s="14">
        <v>13</v>
      </c>
      <c r="F270" s="14">
        <v>1</v>
      </c>
      <c r="G270" s="14">
        <v>2</v>
      </c>
      <c r="H270" s="14">
        <v>1</v>
      </c>
      <c r="I270" s="14">
        <v>20</v>
      </c>
      <c r="J270" s="14">
        <v>3</v>
      </c>
      <c r="K270" s="27"/>
    </row>
    <row r="271" spans="1:11" ht="15.75" customHeight="1" x14ac:dyDescent="0.3">
      <c r="A271" s="7" t="s">
        <v>36</v>
      </c>
      <c r="B271" s="8" t="s">
        <v>488</v>
      </c>
      <c r="C271" s="22">
        <v>18</v>
      </c>
      <c r="D271" s="14">
        <v>2</v>
      </c>
      <c r="E271" s="14">
        <v>13</v>
      </c>
      <c r="F271" s="14">
        <v>1</v>
      </c>
      <c r="G271" s="14">
        <v>1</v>
      </c>
      <c r="H271" s="14">
        <v>1</v>
      </c>
      <c r="I271" s="14">
        <v>19</v>
      </c>
      <c r="J271" s="14">
        <v>3</v>
      </c>
      <c r="K271" s="27"/>
    </row>
    <row r="272" spans="1:11" ht="15.75" customHeight="1" x14ac:dyDescent="0.3">
      <c r="A272" s="7" t="s">
        <v>37</v>
      </c>
      <c r="B272" s="8" t="s">
        <v>488</v>
      </c>
      <c r="C272" s="22">
        <v>14</v>
      </c>
      <c r="D272" s="14">
        <v>6</v>
      </c>
      <c r="E272" s="14">
        <v>10</v>
      </c>
      <c r="F272" s="14">
        <v>4</v>
      </c>
      <c r="G272" s="14">
        <v>1</v>
      </c>
      <c r="H272" s="14">
        <v>1</v>
      </c>
      <c r="I272" s="14">
        <v>15</v>
      </c>
      <c r="J272" s="14">
        <v>7</v>
      </c>
      <c r="K272" s="27"/>
    </row>
    <row r="273" spans="1:11" ht="15.75" customHeight="1" x14ac:dyDescent="0.3">
      <c r="A273" s="7" t="s">
        <v>38</v>
      </c>
      <c r="B273" s="8" t="s">
        <v>488</v>
      </c>
      <c r="C273" s="22">
        <v>7</v>
      </c>
      <c r="D273" s="14">
        <v>13</v>
      </c>
      <c r="E273" s="14">
        <v>5</v>
      </c>
      <c r="F273" s="14">
        <v>9</v>
      </c>
      <c r="G273" s="14">
        <v>1</v>
      </c>
      <c r="H273" s="14">
        <v>1</v>
      </c>
      <c r="I273" s="14">
        <v>8</v>
      </c>
      <c r="J273" s="14">
        <v>14</v>
      </c>
      <c r="K273" s="27"/>
    </row>
    <row r="274" spans="1:11" ht="15.75" customHeight="1" x14ac:dyDescent="0.3">
      <c r="A274" s="7" t="s">
        <v>81</v>
      </c>
      <c r="B274" s="8" t="s">
        <v>488</v>
      </c>
      <c r="C274" s="22">
        <v>10</v>
      </c>
      <c r="D274" s="14">
        <v>10</v>
      </c>
      <c r="E274" s="14">
        <v>7</v>
      </c>
      <c r="F274" s="14">
        <v>7</v>
      </c>
      <c r="G274" s="14">
        <v>1</v>
      </c>
      <c r="H274" s="14">
        <v>1</v>
      </c>
      <c r="I274" s="14">
        <v>11</v>
      </c>
      <c r="J274" s="14">
        <v>11</v>
      </c>
      <c r="K274" s="27"/>
    </row>
    <row r="275" spans="1:11" ht="15.75" customHeight="1" x14ac:dyDescent="0.3">
      <c r="A275" s="7" t="s">
        <v>82</v>
      </c>
      <c r="B275" s="8" t="s">
        <v>488</v>
      </c>
      <c r="C275" s="22">
        <v>12</v>
      </c>
      <c r="D275" s="14">
        <v>8</v>
      </c>
      <c r="E275" s="14">
        <v>10</v>
      </c>
      <c r="F275" s="14">
        <v>4</v>
      </c>
      <c r="G275" s="14">
        <v>0</v>
      </c>
      <c r="H275" s="14">
        <v>1</v>
      </c>
      <c r="I275" s="14">
        <v>12</v>
      </c>
      <c r="J275" s="14">
        <v>9</v>
      </c>
      <c r="K275" s="27"/>
    </row>
    <row r="276" spans="1:11" ht="15.75" customHeight="1" x14ac:dyDescent="0.3">
      <c r="A276" s="7" t="s">
        <v>83</v>
      </c>
      <c r="B276" s="8" t="s">
        <v>488</v>
      </c>
      <c r="C276" s="22">
        <v>14</v>
      </c>
      <c r="D276" s="14">
        <v>6</v>
      </c>
      <c r="E276" s="14">
        <v>9</v>
      </c>
      <c r="F276" s="14">
        <v>5</v>
      </c>
      <c r="G276" s="14">
        <v>0</v>
      </c>
      <c r="H276" s="14">
        <v>1</v>
      </c>
      <c r="I276" s="14">
        <v>14</v>
      </c>
      <c r="J276" s="14">
        <v>7</v>
      </c>
      <c r="K276" s="27"/>
    </row>
    <row r="277" spans="1:11" ht="15.75" customHeight="1" x14ac:dyDescent="0.3">
      <c r="A277" s="7" t="s">
        <v>84</v>
      </c>
      <c r="B277" s="8" t="s">
        <v>488</v>
      </c>
      <c r="C277" s="22">
        <v>9</v>
      </c>
      <c r="D277" s="14">
        <v>11</v>
      </c>
      <c r="E277" s="14">
        <v>7</v>
      </c>
      <c r="F277" s="14">
        <v>7</v>
      </c>
      <c r="G277" s="14">
        <v>3</v>
      </c>
      <c r="H277" s="14">
        <v>1</v>
      </c>
      <c r="I277" s="14">
        <v>12</v>
      </c>
      <c r="J277" s="14">
        <v>12</v>
      </c>
      <c r="K277" s="27"/>
    </row>
    <row r="278" spans="1:11" ht="15.75" customHeight="1" x14ac:dyDescent="0.3">
      <c r="A278" s="7" t="s">
        <v>85</v>
      </c>
      <c r="B278" s="8" t="s">
        <v>488</v>
      </c>
      <c r="C278" s="22">
        <v>10</v>
      </c>
      <c r="D278" s="14">
        <v>10</v>
      </c>
      <c r="E278" s="14">
        <v>9</v>
      </c>
      <c r="F278" s="14">
        <v>5</v>
      </c>
      <c r="G278" s="14">
        <v>3</v>
      </c>
      <c r="H278" s="14">
        <v>1</v>
      </c>
      <c r="I278" s="14">
        <v>13</v>
      </c>
      <c r="J278" s="14">
        <v>11</v>
      </c>
      <c r="K278" s="27"/>
    </row>
    <row r="279" spans="1:11" ht="15.75" customHeight="1" x14ac:dyDescent="0.3">
      <c r="A279" s="7" t="s">
        <v>86</v>
      </c>
      <c r="B279" s="8" t="s">
        <v>488</v>
      </c>
      <c r="C279" s="22">
        <v>11</v>
      </c>
      <c r="D279" s="14">
        <v>9</v>
      </c>
      <c r="E279" s="14">
        <v>9</v>
      </c>
      <c r="F279" s="14">
        <v>5</v>
      </c>
      <c r="G279" s="14">
        <v>1</v>
      </c>
      <c r="H279" s="14">
        <v>1</v>
      </c>
      <c r="I279" s="14">
        <v>12</v>
      </c>
      <c r="J279" s="14">
        <v>10</v>
      </c>
      <c r="K279" s="27"/>
    </row>
    <row r="280" spans="1:11" ht="15.75" customHeight="1" x14ac:dyDescent="0.3">
      <c r="A280" s="7" t="s">
        <v>71</v>
      </c>
      <c r="B280" s="8" t="s">
        <v>488</v>
      </c>
      <c r="C280" s="22">
        <v>4</v>
      </c>
      <c r="D280" s="14">
        <v>16</v>
      </c>
      <c r="E280" s="14">
        <v>3</v>
      </c>
      <c r="F280" s="14">
        <v>11</v>
      </c>
      <c r="G280" s="14">
        <v>0</v>
      </c>
      <c r="H280" s="14">
        <v>1</v>
      </c>
      <c r="I280" s="14">
        <v>4</v>
      </c>
      <c r="J280" s="14">
        <v>17</v>
      </c>
      <c r="K280" s="27"/>
    </row>
    <row r="281" spans="1:11" ht="15.75" customHeight="1" x14ac:dyDescent="0.3">
      <c r="A281" s="7" t="s">
        <v>87</v>
      </c>
      <c r="B281" s="8" t="s">
        <v>488</v>
      </c>
      <c r="C281" s="22">
        <v>3</v>
      </c>
      <c r="D281" s="14">
        <v>17</v>
      </c>
      <c r="E281" s="14">
        <v>2</v>
      </c>
      <c r="F281" s="14">
        <v>12</v>
      </c>
      <c r="G281" s="14">
        <v>0</v>
      </c>
      <c r="H281" s="14">
        <v>1</v>
      </c>
      <c r="I281" s="14">
        <v>3</v>
      </c>
      <c r="J281" s="14">
        <v>18</v>
      </c>
      <c r="K281" s="27"/>
    </row>
    <row r="282" spans="1:11" ht="15.75" customHeight="1" x14ac:dyDescent="0.3">
      <c r="A282" s="10" t="s">
        <v>12</v>
      </c>
      <c r="B282" s="11"/>
      <c r="C282" s="9">
        <f t="shared" ref="C282:J282" si="20">SUM(C266:C281)</f>
        <v>164</v>
      </c>
      <c r="D282" s="9">
        <f t="shared" si="20"/>
        <v>156</v>
      </c>
      <c r="E282" s="9">
        <f t="shared" si="20"/>
        <v>123</v>
      </c>
      <c r="F282" s="9">
        <f t="shared" si="20"/>
        <v>101</v>
      </c>
      <c r="G282" s="9">
        <f t="shared" si="20"/>
        <v>18</v>
      </c>
      <c r="H282" s="9">
        <f t="shared" si="20"/>
        <v>16</v>
      </c>
      <c r="I282" s="9">
        <f t="shared" si="20"/>
        <v>182</v>
      </c>
      <c r="J282" s="9">
        <f t="shared" si="20"/>
        <v>172</v>
      </c>
      <c r="K282" s="29"/>
    </row>
    <row r="283" spans="1:11" ht="15.75" customHeight="1" x14ac:dyDescent="0.3"/>
    <row r="284" spans="1:11" ht="15.75" customHeight="1" x14ac:dyDescent="0.3"/>
    <row r="285" spans="1:11" ht="15.75" customHeight="1" x14ac:dyDescent="0.3">
      <c r="A285" s="24" t="s">
        <v>315</v>
      </c>
      <c r="B285" s="25"/>
      <c r="C285" s="25"/>
      <c r="D285" s="25"/>
      <c r="E285" s="25"/>
      <c r="F285" s="25"/>
      <c r="G285" s="25"/>
      <c r="H285" s="25"/>
      <c r="I285" s="25"/>
      <c r="J285" s="26"/>
      <c r="K285" s="27"/>
    </row>
    <row r="286" spans="1:11" ht="15.75" customHeight="1" x14ac:dyDescent="0.3">
      <c r="A286" s="2"/>
      <c r="B286" s="3"/>
      <c r="C286" s="28" t="s">
        <v>1</v>
      </c>
      <c r="D286" s="26"/>
      <c r="E286" s="28" t="s">
        <v>2</v>
      </c>
      <c r="F286" s="26"/>
      <c r="G286" s="28" t="s">
        <v>3</v>
      </c>
      <c r="H286" s="26"/>
      <c r="I286" s="28" t="s">
        <v>4</v>
      </c>
      <c r="J286" s="26"/>
      <c r="K286" s="27"/>
    </row>
    <row r="287" spans="1:11" ht="15.75" customHeight="1" x14ac:dyDescent="0.3">
      <c r="A287" s="4" t="s">
        <v>5</v>
      </c>
      <c r="B287" s="5" t="s">
        <v>6</v>
      </c>
      <c r="C287" s="6" t="s">
        <v>7</v>
      </c>
      <c r="D287" s="6" t="s">
        <v>8</v>
      </c>
      <c r="E287" s="6" t="s">
        <v>7</v>
      </c>
      <c r="F287" s="6" t="s">
        <v>8</v>
      </c>
      <c r="G287" s="6" t="s">
        <v>7</v>
      </c>
      <c r="H287" s="6" t="s">
        <v>8</v>
      </c>
      <c r="I287" s="6" t="s">
        <v>7</v>
      </c>
      <c r="J287" s="6" t="s">
        <v>8</v>
      </c>
      <c r="K287" s="29"/>
    </row>
    <row r="288" spans="1:11" ht="15.75" customHeight="1" x14ac:dyDescent="0.3">
      <c r="A288" s="7" t="s">
        <v>155</v>
      </c>
      <c r="B288" s="8" t="s">
        <v>354</v>
      </c>
      <c r="C288" s="12">
        <v>10</v>
      </c>
      <c r="D288" s="13">
        <v>9</v>
      </c>
      <c r="E288" s="13">
        <v>8</v>
      </c>
      <c r="F288" s="13">
        <v>4</v>
      </c>
      <c r="G288" s="13">
        <v>0</v>
      </c>
      <c r="H288" s="13">
        <v>2</v>
      </c>
      <c r="I288" s="13">
        <v>10</v>
      </c>
      <c r="J288" s="13">
        <v>11</v>
      </c>
      <c r="K288" s="27"/>
    </row>
    <row r="289" spans="1:11" ht="15.75" customHeight="1" x14ac:dyDescent="0.3">
      <c r="A289" s="7" t="s">
        <v>15</v>
      </c>
      <c r="B289" s="8"/>
      <c r="C289" s="12"/>
      <c r="D289" s="13"/>
      <c r="E289" s="13"/>
      <c r="F289" s="13"/>
      <c r="G289" s="13"/>
      <c r="H289" s="13"/>
      <c r="I289" s="13"/>
      <c r="J289" s="13"/>
      <c r="K289" s="27"/>
    </row>
    <row r="290" spans="1:11" ht="15.75" customHeight="1" x14ac:dyDescent="0.3">
      <c r="A290" s="7" t="s">
        <v>17</v>
      </c>
      <c r="B290" s="8" t="s">
        <v>188</v>
      </c>
      <c r="C290" s="12">
        <v>14</v>
      </c>
      <c r="D290" s="13">
        <v>8</v>
      </c>
      <c r="E290" s="13">
        <v>9</v>
      </c>
      <c r="F290" s="13">
        <v>3</v>
      </c>
      <c r="G290" s="13">
        <v>3</v>
      </c>
      <c r="H290" s="13">
        <v>2</v>
      </c>
      <c r="I290" s="13">
        <v>17</v>
      </c>
      <c r="J290" s="13">
        <v>10</v>
      </c>
      <c r="K290" s="27"/>
    </row>
    <row r="291" spans="1:11" ht="15.75" customHeight="1" x14ac:dyDescent="0.3">
      <c r="A291" s="7" t="s">
        <v>18</v>
      </c>
      <c r="B291" s="8" t="s">
        <v>188</v>
      </c>
      <c r="C291" s="22">
        <v>15</v>
      </c>
      <c r="D291" s="14">
        <v>3</v>
      </c>
      <c r="E291" s="14">
        <v>11</v>
      </c>
      <c r="F291" s="14">
        <v>1</v>
      </c>
      <c r="G291" s="14">
        <v>5</v>
      </c>
      <c r="H291" s="14">
        <v>1</v>
      </c>
      <c r="I291" s="14">
        <v>20</v>
      </c>
      <c r="J291" s="14">
        <v>4</v>
      </c>
      <c r="K291" s="27"/>
    </row>
    <row r="292" spans="1:11" ht="15.75" customHeight="1" x14ac:dyDescent="0.3">
      <c r="A292" s="7" t="s">
        <v>19</v>
      </c>
      <c r="B292" s="8" t="s">
        <v>188</v>
      </c>
      <c r="C292" s="22">
        <v>6</v>
      </c>
      <c r="D292" s="14">
        <v>16</v>
      </c>
      <c r="E292" s="14">
        <v>4</v>
      </c>
      <c r="F292" s="14">
        <v>8</v>
      </c>
      <c r="G292" s="14">
        <v>1</v>
      </c>
      <c r="H292" s="14">
        <v>2</v>
      </c>
      <c r="I292" s="14">
        <v>7</v>
      </c>
      <c r="J292" s="14">
        <v>18</v>
      </c>
      <c r="K292" s="27"/>
    </row>
    <row r="293" spans="1:11" ht="15.75" customHeight="1" x14ac:dyDescent="0.3">
      <c r="A293" s="7" t="s">
        <v>42</v>
      </c>
      <c r="B293" s="8" t="s">
        <v>188</v>
      </c>
      <c r="C293" s="22">
        <v>7</v>
      </c>
      <c r="D293" s="14">
        <v>12</v>
      </c>
      <c r="E293" s="14">
        <v>3</v>
      </c>
      <c r="F293" s="14">
        <v>9</v>
      </c>
      <c r="G293" s="14">
        <v>2</v>
      </c>
      <c r="H293" s="14">
        <v>2</v>
      </c>
      <c r="I293" s="14">
        <v>9</v>
      </c>
      <c r="J293" s="14">
        <v>14</v>
      </c>
      <c r="K293" s="27"/>
    </row>
    <row r="294" spans="1:11" ht="15.75" customHeight="1" x14ac:dyDescent="0.3">
      <c r="A294" s="10" t="s">
        <v>12</v>
      </c>
      <c r="B294" s="11"/>
      <c r="C294" s="9">
        <f>SUM(C288:C293)</f>
        <v>52</v>
      </c>
      <c r="D294" s="9">
        <f t="shared" ref="D294:J294" si="21">SUM(D288:D293)</f>
        <v>48</v>
      </c>
      <c r="E294" s="9">
        <f t="shared" si="21"/>
        <v>35</v>
      </c>
      <c r="F294" s="9">
        <f t="shared" si="21"/>
        <v>25</v>
      </c>
      <c r="G294" s="9">
        <f t="shared" si="21"/>
        <v>11</v>
      </c>
      <c r="H294" s="9">
        <f t="shared" si="21"/>
        <v>9</v>
      </c>
      <c r="I294" s="9">
        <f t="shared" si="21"/>
        <v>63</v>
      </c>
      <c r="J294" s="9">
        <f t="shared" si="21"/>
        <v>57</v>
      </c>
      <c r="K294" s="29"/>
    </row>
    <row r="295" spans="1:11" ht="15.75" customHeight="1" x14ac:dyDescent="0.3">
      <c r="A295" s="30" t="s">
        <v>316</v>
      </c>
      <c r="B295" s="30"/>
      <c r="C295" s="30"/>
      <c r="D295" s="30"/>
      <c r="E295" s="30"/>
      <c r="F295" s="30"/>
    </row>
    <row r="296" spans="1:11" ht="15.75" customHeight="1" x14ac:dyDescent="0.3"/>
    <row r="297" spans="1:11" ht="15.75" customHeight="1" x14ac:dyDescent="0.3">
      <c r="A297" s="24" t="s">
        <v>317</v>
      </c>
      <c r="B297" s="25"/>
      <c r="C297" s="25"/>
      <c r="D297" s="25"/>
      <c r="E297" s="25"/>
      <c r="F297" s="25"/>
      <c r="G297" s="25"/>
      <c r="H297" s="25"/>
      <c r="I297" s="25"/>
      <c r="J297" s="26"/>
      <c r="K297" s="27"/>
    </row>
    <row r="298" spans="1:11" ht="15.75" customHeight="1" x14ac:dyDescent="0.3">
      <c r="A298" s="2"/>
      <c r="B298" s="3"/>
      <c r="C298" s="28" t="s">
        <v>1</v>
      </c>
      <c r="D298" s="26"/>
      <c r="E298" s="28" t="s">
        <v>2</v>
      </c>
      <c r="F298" s="26"/>
      <c r="G298" s="28" t="s">
        <v>3</v>
      </c>
      <c r="H298" s="26"/>
      <c r="I298" s="28" t="s">
        <v>4</v>
      </c>
      <c r="J298" s="26"/>
      <c r="K298" s="27"/>
    </row>
    <row r="299" spans="1:11" ht="15.75" customHeight="1" x14ac:dyDescent="0.3">
      <c r="A299" s="4" t="s">
        <v>5</v>
      </c>
      <c r="B299" s="5" t="s">
        <v>6</v>
      </c>
      <c r="C299" s="6" t="s">
        <v>7</v>
      </c>
      <c r="D299" s="6" t="s">
        <v>8</v>
      </c>
      <c r="E299" s="6" t="s">
        <v>7</v>
      </c>
      <c r="F299" s="6" t="s">
        <v>8</v>
      </c>
      <c r="G299" s="6" t="s">
        <v>7</v>
      </c>
      <c r="H299" s="6" t="s">
        <v>8</v>
      </c>
      <c r="I299" s="6" t="s">
        <v>7</v>
      </c>
      <c r="J299" s="6" t="s">
        <v>8</v>
      </c>
      <c r="K299" s="29"/>
    </row>
    <row r="300" spans="1:11" ht="15.75" customHeight="1" x14ac:dyDescent="0.3">
      <c r="A300" s="7" t="s">
        <v>236</v>
      </c>
      <c r="B300" s="8" t="s">
        <v>222</v>
      </c>
      <c r="C300" s="12">
        <v>1</v>
      </c>
      <c r="D300" s="13">
        <v>5</v>
      </c>
      <c r="E300" s="13">
        <v>1</v>
      </c>
      <c r="F300" s="13">
        <v>4</v>
      </c>
      <c r="G300" s="13">
        <v>0</v>
      </c>
      <c r="H300" s="13">
        <v>1</v>
      </c>
      <c r="I300" s="13">
        <v>1</v>
      </c>
      <c r="J300" s="13">
        <v>6</v>
      </c>
      <c r="K300" s="27"/>
    </row>
    <row r="301" spans="1:11" ht="15.75" customHeight="1" x14ac:dyDescent="0.3">
      <c r="A301" s="10" t="s">
        <v>12</v>
      </c>
      <c r="B301" s="11"/>
      <c r="C301" s="9">
        <v>1</v>
      </c>
      <c r="D301" s="9">
        <v>5</v>
      </c>
      <c r="E301" s="9">
        <v>1</v>
      </c>
      <c r="F301" s="9">
        <v>4</v>
      </c>
      <c r="G301" s="9">
        <v>0</v>
      </c>
      <c r="H301" s="9">
        <v>1</v>
      </c>
      <c r="I301" s="9">
        <v>1</v>
      </c>
      <c r="J301" s="9">
        <v>6</v>
      </c>
      <c r="K301" s="29"/>
    </row>
    <row r="302" spans="1:11" ht="15.75" customHeight="1" x14ac:dyDescent="0.3"/>
    <row r="303" spans="1:11" ht="15.75" customHeight="1" x14ac:dyDescent="0.3"/>
    <row r="304" spans="1:11" ht="15.75" customHeight="1" x14ac:dyDescent="0.3">
      <c r="A304" s="24" t="s">
        <v>1275</v>
      </c>
      <c r="B304" s="25"/>
      <c r="C304" s="25"/>
      <c r="D304" s="25"/>
      <c r="E304" s="25"/>
      <c r="F304" s="25"/>
      <c r="G304" s="25"/>
      <c r="H304" s="25"/>
      <c r="I304" s="25"/>
      <c r="J304" s="26"/>
      <c r="K304" s="27"/>
    </row>
    <row r="305" spans="1:11" ht="15.75" customHeight="1" x14ac:dyDescent="0.3">
      <c r="A305" s="2"/>
      <c r="B305" s="3"/>
      <c r="C305" s="28" t="s">
        <v>1</v>
      </c>
      <c r="D305" s="26"/>
      <c r="E305" s="28" t="s">
        <v>2</v>
      </c>
      <c r="F305" s="26"/>
      <c r="G305" s="28" t="s">
        <v>3</v>
      </c>
      <c r="H305" s="26"/>
      <c r="I305" s="28" t="s">
        <v>4</v>
      </c>
      <c r="J305" s="26"/>
      <c r="K305" s="27"/>
    </row>
    <row r="306" spans="1:11" ht="15.75" customHeight="1" x14ac:dyDescent="0.3">
      <c r="A306" s="4" t="s">
        <v>5</v>
      </c>
      <c r="B306" s="5" t="s">
        <v>6</v>
      </c>
      <c r="C306" s="6" t="s">
        <v>7</v>
      </c>
      <c r="D306" s="6" t="s">
        <v>8</v>
      </c>
      <c r="E306" s="6" t="s">
        <v>7</v>
      </c>
      <c r="F306" s="6" t="s">
        <v>8</v>
      </c>
      <c r="G306" s="6" t="s">
        <v>7</v>
      </c>
      <c r="H306" s="6" t="s">
        <v>8</v>
      </c>
      <c r="I306" s="6" t="s">
        <v>7</v>
      </c>
      <c r="J306" s="6" t="s">
        <v>8</v>
      </c>
      <c r="K306" s="29"/>
    </row>
    <row r="307" spans="1:11" ht="15.75" customHeight="1" x14ac:dyDescent="0.3">
      <c r="A307" s="7" t="s">
        <v>25</v>
      </c>
      <c r="B307" s="8" t="s">
        <v>91</v>
      </c>
      <c r="C307" s="12">
        <v>5</v>
      </c>
      <c r="D307" s="13">
        <v>13</v>
      </c>
      <c r="E307" s="13">
        <v>2</v>
      </c>
      <c r="F307" s="13">
        <v>10</v>
      </c>
      <c r="G307" s="13">
        <v>0</v>
      </c>
      <c r="H307" s="13">
        <v>1</v>
      </c>
      <c r="I307" s="13">
        <v>5</v>
      </c>
      <c r="J307" s="13">
        <v>14</v>
      </c>
      <c r="K307" s="27"/>
    </row>
    <row r="308" spans="1:11" ht="15.75" customHeight="1" x14ac:dyDescent="0.3">
      <c r="A308" s="7" t="s">
        <v>27</v>
      </c>
      <c r="B308" s="8" t="s">
        <v>91</v>
      </c>
      <c r="C308" s="22">
        <v>10</v>
      </c>
      <c r="D308" s="14">
        <v>8</v>
      </c>
      <c r="E308" s="14">
        <v>6</v>
      </c>
      <c r="F308" s="14">
        <v>6</v>
      </c>
      <c r="G308" s="14">
        <v>0</v>
      </c>
      <c r="H308" s="14">
        <v>1</v>
      </c>
      <c r="I308" s="14">
        <v>10</v>
      </c>
      <c r="J308" s="14">
        <v>9</v>
      </c>
      <c r="K308" s="27"/>
    </row>
    <row r="309" spans="1:11" ht="15.75" customHeight="1" x14ac:dyDescent="0.3">
      <c r="A309" s="7" t="s">
        <v>28</v>
      </c>
      <c r="B309" s="8" t="s">
        <v>91</v>
      </c>
      <c r="C309" s="22">
        <v>14</v>
      </c>
      <c r="D309" s="14">
        <v>4</v>
      </c>
      <c r="E309" s="14">
        <v>8</v>
      </c>
      <c r="F309" s="14">
        <v>2</v>
      </c>
      <c r="G309" s="14">
        <v>3</v>
      </c>
      <c r="H309" s="14">
        <v>1</v>
      </c>
      <c r="I309" s="14">
        <v>17</v>
      </c>
      <c r="J309" s="14">
        <v>5</v>
      </c>
      <c r="K309" s="27"/>
    </row>
    <row r="310" spans="1:11" ht="15.75" customHeight="1" x14ac:dyDescent="0.3">
      <c r="A310" s="7" t="s">
        <v>106</v>
      </c>
      <c r="B310" s="8" t="s">
        <v>91</v>
      </c>
      <c r="C310" s="22">
        <v>1</v>
      </c>
      <c r="D310" s="14">
        <v>17</v>
      </c>
      <c r="E310" s="14">
        <v>1</v>
      </c>
      <c r="F310" s="14">
        <v>7</v>
      </c>
      <c r="G310" s="14">
        <v>0</v>
      </c>
      <c r="H310" s="14">
        <v>1</v>
      </c>
      <c r="I310" s="14">
        <v>1</v>
      </c>
      <c r="J310" s="14">
        <v>18</v>
      </c>
      <c r="K310" s="27"/>
    </row>
    <row r="311" spans="1:11" ht="15.75" customHeight="1" x14ac:dyDescent="0.3">
      <c r="A311" s="7" t="s">
        <v>30</v>
      </c>
      <c r="B311" s="8" t="s">
        <v>91</v>
      </c>
      <c r="C311" s="22">
        <v>8</v>
      </c>
      <c r="D311" s="14">
        <v>10</v>
      </c>
      <c r="E311" s="14">
        <v>3</v>
      </c>
      <c r="F311" s="14">
        <v>5</v>
      </c>
      <c r="G311" s="14">
        <v>0</v>
      </c>
      <c r="H311" s="14">
        <v>1</v>
      </c>
      <c r="I311" s="14">
        <v>8</v>
      </c>
      <c r="J311" s="14">
        <v>11</v>
      </c>
      <c r="K311" s="27"/>
    </row>
    <row r="312" spans="1:11" ht="15.75" customHeight="1" x14ac:dyDescent="0.3">
      <c r="A312" s="7" t="s">
        <v>107</v>
      </c>
      <c r="B312" s="8" t="s">
        <v>91</v>
      </c>
      <c r="C312" s="22">
        <v>8</v>
      </c>
      <c r="D312" s="14">
        <v>10</v>
      </c>
      <c r="E312" s="14">
        <v>5</v>
      </c>
      <c r="F312" s="14">
        <v>3</v>
      </c>
      <c r="G312" s="14">
        <v>0</v>
      </c>
      <c r="H312" s="14">
        <v>1</v>
      </c>
      <c r="I312" s="14">
        <v>8</v>
      </c>
      <c r="J312" s="14">
        <v>11</v>
      </c>
      <c r="K312" s="27"/>
    </row>
    <row r="313" spans="1:11" ht="15.75" customHeight="1" x14ac:dyDescent="0.3">
      <c r="A313" s="7" t="s">
        <v>109</v>
      </c>
      <c r="B313" s="8" t="s">
        <v>91</v>
      </c>
      <c r="C313" s="22">
        <v>2</v>
      </c>
      <c r="D313" s="14">
        <v>16</v>
      </c>
      <c r="E313" s="14">
        <v>1</v>
      </c>
      <c r="F313" s="14">
        <v>7</v>
      </c>
      <c r="G313" s="14">
        <v>0</v>
      </c>
      <c r="H313" s="14">
        <v>1</v>
      </c>
      <c r="I313" s="14">
        <v>2</v>
      </c>
      <c r="J313" s="14">
        <v>17</v>
      </c>
      <c r="K313" s="27"/>
    </row>
    <row r="314" spans="1:11" ht="15.75" customHeight="1" x14ac:dyDescent="0.3">
      <c r="A314" s="7" t="s">
        <v>110</v>
      </c>
      <c r="B314" s="8"/>
      <c r="C314" s="22"/>
      <c r="D314" s="14"/>
      <c r="E314" s="14"/>
      <c r="F314" s="14"/>
      <c r="G314" s="14"/>
      <c r="H314" s="14"/>
      <c r="I314" s="14"/>
      <c r="J314" s="14"/>
      <c r="K314" s="27"/>
    </row>
    <row r="315" spans="1:11" ht="15.75" customHeight="1" x14ac:dyDescent="0.3">
      <c r="A315" s="7" t="s">
        <v>112</v>
      </c>
      <c r="B315" s="8" t="s">
        <v>1261</v>
      </c>
      <c r="C315" s="22">
        <v>12</v>
      </c>
      <c r="D315" s="14">
        <v>6</v>
      </c>
      <c r="E315" s="14">
        <v>11</v>
      </c>
      <c r="F315" s="14">
        <v>3</v>
      </c>
      <c r="G315" s="14">
        <v>3</v>
      </c>
      <c r="H315" s="14">
        <v>1</v>
      </c>
      <c r="I315" s="14">
        <v>15</v>
      </c>
      <c r="J315" s="14">
        <v>7</v>
      </c>
      <c r="K315" s="27"/>
    </row>
    <row r="316" spans="1:11" ht="15.75" customHeight="1" x14ac:dyDescent="0.3">
      <c r="A316" s="7" t="s">
        <v>113</v>
      </c>
      <c r="B316" s="8" t="s">
        <v>1261</v>
      </c>
      <c r="C316" s="22">
        <v>13</v>
      </c>
      <c r="D316" s="14">
        <v>6</v>
      </c>
      <c r="E316" s="14">
        <v>10</v>
      </c>
      <c r="F316" s="14">
        <v>4</v>
      </c>
      <c r="G316" s="14">
        <v>0</v>
      </c>
      <c r="H316" s="14">
        <v>1</v>
      </c>
      <c r="I316" s="14">
        <v>14</v>
      </c>
      <c r="J316" s="14">
        <v>7</v>
      </c>
      <c r="K316" s="27"/>
    </row>
    <row r="317" spans="1:11" ht="15.75" customHeight="1" x14ac:dyDescent="0.3">
      <c r="A317" s="7" t="s">
        <v>171</v>
      </c>
      <c r="B317" s="8" t="s">
        <v>1261</v>
      </c>
      <c r="C317" s="22">
        <v>16</v>
      </c>
      <c r="D317" s="14">
        <v>4</v>
      </c>
      <c r="E317" s="14">
        <v>11</v>
      </c>
      <c r="F317" s="14">
        <v>3</v>
      </c>
      <c r="G317" s="14">
        <v>2</v>
      </c>
      <c r="H317" s="14">
        <v>1</v>
      </c>
      <c r="I317" s="14">
        <v>18</v>
      </c>
      <c r="J317" s="14">
        <v>5</v>
      </c>
      <c r="K317" s="27"/>
    </row>
    <row r="318" spans="1:11" ht="15.75" customHeight="1" x14ac:dyDescent="0.3">
      <c r="A318" s="7" t="s">
        <v>32</v>
      </c>
      <c r="B318" s="8" t="s">
        <v>1261</v>
      </c>
      <c r="C318" s="22">
        <v>15</v>
      </c>
      <c r="D318" s="14">
        <v>5</v>
      </c>
      <c r="E318" s="14">
        <v>9</v>
      </c>
      <c r="F318" s="14">
        <v>5</v>
      </c>
      <c r="G318" s="14">
        <v>2</v>
      </c>
      <c r="H318" s="14">
        <v>1</v>
      </c>
      <c r="I318" s="14">
        <v>17</v>
      </c>
      <c r="J318" s="14">
        <v>6</v>
      </c>
      <c r="K318" s="27"/>
    </row>
    <row r="319" spans="1:11" ht="15.75" customHeight="1" x14ac:dyDescent="0.3">
      <c r="A319" s="7" t="s">
        <v>84</v>
      </c>
      <c r="B319" s="8" t="s">
        <v>91</v>
      </c>
      <c r="C319" s="22">
        <v>9</v>
      </c>
      <c r="D319" s="14">
        <v>11</v>
      </c>
      <c r="E319" s="14">
        <v>5</v>
      </c>
      <c r="F319" s="14">
        <v>5</v>
      </c>
      <c r="G319" s="14">
        <v>1</v>
      </c>
      <c r="H319" s="14">
        <v>1</v>
      </c>
      <c r="I319" s="14">
        <v>10</v>
      </c>
      <c r="J319" s="14">
        <v>12</v>
      </c>
      <c r="K319" s="27"/>
    </row>
    <row r="320" spans="1:11" ht="15.75" customHeight="1" x14ac:dyDescent="0.3">
      <c r="A320" s="10" t="s">
        <v>12</v>
      </c>
      <c r="B320" s="11"/>
      <c r="C320" s="9">
        <f t="shared" ref="C320:J320" si="22">SUM(C307:C319)</f>
        <v>113</v>
      </c>
      <c r="D320" s="9">
        <f t="shared" si="22"/>
        <v>110</v>
      </c>
      <c r="E320" s="9">
        <f t="shared" si="22"/>
        <v>72</v>
      </c>
      <c r="F320" s="9">
        <f t="shared" si="22"/>
        <v>60</v>
      </c>
      <c r="G320" s="9">
        <f t="shared" si="22"/>
        <v>11</v>
      </c>
      <c r="H320" s="9">
        <f t="shared" si="22"/>
        <v>12</v>
      </c>
      <c r="I320" s="9">
        <f t="shared" si="22"/>
        <v>125</v>
      </c>
      <c r="J320" s="9">
        <f t="shared" si="22"/>
        <v>122</v>
      </c>
      <c r="K320" s="29"/>
    </row>
    <row r="321" spans="1:11" ht="15.75" customHeight="1" x14ac:dyDescent="0.3">
      <c r="A321" s="30"/>
      <c r="B321" s="30"/>
      <c r="C321" s="30"/>
    </row>
    <row r="322" spans="1:11" ht="15.75" customHeight="1" x14ac:dyDescent="0.3"/>
    <row r="323" spans="1:11" ht="15.75" customHeight="1" x14ac:dyDescent="0.3">
      <c r="A323" s="24" t="s">
        <v>1308</v>
      </c>
      <c r="B323" s="25"/>
      <c r="C323" s="25"/>
      <c r="D323" s="25"/>
      <c r="E323" s="25"/>
      <c r="F323" s="25"/>
      <c r="G323" s="25"/>
      <c r="H323" s="25"/>
      <c r="I323" s="25"/>
      <c r="J323" s="26"/>
      <c r="K323" s="27"/>
    </row>
    <row r="324" spans="1:11" ht="15.75" customHeight="1" x14ac:dyDescent="0.3">
      <c r="A324" s="2"/>
      <c r="B324" s="3"/>
      <c r="C324" s="28" t="s">
        <v>1</v>
      </c>
      <c r="D324" s="26"/>
      <c r="E324" s="28" t="s">
        <v>2</v>
      </c>
      <c r="F324" s="26"/>
      <c r="G324" s="28" t="s">
        <v>3</v>
      </c>
      <c r="H324" s="26"/>
      <c r="I324" s="28" t="s">
        <v>4</v>
      </c>
      <c r="J324" s="26"/>
      <c r="K324" s="27"/>
    </row>
    <row r="325" spans="1:11" ht="15.75" customHeight="1" x14ac:dyDescent="0.3">
      <c r="A325" s="4" t="s">
        <v>5</v>
      </c>
      <c r="B325" s="5" t="s">
        <v>6</v>
      </c>
      <c r="C325" s="6" t="s">
        <v>7</v>
      </c>
      <c r="D325" s="6" t="s">
        <v>8</v>
      </c>
      <c r="E325" s="6" t="s">
        <v>7</v>
      </c>
      <c r="F325" s="6" t="s">
        <v>8</v>
      </c>
      <c r="G325" s="6" t="s">
        <v>7</v>
      </c>
      <c r="H325" s="6" t="s">
        <v>8</v>
      </c>
      <c r="I325" s="6" t="s">
        <v>7</v>
      </c>
      <c r="J325" s="6" t="s">
        <v>8</v>
      </c>
      <c r="K325" s="29"/>
    </row>
    <row r="326" spans="1:11" ht="15.75" customHeight="1" x14ac:dyDescent="0.3">
      <c r="A326" s="7" t="s">
        <v>30</v>
      </c>
      <c r="B326" s="8" t="s">
        <v>212</v>
      </c>
      <c r="C326" s="12">
        <v>5</v>
      </c>
      <c r="D326" s="13">
        <v>13</v>
      </c>
      <c r="E326" s="13">
        <v>3</v>
      </c>
      <c r="F326" s="13">
        <v>11</v>
      </c>
      <c r="G326" s="13">
        <v>0</v>
      </c>
      <c r="H326" s="13">
        <v>1</v>
      </c>
      <c r="I326" s="13">
        <v>5</v>
      </c>
      <c r="J326" s="13">
        <v>14</v>
      </c>
    </row>
    <row r="327" spans="1:11" ht="15.75" customHeight="1" x14ac:dyDescent="0.3">
      <c r="A327" s="7" t="s">
        <v>107</v>
      </c>
      <c r="B327" s="8" t="s">
        <v>212</v>
      </c>
      <c r="C327" s="12">
        <v>8</v>
      </c>
      <c r="D327" s="13">
        <v>10</v>
      </c>
      <c r="E327" s="13">
        <v>6</v>
      </c>
      <c r="F327" s="13">
        <v>8</v>
      </c>
      <c r="G327" s="13">
        <v>0</v>
      </c>
      <c r="H327" s="13">
        <v>1</v>
      </c>
      <c r="I327" s="13">
        <v>8</v>
      </c>
      <c r="J327" s="13">
        <v>11</v>
      </c>
    </row>
    <row r="328" spans="1:11" ht="15.75" customHeight="1" x14ac:dyDescent="0.3">
      <c r="A328" s="7" t="s">
        <v>109</v>
      </c>
      <c r="B328" s="8" t="s">
        <v>212</v>
      </c>
      <c r="C328" s="12">
        <v>8</v>
      </c>
      <c r="D328" s="13">
        <v>10</v>
      </c>
      <c r="E328" s="13">
        <v>5</v>
      </c>
      <c r="F328" s="13">
        <v>9</v>
      </c>
      <c r="G328" s="13">
        <v>2</v>
      </c>
      <c r="H328" s="13">
        <v>1</v>
      </c>
      <c r="I328" s="13">
        <v>10</v>
      </c>
      <c r="J328" s="13">
        <v>11</v>
      </c>
    </row>
    <row r="329" spans="1:11" ht="15.75" customHeight="1" x14ac:dyDescent="0.3">
      <c r="A329" s="7" t="s">
        <v>110</v>
      </c>
      <c r="B329" s="8" t="s">
        <v>212</v>
      </c>
      <c r="C329" s="12">
        <v>7</v>
      </c>
      <c r="D329" s="13">
        <v>11</v>
      </c>
      <c r="E329" s="13">
        <v>4</v>
      </c>
      <c r="F329" s="13">
        <v>10</v>
      </c>
      <c r="G329" s="13">
        <v>0</v>
      </c>
      <c r="H329" s="13">
        <v>1</v>
      </c>
      <c r="I329" s="13">
        <v>7</v>
      </c>
      <c r="J329" s="13">
        <v>12</v>
      </c>
    </row>
    <row r="330" spans="1:11" ht="15.75" customHeight="1" x14ac:dyDescent="0.3">
      <c r="A330" s="7" t="s">
        <v>112</v>
      </c>
      <c r="B330" s="8" t="s">
        <v>212</v>
      </c>
      <c r="C330" s="12">
        <v>4</v>
      </c>
      <c r="D330" s="13">
        <v>14</v>
      </c>
      <c r="E330" s="13">
        <v>2</v>
      </c>
      <c r="F330" s="13">
        <v>12</v>
      </c>
      <c r="G330" s="13">
        <v>0</v>
      </c>
      <c r="H330" s="13">
        <v>1</v>
      </c>
      <c r="I330" s="13">
        <v>4</v>
      </c>
      <c r="J330" s="13">
        <v>15</v>
      </c>
      <c r="K330" s="27"/>
    </row>
    <row r="331" spans="1:11" ht="15.75" customHeight="1" x14ac:dyDescent="0.3">
      <c r="A331" s="10" t="s">
        <v>12</v>
      </c>
      <c r="B331" s="11"/>
      <c r="C331" s="9">
        <f>SUM(C326:C330)</f>
        <v>32</v>
      </c>
      <c r="D331" s="9">
        <f t="shared" ref="D331:J331" si="23">SUM(D326:D330)</f>
        <v>58</v>
      </c>
      <c r="E331" s="9">
        <f t="shared" si="23"/>
        <v>20</v>
      </c>
      <c r="F331" s="9">
        <f t="shared" si="23"/>
        <v>50</v>
      </c>
      <c r="G331" s="9">
        <f t="shared" si="23"/>
        <v>2</v>
      </c>
      <c r="H331" s="9">
        <f t="shared" si="23"/>
        <v>5</v>
      </c>
      <c r="I331" s="9">
        <f t="shared" si="23"/>
        <v>34</v>
      </c>
      <c r="J331" s="9">
        <f t="shared" si="23"/>
        <v>63</v>
      </c>
      <c r="K331" s="29"/>
    </row>
    <row r="332" spans="1:11" ht="15.75" customHeight="1" x14ac:dyDescent="0.3"/>
    <row r="333" spans="1:11" ht="21.75" customHeight="1" x14ac:dyDescent="0.3"/>
    <row r="334" spans="1:11" ht="15.75" customHeight="1" x14ac:dyDescent="0.3">
      <c r="A334" s="24" t="s">
        <v>1290</v>
      </c>
      <c r="B334" s="25"/>
      <c r="C334" s="25"/>
      <c r="D334" s="25"/>
      <c r="E334" s="25"/>
      <c r="F334" s="25"/>
      <c r="G334" s="25"/>
      <c r="H334" s="25"/>
      <c r="I334" s="25"/>
      <c r="J334" s="26"/>
      <c r="K334" s="27"/>
    </row>
    <row r="335" spans="1:11" ht="15.75" customHeight="1" x14ac:dyDescent="0.3">
      <c r="A335" s="2"/>
      <c r="B335" s="3"/>
      <c r="C335" s="28" t="s">
        <v>1</v>
      </c>
      <c r="D335" s="26"/>
      <c r="E335" s="28" t="s">
        <v>2</v>
      </c>
      <c r="F335" s="26"/>
      <c r="G335" s="28" t="s">
        <v>3</v>
      </c>
      <c r="H335" s="26"/>
      <c r="I335" s="28" t="s">
        <v>4</v>
      </c>
      <c r="J335" s="26"/>
      <c r="K335" s="27"/>
    </row>
    <row r="336" spans="1:11" ht="15.75" customHeight="1" x14ac:dyDescent="0.3">
      <c r="A336" s="4" t="s">
        <v>5</v>
      </c>
      <c r="B336" s="5" t="s">
        <v>6</v>
      </c>
      <c r="C336" s="6" t="s">
        <v>7</v>
      </c>
      <c r="D336" s="6" t="s">
        <v>8</v>
      </c>
      <c r="E336" s="6" t="s">
        <v>7</v>
      </c>
      <c r="F336" s="6" t="s">
        <v>8</v>
      </c>
      <c r="G336" s="6" t="s">
        <v>7</v>
      </c>
      <c r="H336" s="6" t="s">
        <v>8</v>
      </c>
      <c r="I336" s="6" t="s">
        <v>7</v>
      </c>
      <c r="J336" s="6" t="s">
        <v>8</v>
      </c>
      <c r="K336" s="29"/>
    </row>
    <row r="337" spans="1:11" ht="15.75" customHeight="1" x14ac:dyDescent="0.3">
      <c r="A337" s="7" t="s">
        <v>106</v>
      </c>
      <c r="B337" s="8" t="s">
        <v>400</v>
      </c>
      <c r="C337" s="12">
        <v>13</v>
      </c>
      <c r="D337" s="13">
        <v>5</v>
      </c>
      <c r="E337" s="13">
        <v>10</v>
      </c>
      <c r="F337" s="13">
        <v>4</v>
      </c>
      <c r="G337" s="13">
        <v>0</v>
      </c>
      <c r="H337" s="13">
        <v>1</v>
      </c>
      <c r="I337" s="13">
        <v>13</v>
      </c>
      <c r="J337" s="13">
        <v>6</v>
      </c>
    </row>
    <row r="338" spans="1:11" ht="15.75" customHeight="1" x14ac:dyDescent="0.3">
      <c r="A338" s="7" t="s">
        <v>30</v>
      </c>
      <c r="B338" s="8" t="s">
        <v>400</v>
      </c>
      <c r="C338" s="12">
        <v>12</v>
      </c>
      <c r="D338" s="13">
        <v>6</v>
      </c>
      <c r="E338" s="13">
        <v>10</v>
      </c>
      <c r="F338" s="13">
        <v>4</v>
      </c>
      <c r="G338" s="13">
        <v>0</v>
      </c>
      <c r="H338" s="13">
        <v>1</v>
      </c>
      <c r="I338" s="13">
        <v>12</v>
      </c>
      <c r="J338" s="13">
        <v>7</v>
      </c>
    </row>
    <row r="339" spans="1:11" ht="15.75" customHeight="1" x14ac:dyDescent="0.3">
      <c r="A339" s="7" t="s">
        <v>107</v>
      </c>
      <c r="B339" s="8" t="s">
        <v>400</v>
      </c>
      <c r="C339" s="12">
        <v>15</v>
      </c>
      <c r="D339" s="13">
        <v>3</v>
      </c>
      <c r="E339" s="13">
        <v>12</v>
      </c>
      <c r="F339" s="13">
        <v>2</v>
      </c>
      <c r="G339" s="13">
        <v>3</v>
      </c>
      <c r="H339" s="13">
        <v>1</v>
      </c>
      <c r="I339" s="13">
        <v>18</v>
      </c>
      <c r="J339" s="13">
        <v>4</v>
      </c>
    </row>
    <row r="340" spans="1:11" ht="15.75" customHeight="1" x14ac:dyDescent="0.3">
      <c r="A340" s="7" t="s">
        <v>109</v>
      </c>
      <c r="B340" s="8" t="s">
        <v>400</v>
      </c>
      <c r="C340" s="12">
        <v>13</v>
      </c>
      <c r="D340" s="13">
        <v>5</v>
      </c>
      <c r="E340" s="13">
        <v>11</v>
      </c>
      <c r="F340" s="13">
        <v>3</v>
      </c>
      <c r="G340" s="13">
        <v>1</v>
      </c>
      <c r="H340" s="13">
        <v>1</v>
      </c>
      <c r="I340" s="13">
        <v>14</v>
      </c>
      <c r="J340" s="13">
        <v>6</v>
      </c>
    </row>
    <row r="341" spans="1:11" ht="15.75" customHeight="1" x14ac:dyDescent="0.3">
      <c r="A341" s="7" t="s">
        <v>110</v>
      </c>
      <c r="B341" s="8" t="s">
        <v>400</v>
      </c>
      <c r="C341" s="12">
        <v>14</v>
      </c>
      <c r="D341" s="13">
        <v>4</v>
      </c>
      <c r="E341" s="13">
        <v>8</v>
      </c>
      <c r="F341" s="13">
        <v>2</v>
      </c>
      <c r="G341" s="13">
        <v>4</v>
      </c>
      <c r="H341" s="13">
        <v>1</v>
      </c>
      <c r="I341" s="13">
        <v>19</v>
      </c>
      <c r="J341" s="13">
        <v>5</v>
      </c>
    </row>
    <row r="342" spans="1:11" ht="15.75" customHeight="1" x14ac:dyDescent="0.3">
      <c r="A342" s="7" t="s">
        <v>112</v>
      </c>
      <c r="B342" s="8" t="s">
        <v>400</v>
      </c>
      <c r="C342" s="12">
        <v>17</v>
      </c>
      <c r="D342" s="13">
        <v>1</v>
      </c>
      <c r="E342" s="13">
        <v>10</v>
      </c>
      <c r="F342" s="13">
        <v>0</v>
      </c>
      <c r="G342" s="13">
        <v>2</v>
      </c>
      <c r="H342" s="13">
        <v>1</v>
      </c>
      <c r="I342" s="13">
        <v>19</v>
      </c>
      <c r="J342" s="13">
        <v>2</v>
      </c>
    </row>
    <row r="343" spans="1:11" ht="15.75" customHeight="1" x14ac:dyDescent="0.3">
      <c r="A343" s="7" t="s">
        <v>113</v>
      </c>
      <c r="B343" s="8" t="s">
        <v>400</v>
      </c>
      <c r="C343" s="12">
        <v>16</v>
      </c>
      <c r="D343" s="13">
        <v>4</v>
      </c>
      <c r="E343" s="13">
        <v>5</v>
      </c>
      <c r="F343" s="13">
        <v>1</v>
      </c>
      <c r="G343" s="13">
        <v>1</v>
      </c>
      <c r="H343" s="13">
        <v>1</v>
      </c>
      <c r="I343" s="13">
        <v>17</v>
      </c>
      <c r="J343" s="13">
        <v>5</v>
      </c>
    </row>
    <row r="344" spans="1:11" ht="15.75" customHeight="1" x14ac:dyDescent="0.3">
      <c r="A344" s="7" t="s">
        <v>171</v>
      </c>
      <c r="B344" s="8" t="s">
        <v>400</v>
      </c>
      <c r="C344" s="12">
        <v>6</v>
      </c>
      <c r="D344" s="13">
        <v>14</v>
      </c>
      <c r="E344" s="13">
        <v>0</v>
      </c>
      <c r="F344" s="13">
        <v>0</v>
      </c>
      <c r="G344" s="13">
        <v>1</v>
      </c>
      <c r="H344" s="13">
        <v>1</v>
      </c>
      <c r="I344" s="13">
        <v>7</v>
      </c>
      <c r="J344" s="13">
        <v>15</v>
      </c>
    </row>
    <row r="345" spans="1:11" ht="15.75" customHeight="1" x14ac:dyDescent="0.3">
      <c r="A345" s="10" t="s">
        <v>12</v>
      </c>
      <c r="B345" s="11"/>
      <c r="C345" s="9">
        <f t="shared" ref="C345:J345" si="24">SUM(C337:C344)</f>
        <v>106</v>
      </c>
      <c r="D345" s="9">
        <f t="shared" si="24"/>
        <v>42</v>
      </c>
      <c r="E345" s="9">
        <f t="shared" si="24"/>
        <v>66</v>
      </c>
      <c r="F345" s="9">
        <f t="shared" si="24"/>
        <v>16</v>
      </c>
      <c r="G345" s="9">
        <f t="shared" si="24"/>
        <v>12</v>
      </c>
      <c r="H345" s="9">
        <f t="shared" si="24"/>
        <v>8</v>
      </c>
      <c r="I345" s="9">
        <f t="shared" si="24"/>
        <v>119</v>
      </c>
      <c r="J345" s="9">
        <f t="shared" si="24"/>
        <v>50</v>
      </c>
      <c r="K345" s="29"/>
    </row>
    <row r="346" spans="1:11" ht="15.75" customHeight="1" x14ac:dyDescent="0.3">
      <c r="A346" s="1" t="s">
        <v>1606</v>
      </c>
    </row>
    <row r="347" spans="1:11" ht="21.75" customHeight="1" x14ac:dyDescent="0.3"/>
    <row r="348" spans="1:11" ht="15.75" customHeight="1" x14ac:dyDescent="0.3">
      <c r="A348" s="24" t="s">
        <v>2075</v>
      </c>
      <c r="B348" s="25"/>
      <c r="C348" s="25"/>
      <c r="D348" s="25"/>
      <c r="E348" s="25"/>
      <c r="F348" s="25"/>
      <c r="G348" s="25"/>
      <c r="H348" s="25"/>
      <c r="I348" s="25"/>
      <c r="J348" s="26"/>
      <c r="K348" s="27"/>
    </row>
    <row r="349" spans="1:11" ht="15.75" customHeight="1" x14ac:dyDescent="0.3">
      <c r="A349" s="2"/>
      <c r="B349" s="3"/>
      <c r="C349" s="28" t="s">
        <v>1</v>
      </c>
      <c r="D349" s="26"/>
      <c r="E349" s="28" t="s">
        <v>2</v>
      </c>
      <c r="F349" s="26"/>
      <c r="G349" s="28" t="s">
        <v>3</v>
      </c>
      <c r="H349" s="26"/>
      <c r="I349" s="28" t="s">
        <v>4</v>
      </c>
      <c r="J349" s="26"/>
      <c r="K349" s="27"/>
    </row>
    <row r="350" spans="1:11" ht="15.75" customHeight="1" x14ac:dyDescent="0.3">
      <c r="A350" s="4" t="s">
        <v>5</v>
      </c>
      <c r="B350" s="5" t="s">
        <v>6</v>
      </c>
      <c r="C350" s="6" t="s">
        <v>7</v>
      </c>
      <c r="D350" s="6" t="s">
        <v>8</v>
      </c>
      <c r="E350" s="6" t="s">
        <v>7</v>
      </c>
      <c r="F350" s="6" t="s">
        <v>8</v>
      </c>
      <c r="G350" s="6" t="s">
        <v>7</v>
      </c>
      <c r="H350" s="6" t="s">
        <v>8</v>
      </c>
      <c r="I350" s="6" t="s">
        <v>7</v>
      </c>
      <c r="J350" s="6" t="s">
        <v>8</v>
      </c>
      <c r="K350" s="29"/>
    </row>
    <row r="351" spans="1:11" ht="15.75" customHeight="1" x14ac:dyDescent="0.3">
      <c r="A351" s="7" t="s">
        <v>18</v>
      </c>
      <c r="B351" s="8" t="s">
        <v>247</v>
      </c>
      <c r="C351" s="12">
        <v>9</v>
      </c>
      <c r="D351" s="13">
        <v>8</v>
      </c>
      <c r="E351" s="13">
        <v>4</v>
      </c>
      <c r="F351" s="13">
        <v>6</v>
      </c>
      <c r="G351" s="13">
        <v>2</v>
      </c>
      <c r="H351" s="13">
        <v>2</v>
      </c>
      <c r="I351" s="13">
        <v>11</v>
      </c>
      <c r="J351" s="13">
        <v>10</v>
      </c>
      <c r="K351" s="27"/>
    </row>
    <row r="352" spans="1:11" ht="15.75" customHeight="1" x14ac:dyDescent="0.3">
      <c r="A352" s="7" t="s">
        <v>19</v>
      </c>
      <c r="B352" s="8" t="s">
        <v>247</v>
      </c>
      <c r="C352" s="22">
        <v>10</v>
      </c>
      <c r="D352" s="14">
        <v>6</v>
      </c>
      <c r="E352" s="14">
        <v>7</v>
      </c>
      <c r="F352" s="14">
        <v>4</v>
      </c>
      <c r="G352" s="14">
        <v>2</v>
      </c>
      <c r="H352" s="14">
        <v>2</v>
      </c>
      <c r="I352" s="14">
        <v>12</v>
      </c>
      <c r="J352" s="14">
        <v>8</v>
      </c>
      <c r="K352" s="27"/>
    </row>
    <row r="353" spans="1:11" ht="15.75" customHeight="1" x14ac:dyDescent="0.3">
      <c r="A353" s="7" t="s">
        <v>20</v>
      </c>
      <c r="B353" s="8" t="s">
        <v>241</v>
      </c>
      <c r="C353" s="22">
        <v>4</v>
      </c>
      <c r="D353" s="14">
        <v>12</v>
      </c>
      <c r="E353" s="14">
        <v>2</v>
      </c>
      <c r="F353" s="14">
        <v>8</v>
      </c>
      <c r="G353" s="14">
        <v>0</v>
      </c>
      <c r="H353" s="14">
        <v>1</v>
      </c>
      <c r="I353" s="14">
        <v>4</v>
      </c>
      <c r="J353" s="14">
        <v>13</v>
      </c>
      <c r="K353" s="27"/>
    </row>
    <row r="354" spans="1:11" ht="15.75" customHeight="1" x14ac:dyDescent="0.3">
      <c r="A354" s="7" t="s">
        <v>21</v>
      </c>
      <c r="B354" s="8" t="s">
        <v>241</v>
      </c>
      <c r="C354" s="22">
        <v>11</v>
      </c>
      <c r="D354" s="14">
        <v>7</v>
      </c>
      <c r="E354" s="14">
        <v>5</v>
      </c>
      <c r="F354" s="14">
        <v>5</v>
      </c>
      <c r="G354" s="14">
        <v>2</v>
      </c>
      <c r="H354" s="14">
        <v>1</v>
      </c>
      <c r="I354" s="14">
        <v>13</v>
      </c>
      <c r="J354" s="14">
        <v>8</v>
      </c>
      <c r="K354" s="27"/>
    </row>
    <row r="355" spans="1:11" ht="15.75" customHeight="1" x14ac:dyDescent="0.3">
      <c r="A355" s="7" t="s">
        <v>22</v>
      </c>
      <c r="B355" s="8" t="s">
        <v>241</v>
      </c>
      <c r="C355" s="22">
        <v>8</v>
      </c>
      <c r="D355" s="14">
        <v>6</v>
      </c>
      <c r="E355" s="14">
        <v>3</v>
      </c>
      <c r="F355" s="14">
        <v>5</v>
      </c>
      <c r="G355" s="14">
        <v>5</v>
      </c>
      <c r="H355" s="14">
        <v>1</v>
      </c>
      <c r="I355" s="14">
        <v>13</v>
      </c>
      <c r="J355" s="14">
        <v>7</v>
      </c>
      <c r="K355" s="27"/>
    </row>
    <row r="356" spans="1:11" ht="15.75" customHeight="1" x14ac:dyDescent="0.3">
      <c r="A356" s="7" t="s">
        <v>23</v>
      </c>
      <c r="B356" s="8" t="s">
        <v>241</v>
      </c>
      <c r="C356" s="22">
        <v>12</v>
      </c>
      <c r="D356" s="14">
        <v>4</v>
      </c>
      <c r="E356" s="14">
        <v>7</v>
      </c>
      <c r="F356" s="14">
        <v>3</v>
      </c>
      <c r="G356" s="14">
        <v>3</v>
      </c>
      <c r="H356" s="14">
        <v>1</v>
      </c>
      <c r="I356" s="14">
        <v>15</v>
      </c>
      <c r="J356" s="14">
        <v>5</v>
      </c>
      <c r="K356" s="27"/>
    </row>
    <row r="357" spans="1:11" ht="15.75" customHeight="1" x14ac:dyDescent="0.3">
      <c r="A357" s="7" t="s">
        <v>42</v>
      </c>
      <c r="B357" s="8" t="s">
        <v>241</v>
      </c>
      <c r="C357" s="22">
        <v>2</v>
      </c>
      <c r="D357" s="14">
        <v>16</v>
      </c>
      <c r="E357" s="14">
        <v>0</v>
      </c>
      <c r="F357" s="14">
        <v>0</v>
      </c>
      <c r="G357" s="14">
        <v>1</v>
      </c>
      <c r="H357" s="14">
        <v>1</v>
      </c>
      <c r="I357" s="14">
        <v>3</v>
      </c>
      <c r="J357" s="14">
        <v>17</v>
      </c>
      <c r="K357" s="27"/>
    </row>
    <row r="358" spans="1:11" ht="15.75" customHeight="1" x14ac:dyDescent="0.3">
      <c r="A358" s="10" t="s">
        <v>12</v>
      </c>
      <c r="B358" s="11"/>
      <c r="C358" s="9">
        <f>SUM(C351:C357)</f>
        <v>56</v>
      </c>
      <c r="D358" s="9">
        <f t="shared" ref="D358:J358" si="25">SUM(D351:D357)</f>
        <v>59</v>
      </c>
      <c r="E358" s="9">
        <f t="shared" si="25"/>
        <v>28</v>
      </c>
      <c r="F358" s="9">
        <f t="shared" si="25"/>
        <v>31</v>
      </c>
      <c r="G358" s="9">
        <f t="shared" si="25"/>
        <v>15</v>
      </c>
      <c r="H358" s="9">
        <f t="shared" si="25"/>
        <v>9</v>
      </c>
      <c r="I358" s="9">
        <f t="shared" si="25"/>
        <v>71</v>
      </c>
      <c r="J358" s="9">
        <f t="shared" si="25"/>
        <v>68</v>
      </c>
      <c r="K358" s="29"/>
    </row>
    <row r="359" spans="1:11" ht="15.75" customHeight="1" x14ac:dyDescent="0.3"/>
    <row r="360" spans="1:11" ht="15.75" customHeight="1" x14ac:dyDescent="0.3"/>
    <row r="361" spans="1:11" ht="15.75" customHeight="1" x14ac:dyDescent="0.3">
      <c r="A361" s="24" t="s">
        <v>1487</v>
      </c>
      <c r="B361" s="25"/>
      <c r="C361" s="25"/>
      <c r="D361" s="25"/>
      <c r="E361" s="25"/>
      <c r="F361" s="25"/>
      <c r="G361" s="25"/>
      <c r="H361" s="25"/>
      <c r="I361" s="25"/>
      <c r="J361" s="26"/>
      <c r="K361" s="27"/>
    </row>
    <row r="362" spans="1:11" ht="15.75" customHeight="1" x14ac:dyDescent="0.3">
      <c r="A362" s="2"/>
      <c r="B362" s="3"/>
      <c r="C362" s="28" t="s">
        <v>1</v>
      </c>
      <c r="D362" s="26"/>
      <c r="E362" s="28" t="s">
        <v>2</v>
      </c>
      <c r="F362" s="26"/>
      <c r="G362" s="28" t="s">
        <v>3</v>
      </c>
      <c r="H362" s="26"/>
      <c r="I362" s="28" t="s">
        <v>4</v>
      </c>
      <c r="J362" s="26"/>
      <c r="K362" s="27"/>
    </row>
    <row r="363" spans="1:11" ht="15.75" customHeight="1" x14ac:dyDescent="0.3">
      <c r="A363" s="4" t="s">
        <v>5</v>
      </c>
      <c r="B363" s="5" t="s">
        <v>6</v>
      </c>
      <c r="C363" s="6" t="s">
        <v>7</v>
      </c>
      <c r="D363" s="6" t="s">
        <v>8</v>
      </c>
      <c r="E363" s="6" t="s">
        <v>7</v>
      </c>
      <c r="F363" s="6" t="s">
        <v>8</v>
      </c>
      <c r="G363" s="6" t="s">
        <v>7</v>
      </c>
      <c r="H363" s="6" t="s">
        <v>8</v>
      </c>
      <c r="I363" s="6" t="s">
        <v>7</v>
      </c>
      <c r="J363" s="6" t="s">
        <v>8</v>
      </c>
      <c r="K363" s="29"/>
    </row>
    <row r="364" spans="1:11" ht="15.75" customHeight="1" x14ac:dyDescent="0.3">
      <c r="A364" s="7" t="s">
        <v>1189</v>
      </c>
      <c r="B364" s="8" t="s">
        <v>91</v>
      </c>
      <c r="C364" s="12">
        <v>0</v>
      </c>
      <c r="D364" s="13">
        <v>20</v>
      </c>
      <c r="E364" s="13">
        <v>0</v>
      </c>
      <c r="F364" s="13">
        <v>13</v>
      </c>
      <c r="G364" s="13">
        <v>0</v>
      </c>
      <c r="H364" s="13">
        <v>1</v>
      </c>
      <c r="I364" s="13">
        <v>0</v>
      </c>
      <c r="J364" s="13">
        <v>21</v>
      </c>
    </row>
    <row r="365" spans="1:11" ht="15.75" customHeight="1" x14ac:dyDescent="0.3">
      <c r="A365" s="7" t="s">
        <v>1267</v>
      </c>
      <c r="B365" s="8" t="s">
        <v>91</v>
      </c>
      <c r="C365" s="12">
        <v>0</v>
      </c>
      <c r="D365" s="13">
        <v>20</v>
      </c>
      <c r="E365" s="13">
        <v>0</v>
      </c>
      <c r="F365" s="13">
        <v>13</v>
      </c>
      <c r="G365" s="13">
        <v>0</v>
      </c>
      <c r="H365" s="13">
        <v>1</v>
      </c>
      <c r="I365" s="13">
        <v>0</v>
      </c>
      <c r="J365" s="13">
        <v>21</v>
      </c>
    </row>
    <row r="366" spans="1:11" ht="15.75" customHeight="1" x14ac:dyDescent="0.3">
      <c r="A366" s="7" t="s">
        <v>1965</v>
      </c>
      <c r="B366" s="8" t="s">
        <v>60</v>
      </c>
      <c r="C366" s="12">
        <v>2</v>
      </c>
      <c r="D366" s="13">
        <v>20</v>
      </c>
      <c r="E366" s="13">
        <v>0</v>
      </c>
      <c r="F366" s="13">
        <v>12</v>
      </c>
      <c r="G366" s="13">
        <v>0</v>
      </c>
      <c r="H366" s="13">
        <v>1</v>
      </c>
      <c r="I366" s="13">
        <v>2</v>
      </c>
      <c r="J366" s="13">
        <v>21</v>
      </c>
    </row>
    <row r="367" spans="1:11" ht="15.75" customHeight="1" x14ac:dyDescent="0.3">
      <c r="A367" s="7" t="s">
        <v>2031</v>
      </c>
      <c r="B367" s="8" t="s">
        <v>60</v>
      </c>
      <c r="C367" s="12">
        <v>0</v>
      </c>
      <c r="D367" s="13">
        <v>22</v>
      </c>
      <c r="E367" s="13">
        <v>0</v>
      </c>
      <c r="F367" s="13">
        <v>12</v>
      </c>
      <c r="G367" s="13">
        <v>0</v>
      </c>
      <c r="H367" s="13">
        <v>1</v>
      </c>
      <c r="I367" s="13">
        <v>0</v>
      </c>
      <c r="J367" s="13">
        <v>23</v>
      </c>
      <c r="K367" s="27"/>
    </row>
    <row r="368" spans="1:11" ht="15.75" customHeight="1" x14ac:dyDescent="0.3">
      <c r="A368" s="10" t="s">
        <v>12</v>
      </c>
      <c r="B368" s="11"/>
      <c r="C368" s="9">
        <f>SUM(C364:C367)</f>
        <v>2</v>
      </c>
      <c r="D368" s="9">
        <f t="shared" ref="D368:J368" si="26">SUM(D364:D367)</f>
        <v>82</v>
      </c>
      <c r="E368" s="9">
        <f t="shared" si="26"/>
        <v>0</v>
      </c>
      <c r="F368" s="9">
        <f t="shared" si="26"/>
        <v>50</v>
      </c>
      <c r="G368" s="9">
        <f t="shared" si="26"/>
        <v>0</v>
      </c>
      <c r="H368" s="9">
        <f t="shared" si="26"/>
        <v>4</v>
      </c>
      <c r="I368" s="9">
        <f t="shared" si="26"/>
        <v>2</v>
      </c>
      <c r="J368" s="9">
        <f t="shared" si="26"/>
        <v>86</v>
      </c>
      <c r="K368" s="29"/>
    </row>
    <row r="369" spans="1:11" ht="15.75" customHeight="1" x14ac:dyDescent="0.3"/>
    <row r="370" spans="1:11" ht="15.75" customHeight="1" x14ac:dyDescent="0.3"/>
    <row r="371" spans="1:11" ht="15.75" customHeight="1" x14ac:dyDescent="0.3">
      <c r="A371" s="24" t="s">
        <v>897</v>
      </c>
      <c r="B371" s="25"/>
      <c r="C371" s="25"/>
      <c r="D371" s="25"/>
      <c r="E371" s="25"/>
      <c r="F371" s="25"/>
      <c r="G371" s="25"/>
      <c r="H371" s="25"/>
      <c r="I371" s="25"/>
      <c r="J371" s="26"/>
      <c r="K371" s="27"/>
    </row>
    <row r="372" spans="1:11" ht="15.75" customHeight="1" x14ac:dyDescent="0.3">
      <c r="A372" s="2"/>
      <c r="B372" s="3"/>
      <c r="C372" s="28" t="s">
        <v>1</v>
      </c>
      <c r="D372" s="26"/>
      <c r="E372" s="28" t="s">
        <v>2</v>
      </c>
      <c r="F372" s="26"/>
      <c r="G372" s="28" t="s">
        <v>3</v>
      </c>
      <c r="H372" s="26"/>
      <c r="I372" s="28" t="s">
        <v>4</v>
      </c>
      <c r="J372" s="26"/>
      <c r="K372" s="27"/>
    </row>
    <row r="373" spans="1:11" ht="15.75" customHeight="1" x14ac:dyDescent="0.3">
      <c r="A373" s="4" t="s">
        <v>5</v>
      </c>
      <c r="B373" s="5" t="s">
        <v>6</v>
      </c>
      <c r="C373" s="6" t="s">
        <v>7</v>
      </c>
      <c r="D373" s="6" t="s">
        <v>8</v>
      </c>
      <c r="E373" s="6" t="s">
        <v>7</v>
      </c>
      <c r="F373" s="6" t="s">
        <v>8</v>
      </c>
      <c r="G373" s="6" t="s">
        <v>7</v>
      </c>
      <c r="H373" s="6" t="s">
        <v>8</v>
      </c>
      <c r="I373" s="6" t="s">
        <v>7</v>
      </c>
      <c r="J373" s="6" t="s">
        <v>8</v>
      </c>
      <c r="K373" s="29"/>
    </row>
    <row r="374" spans="1:11" ht="15.75" customHeight="1" x14ac:dyDescent="0.3">
      <c r="A374" s="7" t="s">
        <v>67</v>
      </c>
      <c r="B374" s="8" t="s">
        <v>693</v>
      </c>
      <c r="C374" s="12">
        <v>7</v>
      </c>
      <c r="D374" s="13">
        <v>12</v>
      </c>
      <c r="E374" s="13">
        <v>7</v>
      </c>
      <c r="F374" s="13">
        <v>7</v>
      </c>
      <c r="G374" s="13">
        <v>1</v>
      </c>
      <c r="H374" s="13">
        <v>1</v>
      </c>
      <c r="I374" s="13">
        <v>8</v>
      </c>
      <c r="J374" s="13">
        <v>13</v>
      </c>
      <c r="K374" s="27"/>
    </row>
    <row r="375" spans="1:11" ht="15.75" customHeight="1" x14ac:dyDescent="0.3">
      <c r="A375" s="7" t="s">
        <v>68</v>
      </c>
      <c r="B375" s="8" t="s">
        <v>693</v>
      </c>
      <c r="C375" s="22">
        <v>13</v>
      </c>
      <c r="D375" s="14">
        <v>7</v>
      </c>
      <c r="E375" s="14">
        <v>7</v>
      </c>
      <c r="F375" s="14">
        <v>7</v>
      </c>
      <c r="G375" s="14">
        <v>0</v>
      </c>
      <c r="H375" s="14">
        <v>1</v>
      </c>
      <c r="I375" s="14">
        <v>13</v>
      </c>
      <c r="J375" s="14">
        <v>8</v>
      </c>
      <c r="K375" s="27"/>
    </row>
    <row r="376" spans="1:11" ht="15.75" customHeight="1" x14ac:dyDescent="0.3">
      <c r="A376" s="7" t="s">
        <v>69</v>
      </c>
      <c r="B376" s="8" t="s">
        <v>693</v>
      </c>
      <c r="C376" s="22">
        <v>10</v>
      </c>
      <c r="D376" s="14">
        <v>10</v>
      </c>
      <c r="E376" s="14">
        <v>5</v>
      </c>
      <c r="F376" s="14">
        <v>9</v>
      </c>
      <c r="G376" s="14">
        <v>1</v>
      </c>
      <c r="H376" s="14">
        <v>1</v>
      </c>
      <c r="I376" s="14">
        <v>11</v>
      </c>
      <c r="J376" s="14">
        <v>11</v>
      </c>
      <c r="K376" s="27"/>
    </row>
    <row r="377" spans="1:11" ht="15.75" customHeight="1" x14ac:dyDescent="0.3">
      <c r="A377" s="7" t="s">
        <v>102</v>
      </c>
      <c r="B377" s="8" t="s">
        <v>693</v>
      </c>
      <c r="C377" s="22">
        <v>19</v>
      </c>
      <c r="D377" s="14">
        <v>1</v>
      </c>
      <c r="E377" s="14">
        <v>13</v>
      </c>
      <c r="F377" s="14">
        <v>1</v>
      </c>
      <c r="G377" s="14">
        <v>3</v>
      </c>
      <c r="H377" s="14">
        <v>1</v>
      </c>
      <c r="I377" s="14">
        <v>22</v>
      </c>
      <c r="J377" s="14">
        <v>2</v>
      </c>
      <c r="K377" s="27"/>
    </row>
    <row r="378" spans="1:11" ht="15.75" customHeight="1" x14ac:dyDescent="0.3">
      <c r="A378" s="7" t="s">
        <v>103</v>
      </c>
      <c r="B378" s="8" t="s">
        <v>693</v>
      </c>
      <c r="C378" s="22">
        <v>15</v>
      </c>
      <c r="D378" s="14">
        <v>5</v>
      </c>
      <c r="E378" s="14">
        <v>9</v>
      </c>
      <c r="F378" s="14">
        <v>5</v>
      </c>
      <c r="G378" s="14">
        <v>1</v>
      </c>
      <c r="H378" s="14">
        <v>1</v>
      </c>
      <c r="I378" s="14">
        <v>16</v>
      </c>
      <c r="J378" s="14">
        <v>6</v>
      </c>
      <c r="K378" s="27"/>
    </row>
    <row r="379" spans="1:11" ht="15.75" customHeight="1" x14ac:dyDescent="0.3">
      <c r="A379" s="7" t="s">
        <v>104</v>
      </c>
      <c r="B379" s="8" t="s">
        <v>693</v>
      </c>
      <c r="C379" s="22">
        <v>19</v>
      </c>
      <c r="D379" s="14">
        <v>1</v>
      </c>
      <c r="E379" s="14">
        <v>11</v>
      </c>
      <c r="F379" s="14">
        <v>1</v>
      </c>
      <c r="G379" s="14">
        <v>2</v>
      </c>
      <c r="H379" s="14">
        <v>1</v>
      </c>
      <c r="I379" s="14">
        <v>21</v>
      </c>
      <c r="J379" s="14">
        <v>2</v>
      </c>
      <c r="K379" s="27"/>
    </row>
    <row r="380" spans="1:11" ht="15.75" customHeight="1" x14ac:dyDescent="0.3">
      <c r="A380" s="7" t="s">
        <v>105</v>
      </c>
      <c r="B380" s="8" t="s">
        <v>895</v>
      </c>
      <c r="C380" s="22">
        <v>6</v>
      </c>
      <c r="D380" s="14">
        <v>11</v>
      </c>
      <c r="E380" s="14">
        <v>0</v>
      </c>
      <c r="F380" s="14">
        <v>0</v>
      </c>
      <c r="G380" s="14">
        <v>0</v>
      </c>
      <c r="H380" s="14">
        <v>1</v>
      </c>
      <c r="I380" s="14">
        <v>6</v>
      </c>
      <c r="J380" s="14">
        <v>12</v>
      </c>
      <c r="K380" s="27"/>
    </row>
    <row r="381" spans="1:11" ht="15.75" customHeight="1" x14ac:dyDescent="0.3">
      <c r="A381" s="7" t="s">
        <v>25</v>
      </c>
      <c r="B381" s="8" t="s">
        <v>889</v>
      </c>
      <c r="C381" s="22"/>
      <c r="D381" s="14"/>
      <c r="E381" s="14"/>
      <c r="F381" s="14"/>
      <c r="G381" s="14"/>
      <c r="H381" s="14"/>
      <c r="I381" s="14">
        <v>19</v>
      </c>
      <c r="J381" s="14">
        <v>4</v>
      </c>
      <c r="K381" s="27"/>
    </row>
    <row r="382" spans="1:11" ht="15.75" customHeight="1" x14ac:dyDescent="0.3">
      <c r="A382" s="10" t="s">
        <v>12</v>
      </c>
      <c r="B382" s="11"/>
      <c r="C382" s="9">
        <f>SUM(C374:C381)</f>
        <v>89</v>
      </c>
      <c r="D382" s="9">
        <f t="shared" ref="D382:J382" si="27">SUM(D374:D381)</f>
        <v>47</v>
      </c>
      <c r="E382" s="9">
        <f t="shared" si="27"/>
        <v>52</v>
      </c>
      <c r="F382" s="9">
        <f t="shared" si="27"/>
        <v>30</v>
      </c>
      <c r="G382" s="9">
        <f t="shared" si="27"/>
        <v>8</v>
      </c>
      <c r="H382" s="9">
        <f t="shared" si="27"/>
        <v>7</v>
      </c>
      <c r="I382" s="9">
        <f t="shared" si="27"/>
        <v>116</v>
      </c>
      <c r="J382" s="9">
        <f t="shared" si="27"/>
        <v>58</v>
      </c>
      <c r="K382" s="29"/>
    </row>
    <row r="383" spans="1:11" ht="15.75" customHeight="1" x14ac:dyDescent="0.3">
      <c r="A383" s="30" t="s">
        <v>928</v>
      </c>
      <c r="B383" s="30"/>
      <c r="C383" s="30"/>
    </row>
    <row r="384" spans="1:11" ht="15.75" customHeight="1" x14ac:dyDescent="0.3">
      <c r="A384" s="1" t="s">
        <v>929</v>
      </c>
    </row>
    <row r="385" spans="1:11" ht="15.75" customHeight="1" x14ac:dyDescent="0.3">
      <c r="A385" s="24" t="s">
        <v>877</v>
      </c>
      <c r="B385" s="25"/>
      <c r="C385" s="25"/>
      <c r="D385" s="25"/>
      <c r="E385" s="25"/>
      <c r="F385" s="25"/>
      <c r="G385" s="25"/>
      <c r="H385" s="25"/>
      <c r="I385" s="25"/>
      <c r="J385" s="26"/>
      <c r="K385" s="27"/>
    </row>
    <row r="386" spans="1:11" ht="15.75" customHeight="1" x14ac:dyDescent="0.3">
      <c r="A386" s="2"/>
      <c r="B386" s="3"/>
      <c r="C386" s="28" t="s">
        <v>1</v>
      </c>
      <c r="D386" s="26"/>
      <c r="E386" s="28" t="s">
        <v>2</v>
      </c>
      <c r="F386" s="26"/>
      <c r="G386" s="28" t="s">
        <v>3</v>
      </c>
      <c r="H386" s="26"/>
      <c r="I386" s="28" t="s">
        <v>4</v>
      </c>
      <c r="J386" s="26"/>
      <c r="K386" s="27"/>
    </row>
    <row r="387" spans="1:11" ht="15.75" customHeight="1" x14ac:dyDescent="0.3">
      <c r="A387" s="4" t="s">
        <v>5</v>
      </c>
      <c r="B387" s="5" t="s">
        <v>6</v>
      </c>
      <c r="C387" s="6" t="s">
        <v>7</v>
      </c>
      <c r="D387" s="6" t="s">
        <v>8</v>
      </c>
      <c r="E387" s="6" t="s">
        <v>7</v>
      </c>
      <c r="F387" s="6" t="s">
        <v>8</v>
      </c>
      <c r="G387" s="6" t="s">
        <v>7</v>
      </c>
      <c r="H387" s="6" t="s">
        <v>8</v>
      </c>
      <c r="I387" s="6" t="s">
        <v>7</v>
      </c>
      <c r="J387" s="6" t="s">
        <v>8</v>
      </c>
      <c r="K387" s="29"/>
    </row>
    <row r="388" spans="1:11" ht="15.75" customHeight="1" x14ac:dyDescent="0.3">
      <c r="A388" s="7" t="s">
        <v>21</v>
      </c>
      <c r="B388" s="8" t="s">
        <v>195</v>
      </c>
      <c r="C388" s="12">
        <v>7</v>
      </c>
      <c r="D388" s="13">
        <v>12</v>
      </c>
      <c r="E388" s="13">
        <v>1</v>
      </c>
      <c r="F388" s="13">
        <v>4</v>
      </c>
      <c r="G388" s="13">
        <v>0</v>
      </c>
      <c r="H388" s="13">
        <v>1</v>
      </c>
      <c r="I388" s="13">
        <v>7</v>
      </c>
      <c r="J388" s="13">
        <v>13</v>
      </c>
      <c r="K388" s="27"/>
    </row>
    <row r="389" spans="1:11" ht="15.75" customHeight="1" x14ac:dyDescent="0.3">
      <c r="A389" s="7" t="s">
        <v>22</v>
      </c>
      <c r="B389" s="8" t="s">
        <v>195</v>
      </c>
      <c r="C389" s="22">
        <v>12</v>
      </c>
      <c r="D389" s="14">
        <v>6</v>
      </c>
      <c r="E389" s="14">
        <v>3</v>
      </c>
      <c r="F389" s="14">
        <v>2</v>
      </c>
      <c r="G389" s="14">
        <v>0</v>
      </c>
      <c r="H389" s="14">
        <v>1</v>
      </c>
      <c r="I389" s="14">
        <v>12</v>
      </c>
      <c r="J389" s="14">
        <v>7</v>
      </c>
      <c r="K389" s="27"/>
    </row>
    <row r="390" spans="1:11" ht="15.75" customHeight="1" x14ac:dyDescent="0.3">
      <c r="A390" s="7" t="s">
        <v>23</v>
      </c>
      <c r="B390" s="8" t="s">
        <v>195</v>
      </c>
      <c r="C390" s="22">
        <v>15</v>
      </c>
      <c r="D390" s="14">
        <v>3</v>
      </c>
      <c r="E390" s="14">
        <v>9</v>
      </c>
      <c r="F390" s="14">
        <v>0</v>
      </c>
      <c r="G390" s="14">
        <v>5</v>
      </c>
      <c r="H390" s="14">
        <v>1</v>
      </c>
      <c r="I390" s="14">
        <v>20</v>
      </c>
      <c r="J390" s="14">
        <v>4</v>
      </c>
      <c r="K390" s="45" t="s">
        <v>1155</v>
      </c>
    </row>
    <row r="391" spans="1:11" ht="15.75" customHeight="1" x14ac:dyDescent="0.3">
      <c r="A391" s="7" t="s">
        <v>42</v>
      </c>
      <c r="B391" s="8" t="s">
        <v>31</v>
      </c>
      <c r="C391" s="22">
        <v>8</v>
      </c>
      <c r="D391" s="14">
        <v>9</v>
      </c>
      <c r="E391" s="14">
        <v>0</v>
      </c>
      <c r="F391" s="14">
        <v>0</v>
      </c>
      <c r="G391" s="14">
        <v>2</v>
      </c>
      <c r="H391" s="14">
        <v>1</v>
      </c>
      <c r="I391" s="14">
        <v>10</v>
      </c>
      <c r="J391" s="14">
        <v>10</v>
      </c>
      <c r="K391" s="27"/>
    </row>
    <row r="392" spans="1:11" ht="15.75" customHeight="1" x14ac:dyDescent="0.3">
      <c r="A392" s="7" t="s">
        <v>24</v>
      </c>
      <c r="B392" s="8" t="s">
        <v>31</v>
      </c>
      <c r="C392" s="22">
        <v>9</v>
      </c>
      <c r="D392" s="14">
        <v>8</v>
      </c>
      <c r="E392" s="14">
        <v>0</v>
      </c>
      <c r="F392" s="14">
        <v>0</v>
      </c>
      <c r="G392" s="14">
        <v>0</v>
      </c>
      <c r="H392" s="14">
        <v>1</v>
      </c>
      <c r="I392" s="14">
        <v>9</v>
      </c>
      <c r="J392" s="14">
        <v>9</v>
      </c>
      <c r="K392" s="27"/>
    </row>
    <row r="393" spans="1:11" ht="15.75" customHeight="1" x14ac:dyDescent="0.3">
      <c r="A393" s="7" t="s">
        <v>46</v>
      </c>
      <c r="B393" s="8" t="s">
        <v>31</v>
      </c>
      <c r="C393" s="22">
        <v>13</v>
      </c>
      <c r="D393" s="14">
        <v>3</v>
      </c>
      <c r="E393" s="14">
        <v>0</v>
      </c>
      <c r="F393" s="14">
        <v>0</v>
      </c>
      <c r="G393" s="14">
        <v>4</v>
      </c>
      <c r="H393" s="14">
        <v>1</v>
      </c>
      <c r="I393" s="14">
        <v>17</v>
      </c>
      <c r="J393" s="14">
        <v>4</v>
      </c>
      <c r="K393" s="27"/>
    </row>
    <row r="394" spans="1:11" ht="15.75" customHeight="1" x14ac:dyDescent="0.3">
      <c r="A394" s="7" t="s">
        <v>55</v>
      </c>
      <c r="B394" s="8" t="s">
        <v>1517</v>
      </c>
      <c r="C394" s="22"/>
      <c r="D394" s="14"/>
      <c r="E394" s="14"/>
      <c r="F394" s="14"/>
      <c r="G394" s="14"/>
      <c r="H394" s="14"/>
      <c r="I394" s="14"/>
      <c r="J394" s="14"/>
      <c r="K394" s="27"/>
    </row>
    <row r="395" spans="1:11" ht="15.75" customHeight="1" x14ac:dyDescent="0.3">
      <c r="A395" s="7" t="s">
        <v>56</v>
      </c>
      <c r="B395" s="8" t="s">
        <v>1517</v>
      </c>
      <c r="C395" s="22"/>
      <c r="D395" s="14"/>
      <c r="E395" s="14"/>
      <c r="F395" s="14"/>
      <c r="G395" s="14"/>
      <c r="H395" s="14"/>
      <c r="I395" s="14"/>
      <c r="J395" s="14"/>
      <c r="K395" s="27"/>
    </row>
    <row r="396" spans="1:11" ht="15.75" customHeight="1" x14ac:dyDescent="0.3">
      <c r="A396" s="7" t="s">
        <v>57</v>
      </c>
      <c r="B396" s="8" t="s">
        <v>1498</v>
      </c>
      <c r="C396" s="22">
        <v>10</v>
      </c>
      <c r="D396" s="14">
        <v>2</v>
      </c>
      <c r="E396" s="14"/>
      <c r="F396" s="14"/>
      <c r="G396" s="14">
        <v>1</v>
      </c>
      <c r="H396" s="14">
        <v>1</v>
      </c>
      <c r="I396" s="14">
        <v>11</v>
      </c>
      <c r="J396" s="14">
        <v>3</v>
      </c>
      <c r="K396" s="27"/>
    </row>
    <row r="397" spans="1:11" ht="15.75" customHeight="1" x14ac:dyDescent="0.3">
      <c r="A397" s="7" t="s">
        <v>63</v>
      </c>
      <c r="B397" s="8" t="s">
        <v>1498</v>
      </c>
      <c r="C397" s="22">
        <v>6</v>
      </c>
      <c r="D397" s="14">
        <v>9</v>
      </c>
      <c r="E397" s="14"/>
      <c r="F397" s="14"/>
      <c r="G397" s="14">
        <v>1</v>
      </c>
      <c r="H397" s="14">
        <v>1</v>
      </c>
      <c r="I397" s="14">
        <v>7</v>
      </c>
      <c r="J397" s="14">
        <v>10</v>
      </c>
      <c r="K397" s="27"/>
    </row>
    <row r="398" spans="1:11" ht="15.75" customHeight="1" x14ac:dyDescent="0.3">
      <c r="A398" s="7" t="s">
        <v>64</v>
      </c>
      <c r="B398" s="8" t="s">
        <v>1498</v>
      </c>
      <c r="C398" s="22">
        <v>6</v>
      </c>
      <c r="D398" s="14">
        <v>9</v>
      </c>
      <c r="E398" s="14">
        <v>0</v>
      </c>
      <c r="F398" s="14">
        <v>4</v>
      </c>
      <c r="G398" s="14">
        <v>2</v>
      </c>
      <c r="H398" s="14">
        <v>0</v>
      </c>
      <c r="I398" s="14">
        <v>8</v>
      </c>
      <c r="J398" s="14">
        <v>9</v>
      </c>
      <c r="K398" s="27" t="s">
        <v>2076</v>
      </c>
    </row>
    <row r="399" spans="1:11" ht="15.75" customHeight="1" x14ac:dyDescent="0.3">
      <c r="A399" s="10" t="s">
        <v>12</v>
      </c>
      <c r="B399" s="11"/>
      <c r="C399" s="9">
        <f>SUM(C388:C398)</f>
        <v>86</v>
      </c>
      <c r="D399" s="9">
        <f t="shared" ref="D399:J399" si="28">SUM(D388:D398)</f>
        <v>61</v>
      </c>
      <c r="E399" s="9">
        <f t="shared" si="28"/>
        <v>13</v>
      </c>
      <c r="F399" s="9">
        <f t="shared" si="28"/>
        <v>10</v>
      </c>
      <c r="G399" s="9">
        <f t="shared" si="28"/>
        <v>15</v>
      </c>
      <c r="H399" s="9">
        <f t="shared" si="28"/>
        <v>8</v>
      </c>
      <c r="I399" s="9">
        <f t="shared" si="28"/>
        <v>101</v>
      </c>
      <c r="J399" s="9">
        <f t="shared" si="28"/>
        <v>69</v>
      </c>
      <c r="K399" s="29"/>
    </row>
    <row r="400" spans="1:11" ht="15.75" customHeight="1" x14ac:dyDescent="0.3">
      <c r="A400" s="30" t="s">
        <v>1518</v>
      </c>
      <c r="B400" s="30"/>
      <c r="C400" s="30"/>
    </row>
    <row r="401" spans="1:11" ht="15.75" customHeight="1" x14ac:dyDescent="0.3"/>
    <row r="402" spans="1:11" ht="15.75" customHeight="1" x14ac:dyDescent="0.3">
      <c r="A402" s="24" t="s">
        <v>1915</v>
      </c>
      <c r="B402" s="25"/>
      <c r="C402" s="25"/>
      <c r="D402" s="25"/>
      <c r="E402" s="25"/>
      <c r="F402" s="25"/>
      <c r="G402" s="25"/>
      <c r="H402" s="25"/>
      <c r="I402" s="25"/>
      <c r="J402" s="26"/>
      <c r="K402" s="27"/>
    </row>
    <row r="403" spans="1:11" ht="15.75" customHeight="1" x14ac:dyDescent="0.3">
      <c r="A403" s="2"/>
      <c r="B403" s="3"/>
      <c r="C403" s="28" t="s">
        <v>1</v>
      </c>
      <c r="D403" s="26"/>
      <c r="E403" s="28" t="s">
        <v>2</v>
      </c>
      <c r="F403" s="26"/>
      <c r="G403" s="28" t="s">
        <v>3</v>
      </c>
      <c r="H403" s="26"/>
      <c r="I403" s="28" t="s">
        <v>4</v>
      </c>
      <c r="J403" s="26"/>
      <c r="K403" s="27"/>
    </row>
    <row r="404" spans="1:11" ht="15.75" customHeight="1" x14ac:dyDescent="0.3">
      <c r="A404" s="4" t="s">
        <v>5</v>
      </c>
      <c r="B404" s="5" t="s">
        <v>6</v>
      </c>
      <c r="C404" s="6" t="s">
        <v>7</v>
      </c>
      <c r="D404" s="6" t="s">
        <v>8</v>
      </c>
      <c r="E404" s="6" t="s">
        <v>7</v>
      </c>
      <c r="F404" s="6" t="s">
        <v>8</v>
      </c>
      <c r="G404" s="6" t="s">
        <v>7</v>
      </c>
      <c r="H404" s="6" t="s">
        <v>8</v>
      </c>
      <c r="I404" s="6" t="s">
        <v>7</v>
      </c>
      <c r="J404" s="6" t="s">
        <v>8</v>
      </c>
      <c r="K404" s="29"/>
    </row>
    <row r="405" spans="1:11" ht="15.75" customHeight="1" x14ac:dyDescent="0.3">
      <c r="A405" s="7" t="s">
        <v>33</v>
      </c>
      <c r="B405" s="8" t="s">
        <v>1917</v>
      </c>
      <c r="C405" s="9"/>
      <c r="D405" s="9"/>
      <c r="E405" s="9"/>
      <c r="F405" s="9"/>
      <c r="G405" s="9"/>
      <c r="H405" s="9"/>
      <c r="I405" s="9"/>
      <c r="J405" s="9"/>
      <c r="K405" s="29"/>
    </row>
    <row r="406" spans="1:11" ht="15.75" customHeight="1" x14ac:dyDescent="0.3">
      <c r="A406" s="7" t="s">
        <v>34</v>
      </c>
      <c r="B406" s="8" t="s">
        <v>1917</v>
      </c>
      <c r="C406" s="9"/>
      <c r="D406" s="9"/>
      <c r="E406" s="9"/>
      <c r="F406" s="9"/>
      <c r="G406" s="9"/>
      <c r="H406" s="9"/>
      <c r="I406" s="9"/>
      <c r="J406" s="9"/>
      <c r="K406" s="29"/>
    </row>
    <row r="407" spans="1:11" ht="15.75" customHeight="1" x14ac:dyDescent="0.3">
      <c r="A407" s="7" t="s">
        <v>35</v>
      </c>
      <c r="B407" s="8" t="s">
        <v>1916</v>
      </c>
      <c r="C407" s="9"/>
      <c r="D407" s="9"/>
      <c r="E407" s="9"/>
      <c r="F407" s="9"/>
      <c r="G407" s="9"/>
      <c r="H407" s="9"/>
      <c r="I407" s="9"/>
      <c r="J407" s="9"/>
      <c r="K407" s="29"/>
    </row>
    <row r="408" spans="1:11" ht="15.75" customHeight="1" x14ac:dyDescent="0.3">
      <c r="A408" s="7" t="s">
        <v>36</v>
      </c>
      <c r="B408" s="8" t="s">
        <v>1916</v>
      </c>
      <c r="C408" s="9"/>
      <c r="D408" s="9"/>
      <c r="E408" s="9"/>
      <c r="F408" s="9"/>
      <c r="G408" s="9"/>
      <c r="H408" s="9"/>
      <c r="I408" s="9"/>
      <c r="J408" s="9"/>
      <c r="K408" s="29"/>
    </row>
    <row r="409" spans="1:11" ht="15.75" customHeight="1" x14ac:dyDescent="0.3">
      <c r="A409" s="7" t="s">
        <v>37</v>
      </c>
      <c r="B409" s="8" t="s">
        <v>1916</v>
      </c>
      <c r="C409" s="9"/>
      <c r="D409" s="9"/>
      <c r="E409" s="9"/>
      <c r="F409" s="9"/>
      <c r="G409" s="9"/>
      <c r="H409" s="9"/>
      <c r="I409" s="9"/>
      <c r="J409" s="9"/>
      <c r="K409" s="29"/>
    </row>
    <row r="410" spans="1:11" ht="15.75" customHeight="1" x14ac:dyDescent="0.3">
      <c r="A410" s="7" t="s">
        <v>38</v>
      </c>
      <c r="B410" s="8" t="s">
        <v>1916</v>
      </c>
      <c r="C410" s="9"/>
      <c r="D410" s="9"/>
      <c r="E410" s="9"/>
      <c r="F410" s="9"/>
      <c r="G410" s="9"/>
      <c r="H410" s="9"/>
      <c r="I410" s="9"/>
      <c r="J410" s="9"/>
      <c r="K410" s="29"/>
    </row>
    <row r="411" spans="1:11" ht="15.75" customHeight="1" x14ac:dyDescent="0.3">
      <c r="A411" s="7" t="s">
        <v>81</v>
      </c>
      <c r="B411" s="8" t="s">
        <v>214</v>
      </c>
      <c r="C411" s="9">
        <v>9</v>
      </c>
      <c r="D411" s="9">
        <v>11</v>
      </c>
      <c r="E411" s="9">
        <v>3</v>
      </c>
      <c r="F411" s="9">
        <v>6</v>
      </c>
      <c r="G411" s="9">
        <v>3</v>
      </c>
      <c r="H411" s="9">
        <v>1</v>
      </c>
      <c r="I411" s="9">
        <v>12</v>
      </c>
      <c r="J411" s="9">
        <v>12</v>
      </c>
      <c r="K411" s="29"/>
    </row>
    <row r="412" spans="1:11" ht="15.75" customHeight="1" x14ac:dyDescent="0.3">
      <c r="A412" s="7" t="s">
        <v>82</v>
      </c>
      <c r="B412" s="8" t="s">
        <v>214</v>
      </c>
      <c r="C412" s="9">
        <v>14</v>
      </c>
      <c r="D412" s="9">
        <v>6</v>
      </c>
      <c r="E412" s="9">
        <v>6</v>
      </c>
      <c r="F412" s="9">
        <v>3</v>
      </c>
      <c r="G412" s="9">
        <v>2</v>
      </c>
      <c r="H412" s="9">
        <v>1</v>
      </c>
      <c r="I412" s="9">
        <v>16</v>
      </c>
      <c r="J412" s="9">
        <v>7</v>
      </c>
      <c r="K412" s="29"/>
    </row>
    <row r="413" spans="1:11" ht="15.75" customHeight="1" x14ac:dyDescent="0.3">
      <c r="A413" s="7" t="s">
        <v>83</v>
      </c>
      <c r="B413" s="8" t="s">
        <v>214</v>
      </c>
      <c r="C413" s="9">
        <v>14</v>
      </c>
      <c r="D413" s="9">
        <v>6</v>
      </c>
      <c r="E413" s="9">
        <v>11</v>
      </c>
      <c r="F413" s="9">
        <v>2</v>
      </c>
      <c r="G413" s="9">
        <v>0</v>
      </c>
      <c r="H413" s="9">
        <v>1</v>
      </c>
      <c r="I413" s="9">
        <v>14</v>
      </c>
      <c r="J413" s="9">
        <v>7</v>
      </c>
      <c r="K413" s="29"/>
    </row>
    <row r="414" spans="1:11" ht="15.75" customHeight="1" x14ac:dyDescent="0.3">
      <c r="A414" s="7" t="s">
        <v>84</v>
      </c>
      <c r="B414" s="8" t="s">
        <v>214</v>
      </c>
      <c r="C414" s="9">
        <v>13</v>
      </c>
      <c r="D414" s="9">
        <v>7</v>
      </c>
      <c r="E414" s="9">
        <v>10</v>
      </c>
      <c r="F414" s="9">
        <v>3</v>
      </c>
      <c r="G414" s="9">
        <v>1</v>
      </c>
      <c r="H414" s="9">
        <v>1</v>
      </c>
      <c r="I414" s="9">
        <v>14</v>
      </c>
      <c r="J414" s="9">
        <v>8</v>
      </c>
      <c r="K414" s="29"/>
    </row>
    <row r="415" spans="1:11" ht="15.75" customHeight="1" x14ac:dyDescent="0.3">
      <c r="A415" s="7" t="s">
        <v>85</v>
      </c>
      <c r="B415" s="8" t="s">
        <v>210</v>
      </c>
      <c r="C415" s="9">
        <v>9</v>
      </c>
      <c r="D415" s="9">
        <v>11</v>
      </c>
      <c r="E415" s="9">
        <v>4</v>
      </c>
      <c r="F415" s="9">
        <v>4</v>
      </c>
      <c r="G415" s="9">
        <v>0</v>
      </c>
      <c r="H415" s="9">
        <v>1</v>
      </c>
      <c r="I415" s="9">
        <v>9</v>
      </c>
      <c r="J415" s="9">
        <v>12</v>
      </c>
      <c r="K415" s="29"/>
    </row>
    <row r="416" spans="1:11" ht="15.75" customHeight="1" x14ac:dyDescent="0.3">
      <c r="A416" s="7" t="s">
        <v>86</v>
      </c>
      <c r="B416" s="8" t="s">
        <v>210</v>
      </c>
      <c r="C416" s="9">
        <v>11</v>
      </c>
      <c r="D416" s="9">
        <v>9</v>
      </c>
      <c r="E416" s="9">
        <v>4</v>
      </c>
      <c r="F416" s="9">
        <v>4</v>
      </c>
      <c r="G416" s="9">
        <v>2</v>
      </c>
      <c r="H416" s="9">
        <v>1</v>
      </c>
      <c r="I416" s="9">
        <v>13</v>
      </c>
      <c r="J416" s="9">
        <v>10</v>
      </c>
      <c r="K416" s="29"/>
    </row>
    <row r="417" spans="1:11" ht="15.75" customHeight="1" x14ac:dyDescent="0.3">
      <c r="A417" s="7" t="s">
        <v>71</v>
      </c>
      <c r="B417" s="8" t="s">
        <v>210</v>
      </c>
      <c r="C417" s="9">
        <v>14</v>
      </c>
      <c r="D417" s="9">
        <v>6</v>
      </c>
      <c r="E417" s="9">
        <v>5</v>
      </c>
      <c r="F417" s="9">
        <v>3</v>
      </c>
      <c r="G417" s="9">
        <v>0</v>
      </c>
      <c r="H417" s="9">
        <v>1</v>
      </c>
      <c r="I417" s="9">
        <v>14</v>
      </c>
      <c r="J417" s="9">
        <v>7</v>
      </c>
      <c r="K417" s="29"/>
    </row>
    <row r="418" spans="1:11" ht="15.75" customHeight="1" x14ac:dyDescent="0.3">
      <c r="A418" s="7" t="s">
        <v>87</v>
      </c>
      <c r="B418" s="8" t="s">
        <v>210</v>
      </c>
      <c r="C418" s="9">
        <v>17</v>
      </c>
      <c r="D418" s="9">
        <v>3</v>
      </c>
      <c r="E418" s="9">
        <v>7</v>
      </c>
      <c r="F418" s="9">
        <v>1</v>
      </c>
      <c r="G418" s="9">
        <v>3</v>
      </c>
      <c r="H418" s="9">
        <v>1</v>
      </c>
      <c r="I418" s="9">
        <v>20</v>
      </c>
      <c r="J418" s="9">
        <v>4</v>
      </c>
      <c r="K418" s="29"/>
    </row>
    <row r="419" spans="1:11" ht="15.75" customHeight="1" x14ac:dyDescent="0.3">
      <c r="A419" s="7" t="s">
        <v>88</v>
      </c>
      <c r="B419" s="8" t="s">
        <v>210</v>
      </c>
      <c r="C419" s="9">
        <v>13</v>
      </c>
      <c r="D419" s="9">
        <v>7</v>
      </c>
      <c r="E419" s="9">
        <v>6</v>
      </c>
      <c r="F419" s="9">
        <v>2</v>
      </c>
      <c r="G419" s="9">
        <v>2</v>
      </c>
      <c r="H419" s="9">
        <v>1</v>
      </c>
      <c r="I419" s="9">
        <v>15</v>
      </c>
      <c r="J419" s="9">
        <v>8</v>
      </c>
      <c r="K419" s="29"/>
    </row>
    <row r="420" spans="1:11" ht="15.75" customHeight="1" x14ac:dyDescent="0.3">
      <c r="A420" s="7" t="s">
        <v>89</v>
      </c>
      <c r="B420" s="8" t="s">
        <v>210</v>
      </c>
      <c r="C420" s="9">
        <v>9</v>
      </c>
      <c r="D420" s="9">
        <v>11</v>
      </c>
      <c r="E420" s="9">
        <v>4</v>
      </c>
      <c r="F420" s="9">
        <v>4</v>
      </c>
      <c r="G420" s="9">
        <v>1</v>
      </c>
      <c r="H420" s="9">
        <v>1</v>
      </c>
      <c r="I420" s="9">
        <v>10</v>
      </c>
      <c r="J420" s="9">
        <v>12</v>
      </c>
      <c r="K420" s="29"/>
    </row>
    <row r="421" spans="1:11" ht="15.75" customHeight="1" x14ac:dyDescent="0.3">
      <c r="A421" s="7" t="s">
        <v>90</v>
      </c>
      <c r="B421" s="8" t="s">
        <v>210</v>
      </c>
      <c r="C421" s="9">
        <v>11</v>
      </c>
      <c r="D421" s="9">
        <v>9</v>
      </c>
      <c r="E421" s="9">
        <v>4</v>
      </c>
      <c r="F421" s="9">
        <v>4</v>
      </c>
      <c r="G421" s="9">
        <v>0</v>
      </c>
      <c r="H421" s="9">
        <v>1</v>
      </c>
      <c r="I421" s="9">
        <v>11</v>
      </c>
      <c r="J421" s="9">
        <v>10</v>
      </c>
      <c r="K421" s="29"/>
    </row>
    <row r="422" spans="1:11" ht="15.75" customHeight="1" x14ac:dyDescent="0.3">
      <c r="A422" s="7" t="s">
        <v>73</v>
      </c>
      <c r="B422" s="8" t="s">
        <v>210</v>
      </c>
      <c r="C422" s="9">
        <v>12</v>
      </c>
      <c r="D422" s="9">
        <v>8</v>
      </c>
      <c r="E422" s="9">
        <v>7</v>
      </c>
      <c r="F422" s="9">
        <v>5</v>
      </c>
      <c r="G422" s="9">
        <v>0</v>
      </c>
      <c r="H422" s="9">
        <v>1</v>
      </c>
      <c r="I422" s="9">
        <v>12</v>
      </c>
      <c r="J422" s="9">
        <v>9</v>
      </c>
      <c r="K422" s="29"/>
    </row>
    <row r="423" spans="1:11" ht="15.75" customHeight="1" x14ac:dyDescent="0.3">
      <c r="A423" s="7" t="s">
        <v>75</v>
      </c>
      <c r="B423" s="8" t="s">
        <v>177</v>
      </c>
      <c r="C423" s="9">
        <v>9</v>
      </c>
      <c r="D423" s="9">
        <v>11</v>
      </c>
      <c r="E423" s="9">
        <v>5</v>
      </c>
      <c r="F423" s="9">
        <v>7</v>
      </c>
      <c r="G423" s="9">
        <v>0</v>
      </c>
      <c r="H423" s="9">
        <v>1</v>
      </c>
      <c r="I423" s="9">
        <v>9</v>
      </c>
      <c r="J423" s="9">
        <v>12</v>
      </c>
      <c r="K423" s="29"/>
    </row>
    <row r="424" spans="1:11" ht="15.75" customHeight="1" x14ac:dyDescent="0.3">
      <c r="A424" s="7" t="s">
        <v>76</v>
      </c>
      <c r="B424" s="8" t="s">
        <v>318</v>
      </c>
      <c r="C424" s="9">
        <v>7</v>
      </c>
      <c r="D424" s="9">
        <v>13</v>
      </c>
      <c r="E424" s="9">
        <v>2</v>
      </c>
      <c r="F424" s="9">
        <v>12</v>
      </c>
      <c r="G424" s="9">
        <v>2</v>
      </c>
      <c r="H424" s="9">
        <v>1</v>
      </c>
      <c r="I424" s="9">
        <v>9</v>
      </c>
      <c r="J424" s="9">
        <v>14</v>
      </c>
      <c r="K424" s="29"/>
    </row>
    <row r="425" spans="1:11" ht="15.75" customHeight="1" x14ac:dyDescent="0.3">
      <c r="A425" s="7" t="s">
        <v>77</v>
      </c>
      <c r="B425" s="8" t="s">
        <v>318</v>
      </c>
      <c r="C425" s="9">
        <v>8</v>
      </c>
      <c r="D425" s="9">
        <v>12</v>
      </c>
      <c r="E425" s="9">
        <v>5</v>
      </c>
      <c r="F425" s="9">
        <v>9</v>
      </c>
      <c r="G425" s="9">
        <v>1</v>
      </c>
      <c r="H425" s="9">
        <v>1</v>
      </c>
      <c r="I425" s="9">
        <v>9</v>
      </c>
      <c r="J425" s="9">
        <v>13</v>
      </c>
      <c r="K425" s="29"/>
    </row>
    <row r="426" spans="1:11" ht="15.75" customHeight="1" x14ac:dyDescent="0.3">
      <c r="A426" s="7" t="s">
        <v>78</v>
      </c>
      <c r="B426" s="8" t="s">
        <v>318</v>
      </c>
      <c r="C426" s="9">
        <v>12</v>
      </c>
      <c r="D426" s="9">
        <v>8</v>
      </c>
      <c r="E426" s="9">
        <v>7</v>
      </c>
      <c r="F426" s="9">
        <v>7</v>
      </c>
      <c r="G426" s="9">
        <v>2</v>
      </c>
      <c r="H426" s="9">
        <v>1</v>
      </c>
      <c r="I426" s="9">
        <v>14</v>
      </c>
      <c r="J426" s="9">
        <v>9</v>
      </c>
      <c r="K426" s="29"/>
    </row>
    <row r="427" spans="1:11" ht="15.75" customHeight="1" x14ac:dyDescent="0.3">
      <c r="A427" s="7" t="s">
        <v>79</v>
      </c>
      <c r="B427" s="8" t="s">
        <v>318</v>
      </c>
      <c r="C427" s="9">
        <v>14</v>
      </c>
      <c r="D427" s="9">
        <v>6</v>
      </c>
      <c r="E427" s="9">
        <v>9</v>
      </c>
      <c r="F427" s="9">
        <v>5</v>
      </c>
      <c r="G427" s="9">
        <v>3</v>
      </c>
      <c r="H427" s="9">
        <v>1</v>
      </c>
      <c r="I427" s="9">
        <v>17</v>
      </c>
      <c r="J427" s="9">
        <v>7</v>
      </c>
      <c r="K427" s="29"/>
    </row>
    <row r="428" spans="1:11" ht="15.75" customHeight="1" x14ac:dyDescent="0.3">
      <c r="A428" s="7" t="s">
        <v>9</v>
      </c>
      <c r="B428" s="8" t="s">
        <v>318</v>
      </c>
      <c r="C428" s="9">
        <v>8</v>
      </c>
      <c r="D428" s="9">
        <v>12</v>
      </c>
      <c r="E428" s="9">
        <v>5</v>
      </c>
      <c r="F428" s="9">
        <v>9</v>
      </c>
      <c r="G428" s="9">
        <v>2</v>
      </c>
      <c r="H428" s="9">
        <v>1</v>
      </c>
      <c r="I428" s="9">
        <v>10</v>
      </c>
      <c r="J428" s="9">
        <v>13</v>
      </c>
      <c r="K428" s="29"/>
    </row>
    <row r="429" spans="1:11" ht="15.75" customHeight="1" x14ac:dyDescent="0.3">
      <c r="A429" s="7" t="s">
        <v>11</v>
      </c>
      <c r="B429" s="8" t="s">
        <v>318</v>
      </c>
      <c r="C429" s="9">
        <v>11</v>
      </c>
      <c r="D429" s="9">
        <v>9</v>
      </c>
      <c r="E429" s="9">
        <v>7</v>
      </c>
      <c r="F429" s="9">
        <v>7</v>
      </c>
      <c r="G429" s="9">
        <v>0</v>
      </c>
      <c r="H429" s="9">
        <v>1</v>
      </c>
      <c r="I429" s="9">
        <v>11</v>
      </c>
      <c r="J429" s="9">
        <v>10</v>
      </c>
      <c r="K429" s="29"/>
    </row>
    <row r="430" spans="1:11" ht="15.75" customHeight="1" x14ac:dyDescent="0.3">
      <c r="A430" s="7" t="s">
        <v>630</v>
      </c>
      <c r="B430" s="8" t="s">
        <v>318</v>
      </c>
      <c r="C430" s="9">
        <v>15</v>
      </c>
      <c r="D430" s="9">
        <v>5</v>
      </c>
      <c r="E430" s="9">
        <v>11</v>
      </c>
      <c r="F430" s="9">
        <v>3</v>
      </c>
      <c r="G430" s="9">
        <v>2</v>
      </c>
      <c r="H430" s="9">
        <v>1</v>
      </c>
      <c r="I430" s="9">
        <v>17</v>
      </c>
      <c r="J430" s="9">
        <v>6</v>
      </c>
      <c r="K430" s="29"/>
    </row>
    <row r="431" spans="1:11" ht="15.75" customHeight="1" x14ac:dyDescent="0.3">
      <c r="A431" s="7" t="s">
        <v>686</v>
      </c>
      <c r="B431" s="8" t="s">
        <v>318</v>
      </c>
      <c r="C431" s="9">
        <v>8</v>
      </c>
      <c r="D431" s="9">
        <v>12</v>
      </c>
      <c r="E431" s="9">
        <v>4</v>
      </c>
      <c r="F431" s="9">
        <v>10</v>
      </c>
      <c r="G431" s="9">
        <v>0</v>
      </c>
      <c r="H431" s="9">
        <v>1</v>
      </c>
      <c r="I431" s="9">
        <v>8</v>
      </c>
      <c r="J431" s="9">
        <v>13</v>
      </c>
      <c r="K431" s="29"/>
    </row>
    <row r="432" spans="1:11" ht="15.75" customHeight="1" x14ac:dyDescent="0.3">
      <c r="A432" s="7" t="s">
        <v>729</v>
      </c>
      <c r="B432" s="8" t="s">
        <v>318</v>
      </c>
      <c r="C432" s="9">
        <v>10</v>
      </c>
      <c r="D432" s="9">
        <v>10</v>
      </c>
      <c r="E432" s="9">
        <v>8</v>
      </c>
      <c r="F432" s="9">
        <v>6</v>
      </c>
      <c r="G432" s="9">
        <v>1</v>
      </c>
      <c r="H432" s="9">
        <v>1</v>
      </c>
      <c r="I432" s="9">
        <v>11</v>
      </c>
      <c r="J432" s="9">
        <v>11</v>
      </c>
      <c r="K432" s="29"/>
    </row>
    <row r="433" spans="1:11" ht="15.75" customHeight="1" x14ac:dyDescent="0.3">
      <c r="A433" s="7" t="s">
        <v>984</v>
      </c>
      <c r="B433" s="8" t="s">
        <v>318</v>
      </c>
      <c r="C433" s="9">
        <v>15</v>
      </c>
      <c r="D433" s="9">
        <v>5</v>
      </c>
      <c r="E433" s="9">
        <v>12</v>
      </c>
      <c r="F433" s="9">
        <v>2</v>
      </c>
      <c r="G433" s="9">
        <v>0</v>
      </c>
      <c r="H433" s="9">
        <v>1</v>
      </c>
      <c r="I433" s="9">
        <v>15</v>
      </c>
      <c r="J433" s="9">
        <v>6</v>
      </c>
      <c r="K433" s="29"/>
    </row>
    <row r="434" spans="1:11" ht="15.75" customHeight="1" x14ac:dyDescent="0.3">
      <c r="A434" s="7" t="s">
        <v>1189</v>
      </c>
      <c r="B434" s="8" t="s">
        <v>318</v>
      </c>
      <c r="C434" s="9">
        <v>20</v>
      </c>
      <c r="D434" s="9">
        <v>0</v>
      </c>
      <c r="E434" s="9">
        <v>10</v>
      </c>
      <c r="F434" s="9">
        <v>0</v>
      </c>
      <c r="G434" s="9">
        <v>3</v>
      </c>
      <c r="H434" s="9">
        <v>0</v>
      </c>
      <c r="I434" s="9">
        <v>23</v>
      </c>
      <c r="J434" s="9">
        <v>0</v>
      </c>
      <c r="K434" s="29" t="s">
        <v>1380</v>
      </c>
    </row>
    <row r="435" spans="1:11" ht="15.75" customHeight="1" x14ac:dyDescent="0.3">
      <c r="A435" s="7" t="s">
        <v>1267</v>
      </c>
      <c r="B435" s="8" t="s">
        <v>318</v>
      </c>
      <c r="C435" s="9">
        <v>22</v>
      </c>
      <c r="D435" s="9">
        <v>0</v>
      </c>
      <c r="E435" s="9">
        <v>10</v>
      </c>
      <c r="F435" s="9">
        <v>0</v>
      </c>
      <c r="G435" s="9">
        <v>2</v>
      </c>
      <c r="H435" s="9">
        <v>1</v>
      </c>
      <c r="I435" s="9">
        <v>24</v>
      </c>
      <c r="J435" s="9">
        <v>1</v>
      </c>
      <c r="K435" s="29"/>
    </row>
    <row r="436" spans="1:11" ht="15.75" customHeight="1" x14ac:dyDescent="0.3">
      <c r="A436" s="7" t="s">
        <v>1374</v>
      </c>
      <c r="B436" s="8" t="s">
        <v>318</v>
      </c>
      <c r="C436" s="9">
        <v>21</v>
      </c>
      <c r="D436" s="9">
        <v>1</v>
      </c>
      <c r="E436" s="9">
        <v>11</v>
      </c>
      <c r="F436" s="9">
        <v>1</v>
      </c>
      <c r="G436" s="9">
        <v>8</v>
      </c>
      <c r="H436" s="9">
        <v>0</v>
      </c>
      <c r="I436" s="9">
        <v>29</v>
      </c>
      <c r="J436" s="9">
        <v>1</v>
      </c>
      <c r="K436" s="29"/>
    </row>
    <row r="437" spans="1:11" ht="15.75" customHeight="1" x14ac:dyDescent="0.3">
      <c r="A437" s="7" t="s">
        <v>1475</v>
      </c>
      <c r="B437" s="8" t="s">
        <v>318</v>
      </c>
      <c r="C437" s="9">
        <v>11</v>
      </c>
      <c r="D437" s="9">
        <v>11</v>
      </c>
      <c r="E437" s="9">
        <v>5</v>
      </c>
      <c r="F437" s="9">
        <v>7</v>
      </c>
      <c r="G437" s="9">
        <v>1</v>
      </c>
      <c r="H437" s="9">
        <v>1</v>
      </c>
      <c r="I437" s="9">
        <v>12</v>
      </c>
      <c r="J437" s="9">
        <v>12</v>
      </c>
      <c r="K437" s="29"/>
    </row>
    <row r="438" spans="1:11" ht="15.75" customHeight="1" x14ac:dyDescent="0.3">
      <c r="A438" s="7" t="s">
        <v>1614</v>
      </c>
      <c r="B438" s="8" t="s">
        <v>318</v>
      </c>
      <c r="C438" s="9">
        <v>10</v>
      </c>
      <c r="D438" s="9">
        <v>12</v>
      </c>
      <c r="E438" s="9">
        <v>6</v>
      </c>
      <c r="F438" s="9">
        <v>6</v>
      </c>
      <c r="G438" s="9">
        <v>0</v>
      </c>
      <c r="H438" s="9">
        <v>1</v>
      </c>
      <c r="I438" s="9">
        <v>10</v>
      </c>
      <c r="J438" s="9">
        <v>13</v>
      </c>
      <c r="K438" s="29"/>
    </row>
    <row r="439" spans="1:11" ht="15.75" customHeight="1" x14ac:dyDescent="0.3">
      <c r="A439" s="7" t="s">
        <v>1852</v>
      </c>
      <c r="B439" s="8" t="s">
        <v>318</v>
      </c>
      <c r="C439" s="9">
        <v>7</v>
      </c>
      <c r="D439" s="9">
        <v>15</v>
      </c>
      <c r="E439" s="9">
        <v>3</v>
      </c>
      <c r="F439" s="9">
        <v>9</v>
      </c>
      <c r="G439" s="9">
        <v>1</v>
      </c>
      <c r="H439" s="9">
        <v>1</v>
      </c>
      <c r="I439" s="9">
        <v>8</v>
      </c>
      <c r="J439" s="9">
        <v>16</v>
      </c>
      <c r="K439" s="29"/>
    </row>
    <row r="440" spans="1:11" ht="15.75" customHeight="1" x14ac:dyDescent="0.3">
      <c r="A440" s="7" t="s">
        <v>1883</v>
      </c>
      <c r="B440" s="8" t="s">
        <v>318</v>
      </c>
      <c r="C440" s="9">
        <v>13</v>
      </c>
      <c r="D440" s="9">
        <v>9</v>
      </c>
      <c r="E440" s="9">
        <v>7</v>
      </c>
      <c r="F440" s="9">
        <v>5</v>
      </c>
      <c r="G440" s="9">
        <v>1</v>
      </c>
      <c r="H440" s="9">
        <v>1</v>
      </c>
      <c r="I440" s="9">
        <v>14</v>
      </c>
      <c r="J440" s="9">
        <v>10</v>
      </c>
      <c r="K440" s="29"/>
    </row>
    <row r="441" spans="1:11" ht="15.75" customHeight="1" x14ac:dyDescent="0.3">
      <c r="A441" s="7" t="s">
        <v>1947</v>
      </c>
      <c r="B441" s="8" t="s">
        <v>318</v>
      </c>
      <c r="C441" s="9">
        <v>19</v>
      </c>
      <c r="D441" s="9">
        <v>3</v>
      </c>
      <c r="E441" s="9">
        <v>9</v>
      </c>
      <c r="F441" s="9">
        <v>1</v>
      </c>
      <c r="G441" s="9">
        <v>4</v>
      </c>
      <c r="H441" s="9">
        <v>1</v>
      </c>
      <c r="I441" s="9">
        <v>23</v>
      </c>
      <c r="J441" s="9">
        <v>4</v>
      </c>
      <c r="K441" s="29"/>
    </row>
    <row r="442" spans="1:11" ht="15.75" customHeight="1" x14ac:dyDescent="0.3">
      <c r="A442" s="7" t="s">
        <v>1965</v>
      </c>
      <c r="B442" s="8" t="s">
        <v>318</v>
      </c>
      <c r="C442" s="9">
        <v>15</v>
      </c>
      <c r="D442" s="9">
        <v>7</v>
      </c>
      <c r="E442" s="9">
        <v>10</v>
      </c>
      <c r="F442" s="9">
        <v>2</v>
      </c>
      <c r="G442" s="9">
        <v>3</v>
      </c>
      <c r="H442" s="9">
        <v>1</v>
      </c>
      <c r="I442" s="9">
        <v>18</v>
      </c>
      <c r="J442" s="9">
        <v>8</v>
      </c>
      <c r="K442" s="29"/>
    </row>
    <row r="443" spans="1:11" ht="15.75" customHeight="1" x14ac:dyDescent="0.3">
      <c r="A443" s="7" t="s">
        <v>2031</v>
      </c>
      <c r="B443" s="8" t="s">
        <v>318</v>
      </c>
      <c r="C443" s="9">
        <v>14</v>
      </c>
      <c r="D443" s="9">
        <v>8</v>
      </c>
      <c r="E443" s="9">
        <v>10</v>
      </c>
      <c r="F443" s="9">
        <v>2</v>
      </c>
      <c r="G443" s="9">
        <v>3</v>
      </c>
      <c r="H443" s="9">
        <v>1</v>
      </c>
      <c r="I443" s="9">
        <v>17</v>
      </c>
      <c r="J443" s="9">
        <v>9</v>
      </c>
      <c r="K443" s="29"/>
    </row>
    <row r="444" spans="1:11" ht="15.75" customHeight="1" x14ac:dyDescent="0.3">
      <c r="A444" s="7" t="s">
        <v>2043</v>
      </c>
      <c r="B444" s="8" t="s">
        <v>318</v>
      </c>
      <c r="C444" s="9">
        <v>11</v>
      </c>
      <c r="D444" s="9">
        <v>11</v>
      </c>
      <c r="E444" s="9">
        <v>6</v>
      </c>
      <c r="F444" s="9">
        <v>6</v>
      </c>
      <c r="G444" s="9">
        <v>2</v>
      </c>
      <c r="H444" s="9">
        <v>1</v>
      </c>
      <c r="I444" s="9">
        <v>13</v>
      </c>
      <c r="J444" s="9">
        <v>12</v>
      </c>
      <c r="K444" s="29"/>
    </row>
    <row r="445" spans="1:11" ht="15.75" customHeight="1" x14ac:dyDescent="0.3">
      <c r="A445" s="10" t="s">
        <v>12</v>
      </c>
      <c r="B445" s="11"/>
      <c r="C445" s="9">
        <f>SUM(C405:C444)</f>
        <v>426</v>
      </c>
      <c r="D445" s="9">
        <f t="shared" ref="D445:J445" si="29">SUM(D405:D444)</f>
        <v>274</v>
      </c>
      <c r="E445" s="9">
        <f t="shared" si="29"/>
        <v>233</v>
      </c>
      <c r="F445" s="9">
        <f t="shared" si="29"/>
        <v>157</v>
      </c>
      <c r="G445" s="9">
        <f t="shared" si="29"/>
        <v>55</v>
      </c>
      <c r="H445" s="9">
        <f t="shared" si="29"/>
        <v>32</v>
      </c>
      <c r="I445" s="9">
        <f t="shared" si="29"/>
        <v>481</v>
      </c>
      <c r="J445" s="9">
        <f t="shared" si="29"/>
        <v>306</v>
      </c>
      <c r="K445" s="29"/>
    </row>
    <row r="446" spans="1:11" ht="15.75" customHeight="1" x14ac:dyDescent="0.3">
      <c r="A446" s="30"/>
      <c r="B446" s="30"/>
      <c r="C446" s="30"/>
    </row>
    <row r="447" spans="1:11" ht="15.75" customHeight="1" x14ac:dyDescent="0.3"/>
    <row r="448" spans="1:11" ht="15.75" customHeight="1" x14ac:dyDescent="0.3">
      <c r="A448" s="24" t="s">
        <v>839</v>
      </c>
      <c r="B448" s="25"/>
      <c r="C448" s="25"/>
      <c r="D448" s="25"/>
      <c r="E448" s="25"/>
      <c r="F448" s="25"/>
      <c r="G448" s="25"/>
      <c r="H448" s="25"/>
      <c r="I448" s="25"/>
      <c r="J448" s="26"/>
      <c r="K448" s="27"/>
    </row>
    <row r="449" spans="1:11" ht="15.75" customHeight="1" x14ac:dyDescent="0.3">
      <c r="A449" s="2"/>
      <c r="B449" s="3"/>
      <c r="C449" s="28" t="s">
        <v>1</v>
      </c>
      <c r="D449" s="26"/>
      <c r="E449" s="28" t="s">
        <v>2</v>
      </c>
      <c r="F449" s="26"/>
      <c r="G449" s="28" t="s">
        <v>3</v>
      </c>
      <c r="H449" s="26"/>
      <c r="I449" s="28" t="s">
        <v>4</v>
      </c>
      <c r="J449" s="26"/>
      <c r="K449" s="27"/>
    </row>
    <row r="450" spans="1:11" ht="15.75" customHeight="1" x14ac:dyDescent="0.3">
      <c r="A450" s="4" t="s">
        <v>5</v>
      </c>
      <c r="B450" s="5" t="s">
        <v>6</v>
      </c>
      <c r="C450" s="6" t="s">
        <v>7</v>
      </c>
      <c r="D450" s="6" t="s">
        <v>8</v>
      </c>
      <c r="E450" s="6" t="s">
        <v>7</v>
      </c>
      <c r="F450" s="6" t="s">
        <v>8</v>
      </c>
      <c r="G450" s="6" t="s">
        <v>7</v>
      </c>
      <c r="H450" s="6" t="s">
        <v>8</v>
      </c>
      <c r="I450" s="6" t="s">
        <v>7</v>
      </c>
      <c r="J450" s="6" t="s">
        <v>8</v>
      </c>
      <c r="K450" s="29"/>
    </row>
    <row r="451" spans="1:11" ht="15.75" customHeight="1" x14ac:dyDescent="0.3">
      <c r="A451" s="7" t="s">
        <v>55</v>
      </c>
      <c r="B451" s="8" t="s">
        <v>174</v>
      </c>
      <c r="C451" s="9">
        <v>10</v>
      </c>
      <c r="D451" s="9">
        <v>4</v>
      </c>
      <c r="E451" s="9">
        <v>8</v>
      </c>
      <c r="F451" s="9">
        <v>1</v>
      </c>
      <c r="G451" s="9">
        <v>3</v>
      </c>
      <c r="H451" s="9">
        <v>2</v>
      </c>
      <c r="I451" s="9">
        <v>13</v>
      </c>
      <c r="J451" s="9">
        <v>6</v>
      </c>
      <c r="K451" s="29"/>
    </row>
    <row r="452" spans="1:11" ht="15.75" customHeight="1" x14ac:dyDescent="0.3">
      <c r="A452" s="7" t="s">
        <v>56</v>
      </c>
      <c r="B452" s="8" t="s">
        <v>174</v>
      </c>
      <c r="C452" s="9">
        <v>7</v>
      </c>
      <c r="D452" s="9">
        <v>8</v>
      </c>
      <c r="E452" s="9">
        <v>3</v>
      </c>
      <c r="F452" s="9">
        <v>6</v>
      </c>
      <c r="G452" s="9">
        <v>2</v>
      </c>
      <c r="H452" s="9">
        <v>2</v>
      </c>
      <c r="I452" s="9">
        <v>9</v>
      </c>
      <c r="J452" s="9">
        <v>10</v>
      </c>
      <c r="K452" s="29"/>
    </row>
    <row r="453" spans="1:11" ht="15.75" customHeight="1" x14ac:dyDescent="0.3">
      <c r="A453" s="7" t="s">
        <v>57</v>
      </c>
      <c r="B453" s="8" t="s">
        <v>174</v>
      </c>
      <c r="C453" s="9">
        <v>7</v>
      </c>
      <c r="D453" s="9">
        <v>8</v>
      </c>
      <c r="E453" s="9">
        <v>4</v>
      </c>
      <c r="F453" s="9">
        <v>5</v>
      </c>
      <c r="G453" s="9">
        <v>0</v>
      </c>
      <c r="H453" s="9">
        <v>2</v>
      </c>
      <c r="I453" s="9">
        <v>7</v>
      </c>
      <c r="J453" s="9">
        <v>10</v>
      </c>
      <c r="K453" s="29"/>
    </row>
    <row r="454" spans="1:11" ht="15.75" customHeight="1" x14ac:dyDescent="0.3">
      <c r="A454" s="7" t="s">
        <v>63</v>
      </c>
      <c r="B454" s="8" t="s">
        <v>174</v>
      </c>
      <c r="C454" s="9">
        <v>3</v>
      </c>
      <c r="D454" s="9">
        <v>12</v>
      </c>
      <c r="E454" s="9">
        <v>1</v>
      </c>
      <c r="F454" s="9">
        <v>7</v>
      </c>
      <c r="G454" s="9">
        <v>0</v>
      </c>
      <c r="H454" s="9">
        <v>2</v>
      </c>
      <c r="I454" s="9">
        <v>3</v>
      </c>
      <c r="J454" s="9">
        <v>14</v>
      </c>
      <c r="K454" s="29"/>
    </row>
    <row r="455" spans="1:11" ht="15.75" customHeight="1" x14ac:dyDescent="0.3">
      <c r="A455" s="7" t="s">
        <v>64</v>
      </c>
      <c r="B455" s="8" t="s">
        <v>174</v>
      </c>
      <c r="C455" s="9">
        <v>0</v>
      </c>
      <c r="D455" s="9">
        <v>14</v>
      </c>
      <c r="E455" s="9">
        <v>0</v>
      </c>
      <c r="F455" s="9">
        <v>7</v>
      </c>
      <c r="G455" s="9">
        <v>0</v>
      </c>
      <c r="H455" s="9">
        <v>2</v>
      </c>
      <c r="I455" s="9">
        <v>0</v>
      </c>
      <c r="J455" s="9">
        <v>16</v>
      </c>
      <c r="K455" s="29"/>
    </row>
    <row r="456" spans="1:11" ht="15.75" customHeight="1" x14ac:dyDescent="0.3">
      <c r="A456" s="10" t="s">
        <v>12</v>
      </c>
      <c r="B456" s="11"/>
      <c r="C456" s="9">
        <f t="shared" ref="C456:J456" si="30">SUM(C451:C455)</f>
        <v>27</v>
      </c>
      <c r="D456" s="9">
        <f t="shared" si="30"/>
        <v>46</v>
      </c>
      <c r="E456" s="9">
        <f t="shared" si="30"/>
        <v>16</v>
      </c>
      <c r="F456" s="9">
        <f t="shared" si="30"/>
        <v>26</v>
      </c>
      <c r="G456" s="9">
        <f t="shared" si="30"/>
        <v>5</v>
      </c>
      <c r="H456" s="9">
        <f t="shared" si="30"/>
        <v>10</v>
      </c>
      <c r="I456" s="9">
        <f t="shared" si="30"/>
        <v>32</v>
      </c>
      <c r="J456" s="9">
        <f t="shared" si="30"/>
        <v>56</v>
      </c>
      <c r="K456" s="29"/>
    </row>
    <row r="457" spans="1:11" ht="15.75" customHeight="1" x14ac:dyDescent="0.3">
      <c r="A457" s="30" t="s">
        <v>319</v>
      </c>
      <c r="B457" s="30"/>
      <c r="C457" s="30"/>
      <c r="D457" s="30"/>
      <c r="E457" s="30"/>
    </row>
    <row r="458" spans="1:11" ht="15.75" customHeight="1" x14ac:dyDescent="0.3"/>
    <row r="459" spans="1:11" ht="15.75" customHeight="1" x14ac:dyDescent="0.3">
      <c r="A459" s="24" t="s">
        <v>1174</v>
      </c>
      <c r="B459" s="25"/>
      <c r="C459" s="25"/>
      <c r="D459" s="25"/>
      <c r="E459" s="25"/>
      <c r="F459" s="25"/>
      <c r="G459" s="25"/>
      <c r="H459" s="25"/>
      <c r="I459" s="25"/>
      <c r="J459" s="26"/>
      <c r="K459" s="27"/>
    </row>
    <row r="460" spans="1:11" ht="15.75" customHeight="1" x14ac:dyDescent="0.3">
      <c r="A460" s="2"/>
      <c r="B460" s="3"/>
      <c r="C460" s="28" t="s">
        <v>1</v>
      </c>
      <c r="D460" s="26"/>
      <c r="E460" s="28" t="s">
        <v>2</v>
      </c>
      <c r="F460" s="26"/>
      <c r="G460" s="28" t="s">
        <v>3</v>
      </c>
      <c r="H460" s="26"/>
      <c r="I460" s="28" t="s">
        <v>4</v>
      </c>
      <c r="J460" s="26"/>
      <c r="K460" s="27"/>
    </row>
    <row r="461" spans="1:11" ht="15.75" customHeight="1" x14ac:dyDescent="0.3">
      <c r="A461" s="4" t="s">
        <v>5</v>
      </c>
      <c r="B461" s="5" t="s">
        <v>6</v>
      </c>
      <c r="C461" s="6" t="s">
        <v>7</v>
      </c>
      <c r="D461" s="6" t="s">
        <v>8</v>
      </c>
      <c r="E461" s="6" t="s">
        <v>7</v>
      </c>
      <c r="F461" s="6" t="s">
        <v>8</v>
      </c>
      <c r="G461" s="6" t="s">
        <v>7</v>
      </c>
      <c r="H461" s="6" t="s">
        <v>8</v>
      </c>
      <c r="I461" s="6" t="s">
        <v>7</v>
      </c>
      <c r="J461" s="6" t="s">
        <v>8</v>
      </c>
      <c r="K461" s="29"/>
    </row>
    <row r="462" spans="1:11" ht="15.75" customHeight="1" x14ac:dyDescent="0.3">
      <c r="A462" s="7" t="s">
        <v>46</v>
      </c>
      <c r="B462" s="8" t="s">
        <v>1112</v>
      </c>
      <c r="C462" s="9">
        <v>3</v>
      </c>
      <c r="D462" s="9">
        <v>13</v>
      </c>
      <c r="E462" s="9">
        <v>3</v>
      </c>
      <c r="F462" s="9">
        <v>10</v>
      </c>
      <c r="G462" s="9">
        <v>0</v>
      </c>
      <c r="H462" s="9">
        <v>2</v>
      </c>
      <c r="I462" s="9">
        <v>3</v>
      </c>
      <c r="J462" s="9">
        <v>15</v>
      </c>
      <c r="K462" s="46" t="s">
        <v>1175</v>
      </c>
    </row>
    <row r="463" spans="1:11" ht="15.75" customHeight="1" x14ac:dyDescent="0.3">
      <c r="A463" s="10" t="s">
        <v>12</v>
      </c>
      <c r="B463" s="11"/>
      <c r="C463" s="9">
        <f t="shared" ref="C463:J463" si="31">SUM(C462:C462)</f>
        <v>3</v>
      </c>
      <c r="D463" s="9">
        <f t="shared" si="31"/>
        <v>13</v>
      </c>
      <c r="E463" s="9">
        <f t="shared" si="31"/>
        <v>3</v>
      </c>
      <c r="F463" s="9">
        <f t="shared" si="31"/>
        <v>10</v>
      </c>
      <c r="G463" s="9">
        <f t="shared" si="31"/>
        <v>0</v>
      </c>
      <c r="H463" s="9">
        <f t="shared" si="31"/>
        <v>2</v>
      </c>
      <c r="I463" s="9">
        <f t="shared" si="31"/>
        <v>3</v>
      </c>
      <c r="J463" s="9">
        <f t="shared" si="31"/>
        <v>15</v>
      </c>
      <c r="K463" s="29"/>
    </row>
    <row r="464" spans="1:11" ht="15.75" customHeight="1" x14ac:dyDescent="0.3">
      <c r="A464" s="30"/>
      <c r="B464" s="30"/>
      <c r="C464" s="30"/>
      <c r="D464" s="30"/>
      <c r="E464" s="30"/>
    </row>
    <row r="465" spans="1:11" ht="15.75" customHeight="1" x14ac:dyDescent="0.3"/>
    <row r="466" spans="1:11" ht="15.75" customHeight="1" x14ac:dyDescent="0.3">
      <c r="A466" s="24" t="s">
        <v>1799</v>
      </c>
      <c r="B466" s="25"/>
      <c r="C466" s="25"/>
      <c r="D466" s="25"/>
      <c r="E466" s="25"/>
      <c r="F466" s="25"/>
      <c r="G466" s="25"/>
      <c r="H466" s="25"/>
      <c r="I466" s="25"/>
      <c r="J466" s="26"/>
      <c r="K466" s="27"/>
    </row>
    <row r="467" spans="1:11" ht="15.75" customHeight="1" x14ac:dyDescent="0.3">
      <c r="A467" s="2"/>
      <c r="B467" s="3"/>
      <c r="C467" s="28" t="s">
        <v>1</v>
      </c>
      <c r="D467" s="26"/>
      <c r="E467" s="28" t="s">
        <v>2</v>
      </c>
      <c r="F467" s="26"/>
      <c r="G467" s="28" t="s">
        <v>3</v>
      </c>
      <c r="H467" s="26"/>
      <c r="I467" s="28" t="s">
        <v>4</v>
      </c>
      <c r="J467" s="26"/>
      <c r="K467" s="27"/>
    </row>
    <row r="468" spans="1:11" ht="15.75" customHeight="1" x14ac:dyDescent="0.3">
      <c r="A468" s="4" t="s">
        <v>5</v>
      </c>
      <c r="B468" s="5" t="s">
        <v>6</v>
      </c>
      <c r="C468" s="6" t="s">
        <v>7</v>
      </c>
      <c r="D468" s="6" t="s">
        <v>8</v>
      </c>
      <c r="E468" s="6" t="s">
        <v>7</v>
      </c>
      <c r="F468" s="6" t="s">
        <v>8</v>
      </c>
      <c r="G468" s="6" t="s">
        <v>7</v>
      </c>
      <c r="H468" s="6" t="s">
        <v>8</v>
      </c>
      <c r="I468" s="6" t="s">
        <v>7</v>
      </c>
      <c r="J468" s="6" t="s">
        <v>8</v>
      </c>
      <c r="K468" s="29"/>
    </row>
    <row r="469" spans="1:11" ht="15.75" customHeight="1" x14ac:dyDescent="0.3">
      <c r="A469" s="7" t="s">
        <v>27</v>
      </c>
      <c r="B469" s="8" t="s">
        <v>488</v>
      </c>
      <c r="C469" s="9">
        <v>4</v>
      </c>
      <c r="D469" s="9">
        <v>14</v>
      </c>
      <c r="E469" s="9">
        <v>3</v>
      </c>
      <c r="F469" s="9">
        <v>5</v>
      </c>
      <c r="G469" s="9">
        <v>2</v>
      </c>
      <c r="H469" s="9">
        <v>1</v>
      </c>
      <c r="I469" s="9">
        <v>6</v>
      </c>
      <c r="J469" s="9">
        <v>15</v>
      </c>
      <c r="K469" s="46"/>
    </row>
    <row r="470" spans="1:11" ht="15.75" customHeight="1" x14ac:dyDescent="0.3">
      <c r="A470" s="10" t="s">
        <v>12</v>
      </c>
      <c r="B470" s="11"/>
      <c r="C470" s="9">
        <f t="shared" ref="C470:J470" si="32">SUM(C469:C469)</f>
        <v>4</v>
      </c>
      <c r="D470" s="9">
        <f t="shared" si="32"/>
        <v>14</v>
      </c>
      <c r="E470" s="9">
        <f t="shared" si="32"/>
        <v>3</v>
      </c>
      <c r="F470" s="9">
        <f t="shared" si="32"/>
        <v>5</v>
      </c>
      <c r="G470" s="9">
        <f t="shared" si="32"/>
        <v>2</v>
      </c>
      <c r="H470" s="9">
        <f t="shared" si="32"/>
        <v>1</v>
      </c>
      <c r="I470" s="9">
        <f t="shared" si="32"/>
        <v>6</v>
      </c>
      <c r="J470" s="9">
        <f t="shared" si="32"/>
        <v>15</v>
      </c>
      <c r="K470" s="29"/>
    </row>
    <row r="471" spans="1:11" ht="15.75" customHeight="1" x14ac:dyDescent="0.3">
      <c r="A471" s="30"/>
      <c r="B471" s="30"/>
      <c r="C471" s="30"/>
      <c r="D471" s="30"/>
      <c r="E471" s="30"/>
    </row>
    <row r="472" spans="1:11" ht="15.75" customHeight="1" x14ac:dyDescent="0.3"/>
    <row r="473" spans="1:11" ht="15.75" customHeight="1" x14ac:dyDescent="0.3">
      <c r="A473" s="24" t="s">
        <v>1490</v>
      </c>
      <c r="B473" s="25"/>
      <c r="C473" s="25"/>
      <c r="D473" s="25"/>
      <c r="E473" s="25"/>
      <c r="F473" s="25"/>
      <c r="G473" s="25"/>
      <c r="H473" s="25"/>
      <c r="I473" s="25"/>
      <c r="J473" s="26"/>
      <c r="K473" s="27"/>
    </row>
    <row r="474" spans="1:11" ht="15.75" customHeight="1" x14ac:dyDescent="0.3">
      <c r="A474" s="2"/>
      <c r="B474" s="3"/>
      <c r="C474" s="28" t="s">
        <v>1</v>
      </c>
      <c r="D474" s="26"/>
      <c r="E474" s="28" t="s">
        <v>2</v>
      </c>
      <c r="F474" s="26"/>
      <c r="G474" s="28" t="s">
        <v>3</v>
      </c>
      <c r="H474" s="26"/>
      <c r="I474" s="28" t="s">
        <v>4</v>
      </c>
      <c r="J474" s="26"/>
      <c r="K474" s="27"/>
    </row>
    <row r="475" spans="1:11" ht="15.75" customHeight="1" x14ac:dyDescent="0.3">
      <c r="A475" s="4" t="s">
        <v>5</v>
      </c>
      <c r="B475" s="5" t="s">
        <v>6</v>
      </c>
      <c r="C475" s="6" t="s">
        <v>7</v>
      </c>
      <c r="D475" s="6" t="s">
        <v>8</v>
      </c>
      <c r="E475" s="6" t="s">
        <v>7</v>
      </c>
      <c r="F475" s="6" t="s">
        <v>8</v>
      </c>
      <c r="G475" s="6" t="s">
        <v>7</v>
      </c>
      <c r="H475" s="6" t="s">
        <v>8</v>
      </c>
      <c r="I475" s="6" t="s">
        <v>7</v>
      </c>
      <c r="J475" s="6" t="s">
        <v>8</v>
      </c>
      <c r="K475" s="29"/>
    </row>
    <row r="476" spans="1:11" ht="15.75" customHeight="1" x14ac:dyDescent="0.3">
      <c r="A476" s="7" t="s">
        <v>46</v>
      </c>
      <c r="B476" s="8" t="s">
        <v>179</v>
      </c>
      <c r="C476" s="9">
        <v>16</v>
      </c>
      <c r="D476" s="9">
        <v>3</v>
      </c>
      <c r="E476" s="9"/>
      <c r="F476" s="9"/>
      <c r="G476" s="9">
        <v>2</v>
      </c>
      <c r="H476" s="9">
        <v>1</v>
      </c>
      <c r="I476" s="9">
        <v>18</v>
      </c>
      <c r="J476" s="9">
        <v>4</v>
      </c>
      <c r="K476" s="29"/>
    </row>
    <row r="477" spans="1:11" ht="15.75" customHeight="1" x14ac:dyDescent="0.3">
      <c r="A477" s="7" t="s">
        <v>55</v>
      </c>
      <c r="B477" s="8" t="s">
        <v>179</v>
      </c>
      <c r="C477" s="9">
        <v>18</v>
      </c>
      <c r="D477" s="9">
        <v>2</v>
      </c>
      <c r="E477" s="9">
        <v>8</v>
      </c>
      <c r="F477" s="9">
        <v>0</v>
      </c>
      <c r="G477" s="9">
        <v>6</v>
      </c>
      <c r="H477" s="9">
        <v>1</v>
      </c>
      <c r="I477" s="9">
        <v>24</v>
      </c>
      <c r="J477" s="9">
        <v>3</v>
      </c>
      <c r="K477" s="29" t="s">
        <v>2027</v>
      </c>
    </row>
    <row r="478" spans="1:11" ht="15.75" customHeight="1" x14ac:dyDescent="0.3">
      <c r="A478" s="7" t="s">
        <v>56</v>
      </c>
      <c r="B478" s="8" t="s">
        <v>179</v>
      </c>
      <c r="C478" s="9">
        <v>17</v>
      </c>
      <c r="D478" s="9">
        <v>3</v>
      </c>
      <c r="E478" s="9">
        <v>7</v>
      </c>
      <c r="F478" s="9">
        <v>1</v>
      </c>
      <c r="G478" s="9">
        <v>2</v>
      </c>
      <c r="H478" s="9">
        <v>2</v>
      </c>
      <c r="I478" s="9">
        <v>19</v>
      </c>
      <c r="J478" s="9">
        <v>5</v>
      </c>
      <c r="K478" s="29"/>
    </row>
    <row r="479" spans="1:11" ht="15.75" customHeight="1" x14ac:dyDescent="0.3">
      <c r="A479" s="7" t="s">
        <v>57</v>
      </c>
      <c r="B479" s="8" t="s">
        <v>1060</v>
      </c>
      <c r="C479" s="9">
        <v>15</v>
      </c>
      <c r="D479" s="9">
        <v>1</v>
      </c>
      <c r="E479" s="9"/>
      <c r="F479" s="9"/>
      <c r="G479" s="9">
        <v>3</v>
      </c>
      <c r="H479" s="9">
        <v>1</v>
      </c>
      <c r="I479" s="9">
        <v>18</v>
      </c>
      <c r="J479" s="9">
        <v>2</v>
      </c>
      <c r="K479" s="29"/>
    </row>
    <row r="480" spans="1:11" ht="15.75" customHeight="1" x14ac:dyDescent="0.3">
      <c r="A480" s="7" t="s">
        <v>63</v>
      </c>
      <c r="B480" s="8" t="s">
        <v>372</v>
      </c>
      <c r="C480" s="9">
        <v>8</v>
      </c>
      <c r="D480" s="9">
        <v>9</v>
      </c>
      <c r="E480" s="9">
        <v>4</v>
      </c>
      <c r="F480" s="9">
        <v>3</v>
      </c>
      <c r="G480" s="9">
        <v>2</v>
      </c>
      <c r="H480" s="9">
        <v>1</v>
      </c>
      <c r="I480" s="9">
        <v>10</v>
      </c>
      <c r="J480" s="9">
        <v>10</v>
      </c>
      <c r="K480" s="29"/>
    </row>
    <row r="481" spans="1:11" ht="15.75" customHeight="1" x14ac:dyDescent="0.3">
      <c r="A481" s="7" t="s">
        <v>64</v>
      </c>
      <c r="B481" s="8" t="s">
        <v>372</v>
      </c>
      <c r="C481" s="9">
        <v>10</v>
      </c>
      <c r="D481" s="9">
        <v>7</v>
      </c>
      <c r="E481" s="9">
        <v>5</v>
      </c>
      <c r="F481" s="9">
        <v>2</v>
      </c>
      <c r="G481" s="9">
        <v>2</v>
      </c>
      <c r="H481" s="9">
        <v>1</v>
      </c>
      <c r="I481" s="9">
        <v>12</v>
      </c>
      <c r="J481" s="9">
        <v>8</v>
      </c>
      <c r="K481" s="29"/>
    </row>
    <row r="482" spans="1:11" ht="15.75" customHeight="1" x14ac:dyDescent="0.3">
      <c r="A482" s="7" t="s">
        <v>66</v>
      </c>
      <c r="B482" s="8" t="s">
        <v>372</v>
      </c>
      <c r="C482" s="9">
        <v>14</v>
      </c>
      <c r="D482" s="9">
        <v>3</v>
      </c>
      <c r="E482" s="9">
        <v>7</v>
      </c>
      <c r="F482" s="9">
        <v>0</v>
      </c>
      <c r="G482" s="9">
        <v>2</v>
      </c>
      <c r="H482" s="9">
        <v>1</v>
      </c>
      <c r="I482" s="9">
        <v>16</v>
      </c>
      <c r="J482" s="9">
        <v>4</v>
      </c>
      <c r="K482" s="29"/>
    </row>
    <row r="483" spans="1:11" ht="15.75" customHeight="1" x14ac:dyDescent="0.3">
      <c r="A483" s="7" t="s">
        <v>67</v>
      </c>
      <c r="B483" s="8" t="s">
        <v>372</v>
      </c>
      <c r="C483" s="9">
        <v>12</v>
      </c>
      <c r="D483" s="9">
        <v>5</v>
      </c>
      <c r="E483" s="9">
        <v>5</v>
      </c>
      <c r="F483" s="9">
        <v>2</v>
      </c>
      <c r="G483" s="9">
        <v>3</v>
      </c>
      <c r="H483" s="9">
        <v>1</v>
      </c>
      <c r="I483" s="9">
        <v>15</v>
      </c>
      <c r="J483" s="9">
        <v>6</v>
      </c>
      <c r="K483" s="29"/>
    </row>
    <row r="484" spans="1:11" ht="15.75" customHeight="1" x14ac:dyDescent="0.3">
      <c r="A484" s="7" t="s">
        <v>68</v>
      </c>
      <c r="B484" s="8" t="s">
        <v>372</v>
      </c>
      <c r="C484" s="9">
        <v>7</v>
      </c>
      <c r="D484" s="9">
        <v>10</v>
      </c>
      <c r="E484" s="9">
        <v>3</v>
      </c>
      <c r="F484" s="9">
        <v>4</v>
      </c>
      <c r="G484" s="9">
        <v>2</v>
      </c>
      <c r="H484" s="9">
        <v>1</v>
      </c>
      <c r="I484" s="9">
        <v>9</v>
      </c>
      <c r="J484" s="9">
        <v>11</v>
      </c>
      <c r="K484" s="29"/>
    </row>
    <row r="485" spans="1:11" ht="15.75" customHeight="1" x14ac:dyDescent="0.3">
      <c r="A485" s="7" t="s">
        <v>69</v>
      </c>
      <c r="B485" s="8" t="s">
        <v>372</v>
      </c>
      <c r="C485" s="9">
        <v>15</v>
      </c>
      <c r="D485" s="9">
        <v>3</v>
      </c>
      <c r="E485" s="9">
        <v>12</v>
      </c>
      <c r="F485" s="9">
        <v>2</v>
      </c>
      <c r="G485" s="9">
        <v>3</v>
      </c>
      <c r="H485" s="9">
        <v>1</v>
      </c>
      <c r="I485" s="9">
        <v>18</v>
      </c>
      <c r="J485" s="9">
        <v>4</v>
      </c>
      <c r="K485" s="29"/>
    </row>
    <row r="486" spans="1:11" ht="15.75" customHeight="1" x14ac:dyDescent="0.3">
      <c r="A486" s="7" t="s">
        <v>102</v>
      </c>
      <c r="B486" s="8" t="s">
        <v>372</v>
      </c>
      <c r="C486" s="9">
        <v>15</v>
      </c>
      <c r="D486" s="9">
        <v>3</v>
      </c>
      <c r="E486" s="9">
        <v>12</v>
      </c>
      <c r="F486" s="9">
        <v>2</v>
      </c>
      <c r="G486" s="9">
        <v>0</v>
      </c>
      <c r="H486" s="9">
        <v>1</v>
      </c>
      <c r="I486" s="9">
        <v>15</v>
      </c>
      <c r="J486" s="9">
        <v>4</v>
      </c>
      <c r="K486" s="29"/>
    </row>
    <row r="487" spans="1:11" ht="15.75" customHeight="1" x14ac:dyDescent="0.3">
      <c r="A487" s="7" t="s">
        <v>103</v>
      </c>
      <c r="B487" s="8" t="s">
        <v>694</v>
      </c>
      <c r="C487" s="9">
        <v>4</v>
      </c>
      <c r="D487" s="9">
        <v>14</v>
      </c>
      <c r="E487" s="9">
        <v>2</v>
      </c>
      <c r="F487" s="9">
        <v>12</v>
      </c>
      <c r="G487" s="9">
        <v>1</v>
      </c>
      <c r="H487" s="9">
        <v>1</v>
      </c>
      <c r="I487" s="9">
        <v>5</v>
      </c>
      <c r="J487" s="9">
        <v>15</v>
      </c>
      <c r="K487" s="29"/>
    </row>
    <row r="488" spans="1:11" ht="15.75" customHeight="1" x14ac:dyDescent="0.3">
      <c r="A488" s="7" t="s">
        <v>104</v>
      </c>
      <c r="B488" s="8" t="s">
        <v>694</v>
      </c>
      <c r="C488" s="9"/>
      <c r="D488" s="9"/>
      <c r="E488" s="9"/>
      <c r="F488" s="9"/>
      <c r="G488" s="9">
        <v>4</v>
      </c>
      <c r="H488" s="9">
        <v>1</v>
      </c>
      <c r="I488" s="9"/>
      <c r="J488" s="9"/>
      <c r="K488" s="46" t="s">
        <v>1416</v>
      </c>
    </row>
    <row r="489" spans="1:11" ht="15.75" customHeight="1" x14ac:dyDescent="0.3">
      <c r="A489" s="7" t="s">
        <v>105</v>
      </c>
      <c r="B489" s="8" t="s">
        <v>694</v>
      </c>
      <c r="C489" s="9">
        <v>13</v>
      </c>
      <c r="D489" s="9">
        <v>5</v>
      </c>
      <c r="E489" s="9">
        <v>13</v>
      </c>
      <c r="F489" s="9">
        <v>5</v>
      </c>
      <c r="G489" s="9">
        <v>3</v>
      </c>
      <c r="H489" s="9">
        <v>1</v>
      </c>
      <c r="I489" s="9">
        <v>16</v>
      </c>
      <c r="J489" s="9">
        <v>6</v>
      </c>
      <c r="K489" s="46"/>
    </row>
    <row r="490" spans="1:11" ht="15.75" customHeight="1" x14ac:dyDescent="0.3">
      <c r="A490" s="7" t="s">
        <v>25</v>
      </c>
      <c r="B490" s="8" t="s">
        <v>694</v>
      </c>
      <c r="C490" s="9">
        <v>11</v>
      </c>
      <c r="D490" s="9">
        <v>7</v>
      </c>
      <c r="E490" s="9">
        <v>11</v>
      </c>
      <c r="F490" s="9">
        <v>7</v>
      </c>
      <c r="G490" s="9">
        <v>1</v>
      </c>
      <c r="H490" s="9">
        <v>1</v>
      </c>
      <c r="I490" s="9">
        <v>12</v>
      </c>
      <c r="J490" s="9">
        <v>8</v>
      </c>
      <c r="K490" s="46"/>
    </row>
    <row r="491" spans="1:11" ht="15.75" customHeight="1" x14ac:dyDescent="0.3">
      <c r="A491" s="7" t="s">
        <v>27</v>
      </c>
      <c r="B491" s="8" t="s">
        <v>694</v>
      </c>
      <c r="C491" s="9"/>
      <c r="D491" s="9"/>
      <c r="E491" s="9"/>
      <c r="F491" s="9"/>
      <c r="G491" s="9"/>
      <c r="H491" s="9"/>
      <c r="I491" s="9"/>
      <c r="J491" s="9"/>
      <c r="K491" s="46"/>
    </row>
    <row r="492" spans="1:11" ht="15.75" customHeight="1" x14ac:dyDescent="0.3">
      <c r="A492" s="7" t="s">
        <v>28</v>
      </c>
      <c r="B492" s="8" t="s">
        <v>694</v>
      </c>
      <c r="C492" s="9"/>
      <c r="D492" s="9"/>
      <c r="E492" s="9"/>
      <c r="F492" s="9"/>
      <c r="G492" s="9"/>
      <c r="H492" s="9"/>
      <c r="I492" s="9"/>
      <c r="J492" s="9"/>
      <c r="K492" s="46"/>
    </row>
    <row r="493" spans="1:11" ht="15.75" customHeight="1" x14ac:dyDescent="0.3">
      <c r="A493" s="7" t="s">
        <v>106</v>
      </c>
      <c r="B493" s="8" t="s">
        <v>694</v>
      </c>
      <c r="C493" s="9">
        <v>14</v>
      </c>
      <c r="D493" s="9">
        <v>4</v>
      </c>
      <c r="E493" s="9"/>
      <c r="F493" s="9"/>
      <c r="G493" s="9"/>
      <c r="H493" s="9"/>
      <c r="I493" s="9"/>
      <c r="J493" s="9"/>
      <c r="K493" s="46"/>
    </row>
    <row r="494" spans="1:11" ht="15.75" customHeight="1" x14ac:dyDescent="0.3">
      <c r="A494" s="7" t="s">
        <v>30</v>
      </c>
      <c r="B494" s="8" t="s">
        <v>694</v>
      </c>
      <c r="C494" s="9">
        <v>14</v>
      </c>
      <c r="D494" s="9">
        <v>4</v>
      </c>
      <c r="E494" s="9"/>
      <c r="F494" s="9"/>
      <c r="G494" s="9"/>
      <c r="H494" s="9"/>
      <c r="I494" s="9"/>
      <c r="J494" s="9"/>
      <c r="K494" s="46"/>
    </row>
    <row r="495" spans="1:11" ht="15.75" customHeight="1" x14ac:dyDescent="0.3">
      <c r="A495" s="7" t="s">
        <v>107</v>
      </c>
      <c r="B495" s="8" t="s">
        <v>694</v>
      </c>
      <c r="C495" s="9">
        <v>10</v>
      </c>
      <c r="D495" s="9">
        <v>8</v>
      </c>
      <c r="E495" s="9"/>
      <c r="F495" s="9"/>
      <c r="G495" s="9"/>
      <c r="H495" s="9"/>
      <c r="I495" s="9"/>
      <c r="J495" s="9"/>
      <c r="K495" s="46"/>
    </row>
    <row r="496" spans="1:11" ht="15.75" customHeight="1" x14ac:dyDescent="0.3">
      <c r="A496" s="7" t="s">
        <v>109</v>
      </c>
      <c r="B496" s="8" t="s">
        <v>694</v>
      </c>
      <c r="C496" s="9">
        <v>10</v>
      </c>
      <c r="D496" s="9">
        <v>8</v>
      </c>
      <c r="E496" s="9"/>
      <c r="F496" s="9"/>
      <c r="G496" s="9">
        <v>1</v>
      </c>
      <c r="H496" s="9">
        <v>1</v>
      </c>
      <c r="I496" s="9">
        <v>11</v>
      </c>
      <c r="J496" s="9">
        <v>9</v>
      </c>
      <c r="K496" s="46"/>
    </row>
    <row r="497" spans="1:11" ht="15.75" customHeight="1" x14ac:dyDescent="0.3">
      <c r="A497" s="7" t="s">
        <v>110</v>
      </c>
      <c r="B497" s="8" t="s">
        <v>694</v>
      </c>
      <c r="C497" s="9">
        <v>9</v>
      </c>
      <c r="D497" s="9">
        <v>9</v>
      </c>
      <c r="E497" s="9"/>
      <c r="F497" s="9"/>
      <c r="G497" s="9">
        <v>1</v>
      </c>
      <c r="H497" s="9">
        <v>1</v>
      </c>
      <c r="I497" s="9">
        <v>10</v>
      </c>
      <c r="J497" s="9">
        <v>10</v>
      </c>
      <c r="K497" s="46"/>
    </row>
    <row r="498" spans="1:11" ht="15.75" customHeight="1" x14ac:dyDescent="0.3">
      <c r="A498" s="7" t="s">
        <v>112</v>
      </c>
      <c r="B498" s="8" t="s">
        <v>694</v>
      </c>
      <c r="C498" s="9">
        <v>13</v>
      </c>
      <c r="D498" s="9">
        <v>5</v>
      </c>
      <c r="E498" s="9">
        <v>11</v>
      </c>
      <c r="F498" s="9">
        <v>3</v>
      </c>
      <c r="G498" s="9">
        <v>1</v>
      </c>
      <c r="H498" s="9">
        <v>1</v>
      </c>
      <c r="I498" s="9">
        <v>14</v>
      </c>
      <c r="J498" s="9">
        <v>6</v>
      </c>
      <c r="K498" s="46"/>
    </row>
    <row r="499" spans="1:11" ht="15.75" customHeight="1" x14ac:dyDescent="0.3">
      <c r="A499" s="7" t="s">
        <v>113</v>
      </c>
      <c r="B499" s="8" t="s">
        <v>694</v>
      </c>
      <c r="C499" s="9">
        <v>12</v>
      </c>
      <c r="D499" s="9">
        <v>8</v>
      </c>
      <c r="E499" s="9"/>
      <c r="F499" s="9"/>
      <c r="G499" s="9"/>
      <c r="H499" s="9"/>
      <c r="I499" s="9"/>
      <c r="J499" s="9"/>
      <c r="K499" s="46"/>
    </row>
    <row r="500" spans="1:11" ht="15.75" customHeight="1" x14ac:dyDescent="0.3">
      <c r="A500" s="7" t="s">
        <v>171</v>
      </c>
      <c r="B500" s="8" t="s">
        <v>694</v>
      </c>
      <c r="C500" s="9">
        <v>12</v>
      </c>
      <c r="D500" s="9">
        <v>7</v>
      </c>
      <c r="E500" s="9"/>
      <c r="F500" s="9"/>
      <c r="G500" s="9"/>
      <c r="H500" s="9"/>
      <c r="I500" s="9"/>
      <c r="J500" s="9"/>
      <c r="K500" s="29" t="s">
        <v>1417</v>
      </c>
    </row>
    <row r="501" spans="1:11" ht="15.75" customHeight="1" x14ac:dyDescent="0.3">
      <c r="A501" s="7" t="s">
        <v>32</v>
      </c>
      <c r="B501" s="8" t="s">
        <v>694</v>
      </c>
      <c r="C501" s="9">
        <v>2</v>
      </c>
      <c r="D501" s="9">
        <v>3</v>
      </c>
      <c r="E501" s="9"/>
      <c r="F501" s="9"/>
      <c r="G501" s="9"/>
      <c r="H501" s="9"/>
      <c r="I501" s="9">
        <v>2</v>
      </c>
      <c r="J501" s="9">
        <v>3</v>
      </c>
      <c r="K501" s="29"/>
    </row>
    <row r="502" spans="1:11" ht="15.75" customHeight="1" x14ac:dyDescent="0.3">
      <c r="A502" s="10" t="s">
        <v>12</v>
      </c>
      <c r="B502" s="11"/>
      <c r="C502" s="9">
        <f t="shared" ref="C502:J502" si="33">SUM(C476:C501)</f>
        <v>271</v>
      </c>
      <c r="D502" s="9">
        <f t="shared" si="33"/>
        <v>131</v>
      </c>
      <c r="E502" s="9">
        <f t="shared" si="33"/>
        <v>100</v>
      </c>
      <c r="F502" s="9">
        <f t="shared" si="33"/>
        <v>43</v>
      </c>
      <c r="G502" s="9">
        <f t="shared" si="33"/>
        <v>39</v>
      </c>
      <c r="H502" s="9">
        <f t="shared" si="33"/>
        <v>19</v>
      </c>
      <c r="I502" s="9">
        <f t="shared" si="33"/>
        <v>244</v>
      </c>
      <c r="J502" s="9">
        <f t="shared" si="33"/>
        <v>118</v>
      </c>
      <c r="K502" s="29"/>
    </row>
    <row r="503" spans="1:11" ht="15.75" customHeight="1" x14ac:dyDescent="0.3">
      <c r="A503" s="30" t="s">
        <v>1418</v>
      </c>
      <c r="B503" s="30"/>
      <c r="C503" s="30"/>
      <c r="I503" s="1">
        <f>336-I502</f>
        <v>92</v>
      </c>
      <c r="J503" s="1">
        <f>168-J502</f>
        <v>50</v>
      </c>
    </row>
    <row r="504" spans="1:11" ht="15.75" customHeight="1" x14ac:dyDescent="0.3">
      <c r="A504" s="1" t="s">
        <v>1419</v>
      </c>
    </row>
    <row r="505" spans="1:11" ht="15.75" customHeight="1" x14ac:dyDescent="0.3">
      <c r="A505" s="24" t="s">
        <v>758</v>
      </c>
      <c r="B505" s="25"/>
      <c r="C505" s="25"/>
      <c r="D505" s="25"/>
      <c r="E505" s="25"/>
      <c r="F505" s="25"/>
      <c r="G505" s="25"/>
      <c r="H505" s="25"/>
      <c r="I505" s="25"/>
      <c r="J505" s="26"/>
      <c r="K505" s="27"/>
    </row>
    <row r="506" spans="1:11" ht="15.75" customHeight="1" x14ac:dyDescent="0.3">
      <c r="A506" s="2"/>
      <c r="B506" s="3"/>
      <c r="C506" s="28" t="s">
        <v>1</v>
      </c>
      <c r="D506" s="26"/>
      <c r="E506" s="28" t="s">
        <v>2</v>
      </c>
      <c r="F506" s="26"/>
      <c r="G506" s="28" t="s">
        <v>3</v>
      </c>
      <c r="H506" s="26"/>
      <c r="I506" s="28" t="s">
        <v>4</v>
      </c>
      <c r="J506" s="26"/>
      <c r="K506" s="27"/>
    </row>
    <row r="507" spans="1:11" ht="15.75" customHeight="1" x14ac:dyDescent="0.3">
      <c r="A507" s="4" t="s">
        <v>5</v>
      </c>
      <c r="B507" s="5" t="s">
        <v>6</v>
      </c>
      <c r="C507" s="6" t="s">
        <v>7</v>
      </c>
      <c r="D507" s="6" t="s">
        <v>8</v>
      </c>
      <c r="E507" s="6" t="s">
        <v>7</v>
      </c>
      <c r="F507" s="6" t="s">
        <v>8</v>
      </c>
      <c r="G507" s="6" t="s">
        <v>7</v>
      </c>
      <c r="H507" s="6" t="s">
        <v>8</v>
      </c>
      <c r="I507" s="6" t="s">
        <v>7</v>
      </c>
      <c r="J507" s="6" t="s">
        <v>8</v>
      </c>
      <c r="K507" s="29"/>
    </row>
    <row r="508" spans="1:11" ht="15.75" customHeight="1" x14ac:dyDescent="0.3">
      <c r="A508" s="7" t="s">
        <v>112</v>
      </c>
      <c r="B508" s="8" t="s">
        <v>318</v>
      </c>
      <c r="C508" s="12">
        <v>8</v>
      </c>
      <c r="D508" s="13">
        <v>10</v>
      </c>
      <c r="E508" s="13">
        <v>5</v>
      </c>
      <c r="F508" s="13">
        <v>9</v>
      </c>
      <c r="G508" s="13">
        <v>0</v>
      </c>
      <c r="H508" s="13">
        <v>1</v>
      </c>
      <c r="I508" s="13">
        <v>8</v>
      </c>
      <c r="J508" s="13">
        <v>11</v>
      </c>
      <c r="K508" s="27"/>
    </row>
    <row r="509" spans="1:11" ht="15.75" customHeight="1" x14ac:dyDescent="0.3">
      <c r="A509" s="7" t="s">
        <v>113</v>
      </c>
      <c r="B509" s="8" t="s">
        <v>318</v>
      </c>
      <c r="C509" s="22">
        <v>4</v>
      </c>
      <c r="D509" s="14">
        <v>16</v>
      </c>
      <c r="E509" s="14">
        <v>3</v>
      </c>
      <c r="F509" s="14">
        <v>11</v>
      </c>
      <c r="G509" s="14">
        <v>0</v>
      </c>
      <c r="H509" s="14">
        <v>1</v>
      </c>
      <c r="I509" s="14">
        <v>4</v>
      </c>
      <c r="J509" s="14">
        <v>17</v>
      </c>
      <c r="K509" s="27"/>
    </row>
    <row r="510" spans="1:11" ht="15.75" customHeight="1" x14ac:dyDescent="0.3">
      <c r="A510" s="7" t="s">
        <v>171</v>
      </c>
      <c r="B510" s="8" t="s">
        <v>318</v>
      </c>
      <c r="C510" s="22">
        <v>6</v>
      </c>
      <c r="D510" s="14">
        <v>14</v>
      </c>
      <c r="E510" s="14">
        <v>4</v>
      </c>
      <c r="F510" s="14">
        <v>10</v>
      </c>
      <c r="G510" s="14">
        <v>2</v>
      </c>
      <c r="H510" s="14">
        <v>1</v>
      </c>
      <c r="I510" s="14">
        <v>8</v>
      </c>
      <c r="J510" s="14">
        <v>15</v>
      </c>
      <c r="K510" s="27"/>
    </row>
    <row r="511" spans="1:11" ht="15.75" customHeight="1" x14ac:dyDescent="0.3">
      <c r="A511" s="7" t="s">
        <v>32</v>
      </c>
      <c r="B511" s="8" t="s">
        <v>318</v>
      </c>
      <c r="C511" s="22">
        <v>5</v>
      </c>
      <c r="D511" s="14">
        <v>15</v>
      </c>
      <c r="E511" s="14">
        <v>3</v>
      </c>
      <c r="F511" s="14">
        <v>11</v>
      </c>
      <c r="G511" s="14">
        <v>0</v>
      </c>
      <c r="H511" s="14">
        <v>1</v>
      </c>
      <c r="I511" s="14">
        <v>5</v>
      </c>
      <c r="J511" s="14">
        <v>16</v>
      </c>
      <c r="K511" s="27"/>
    </row>
    <row r="512" spans="1:11" ht="15.75" customHeight="1" x14ac:dyDescent="0.3">
      <c r="A512" s="10" t="s">
        <v>12</v>
      </c>
      <c r="B512" s="11"/>
      <c r="C512" s="9">
        <f t="shared" ref="C512:J512" si="34">SUM(C508:C511)</f>
        <v>23</v>
      </c>
      <c r="D512" s="9">
        <f t="shared" si="34"/>
        <v>55</v>
      </c>
      <c r="E512" s="9">
        <f t="shared" si="34"/>
        <v>15</v>
      </c>
      <c r="F512" s="9">
        <f t="shared" si="34"/>
        <v>41</v>
      </c>
      <c r="G512" s="9">
        <f t="shared" si="34"/>
        <v>2</v>
      </c>
      <c r="H512" s="9">
        <f t="shared" si="34"/>
        <v>4</v>
      </c>
      <c r="I512" s="9">
        <f t="shared" si="34"/>
        <v>25</v>
      </c>
      <c r="J512" s="9">
        <f t="shared" si="34"/>
        <v>59</v>
      </c>
      <c r="K512" s="29"/>
    </row>
    <row r="513" spans="1:11" ht="15.75" customHeight="1" x14ac:dyDescent="0.3">
      <c r="A513" s="30"/>
      <c r="B513" s="30"/>
      <c r="C513" s="30"/>
    </row>
    <row r="514" spans="1:11" ht="15.75" customHeight="1" x14ac:dyDescent="0.3"/>
    <row r="515" spans="1:11" ht="15.75" customHeight="1" x14ac:dyDescent="0.3">
      <c r="A515" s="24" t="s">
        <v>1544</v>
      </c>
      <c r="B515" s="25"/>
      <c r="C515" s="25"/>
      <c r="D515" s="25"/>
      <c r="E515" s="25"/>
      <c r="F515" s="25"/>
      <c r="G515" s="25"/>
      <c r="H515" s="25"/>
      <c r="I515" s="25"/>
      <c r="J515" s="26"/>
      <c r="K515" s="27"/>
    </row>
    <row r="516" spans="1:11" ht="15.75" customHeight="1" x14ac:dyDescent="0.3">
      <c r="A516" s="2"/>
      <c r="B516" s="3"/>
      <c r="C516" s="28" t="s">
        <v>1</v>
      </c>
      <c r="D516" s="26"/>
      <c r="E516" s="28" t="s">
        <v>2</v>
      </c>
      <c r="F516" s="26"/>
      <c r="G516" s="28" t="s">
        <v>3</v>
      </c>
      <c r="H516" s="26"/>
      <c r="I516" s="28" t="s">
        <v>4</v>
      </c>
      <c r="J516" s="26"/>
      <c r="K516" s="27"/>
    </row>
    <row r="517" spans="1:11" ht="15.75" customHeight="1" x14ac:dyDescent="0.3">
      <c r="A517" s="4" t="s">
        <v>5</v>
      </c>
      <c r="B517" s="5" t="s">
        <v>6</v>
      </c>
      <c r="C517" s="6" t="s">
        <v>7</v>
      </c>
      <c r="D517" s="6" t="s">
        <v>8</v>
      </c>
      <c r="E517" s="6" t="s">
        <v>7</v>
      </c>
      <c r="F517" s="6" t="s">
        <v>8</v>
      </c>
      <c r="G517" s="6" t="s">
        <v>7</v>
      </c>
      <c r="H517" s="6" t="s">
        <v>8</v>
      </c>
      <c r="I517" s="6" t="s">
        <v>7</v>
      </c>
      <c r="J517" s="6" t="s">
        <v>8</v>
      </c>
      <c r="K517" s="29"/>
    </row>
    <row r="518" spans="1:11" ht="15.75" customHeight="1" x14ac:dyDescent="0.3">
      <c r="A518" s="7" t="s">
        <v>15</v>
      </c>
      <c r="B518" s="8" t="s">
        <v>234</v>
      </c>
      <c r="C518" s="9"/>
      <c r="D518" s="9"/>
      <c r="E518" s="9"/>
      <c r="F518" s="9"/>
      <c r="G518" s="9"/>
      <c r="H518" s="9"/>
      <c r="I518" s="9"/>
      <c r="J518" s="9"/>
      <c r="K518" s="29"/>
    </row>
    <row r="519" spans="1:11" ht="15.75" customHeight="1" x14ac:dyDescent="0.3">
      <c r="A519" s="7" t="s">
        <v>17</v>
      </c>
      <c r="B519" s="8" t="s">
        <v>234</v>
      </c>
      <c r="C519" s="9"/>
      <c r="D519" s="9"/>
      <c r="E519" s="9"/>
      <c r="F519" s="9"/>
      <c r="G519" s="9"/>
      <c r="H519" s="9"/>
      <c r="I519" s="9"/>
      <c r="J519" s="9"/>
      <c r="K519" s="29"/>
    </row>
    <row r="520" spans="1:11" ht="15.75" customHeight="1" x14ac:dyDescent="0.3">
      <c r="A520" s="7" t="s">
        <v>18</v>
      </c>
      <c r="B520" s="8" t="s">
        <v>234</v>
      </c>
      <c r="C520" s="9"/>
      <c r="D520" s="9"/>
      <c r="E520" s="9"/>
      <c r="F520" s="9"/>
      <c r="G520" s="9"/>
      <c r="H520" s="9"/>
      <c r="I520" s="9"/>
      <c r="J520" s="9"/>
      <c r="K520" s="29"/>
    </row>
    <row r="521" spans="1:11" ht="15.75" customHeight="1" x14ac:dyDescent="0.3">
      <c r="A521" s="7" t="s">
        <v>19</v>
      </c>
      <c r="B521" s="8" t="s">
        <v>234</v>
      </c>
      <c r="C521" s="9">
        <v>8</v>
      </c>
      <c r="D521" s="9">
        <v>7</v>
      </c>
      <c r="E521" s="9"/>
      <c r="F521" s="9"/>
      <c r="G521" s="9">
        <v>0</v>
      </c>
      <c r="H521" s="9">
        <v>2</v>
      </c>
      <c r="I521" s="9">
        <v>8</v>
      </c>
      <c r="J521" s="9">
        <v>9</v>
      </c>
      <c r="K521" s="29"/>
    </row>
    <row r="522" spans="1:11" ht="15.75" customHeight="1" x14ac:dyDescent="0.3">
      <c r="A522" s="10" t="s">
        <v>12</v>
      </c>
      <c r="B522" s="11"/>
      <c r="C522" s="9">
        <f>SUM(C518:C521)</f>
        <v>8</v>
      </c>
      <c r="D522" s="9">
        <f t="shared" ref="D522:J522" si="35">SUM(D518:D521)</f>
        <v>7</v>
      </c>
      <c r="E522" s="9">
        <f t="shared" si="35"/>
        <v>0</v>
      </c>
      <c r="F522" s="9">
        <f t="shared" si="35"/>
        <v>0</v>
      </c>
      <c r="G522" s="9">
        <f t="shared" si="35"/>
        <v>0</v>
      </c>
      <c r="H522" s="9">
        <f t="shared" si="35"/>
        <v>2</v>
      </c>
      <c r="I522" s="9">
        <f t="shared" si="35"/>
        <v>8</v>
      </c>
      <c r="J522" s="9">
        <f t="shared" si="35"/>
        <v>9</v>
      </c>
      <c r="K522" s="29"/>
    </row>
    <row r="523" spans="1:11" ht="15.75" customHeight="1" x14ac:dyDescent="0.3">
      <c r="A523" s="30"/>
      <c r="B523" s="30"/>
      <c r="C523" s="30"/>
    </row>
    <row r="524" spans="1:11" ht="15.75" customHeight="1" x14ac:dyDescent="0.3"/>
    <row r="525" spans="1:11" ht="15.75" customHeight="1" x14ac:dyDescent="0.3">
      <c r="A525" s="24" t="s">
        <v>1394</v>
      </c>
      <c r="B525" s="25"/>
      <c r="C525" s="25"/>
      <c r="D525" s="25"/>
      <c r="E525" s="25"/>
      <c r="F525" s="25"/>
      <c r="G525" s="25"/>
      <c r="H525" s="25"/>
      <c r="I525" s="25"/>
      <c r="J525" s="26"/>
      <c r="K525" s="27"/>
    </row>
    <row r="526" spans="1:11" ht="15.75" customHeight="1" x14ac:dyDescent="0.3">
      <c r="A526" s="2"/>
      <c r="B526" s="3"/>
      <c r="C526" s="28" t="s">
        <v>1</v>
      </c>
      <c r="D526" s="26"/>
      <c r="E526" s="28" t="s">
        <v>2</v>
      </c>
      <c r="F526" s="26"/>
      <c r="G526" s="28" t="s">
        <v>3</v>
      </c>
      <c r="H526" s="26"/>
      <c r="I526" s="28" t="s">
        <v>4</v>
      </c>
      <c r="J526" s="26"/>
      <c r="K526" s="27"/>
    </row>
    <row r="527" spans="1:11" ht="15.75" customHeight="1" x14ac:dyDescent="0.3">
      <c r="A527" s="4" t="s">
        <v>5</v>
      </c>
      <c r="B527" s="5" t="s">
        <v>6</v>
      </c>
      <c r="C527" s="6" t="s">
        <v>7</v>
      </c>
      <c r="D527" s="6" t="s">
        <v>8</v>
      </c>
      <c r="E527" s="6" t="s">
        <v>7</v>
      </c>
      <c r="F527" s="6" t="s">
        <v>8</v>
      </c>
      <c r="G527" s="6" t="s">
        <v>7</v>
      </c>
      <c r="H527" s="6" t="s">
        <v>8</v>
      </c>
      <c r="I527" s="6" t="s">
        <v>7</v>
      </c>
      <c r="J527" s="6" t="s">
        <v>8</v>
      </c>
      <c r="K527" s="29"/>
    </row>
    <row r="528" spans="1:11" ht="15.75" customHeight="1" x14ac:dyDescent="0.3">
      <c r="A528" s="7" t="s">
        <v>19</v>
      </c>
      <c r="B528" s="8" t="s">
        <v>320</v>
      </c>
      <c r="C528" s="9">
        <v>6</v>
      </c>
      <c r="D528" s="9">
        <v>10</v>
      </c>
      <c r="E528" s="9">
        <v>4</v>
      </c>
      <c r="F528" s="9">
        <v>10</v>
      </c>
      <c r="G528" s="9">
        <v>0</v>
      </c>
      <c r="H528" s="9">
        <v>1</v>
      </c>
      <c r="I528" s="9">
        <v>6</v>
      </c>
      <c r="J528" s="9">
        <v>11</v>
      </c>
      <c r="K528" s="29"/>
    </row>
    <row r="529" spans="1:11" ht="15.75" customHeight="1" x14ac:dyDescent="0.3">
      <c r="A529" s="7" t="s">
        <v>20</v>
      </c>
      <c r="B529" s="8" t="s">
        <v>320</v>
      </c>
      <c r="C529" s="9">
        <v>7</v>
      </c>
      <c r="D529" s="9">
        <v>9</v>
      </c>
      <c r="E529" s="9">
        <v>6</v>
      </c>
      <c r="F529" s="9">
        <v>8</v>
      </c>
      <c r="G529" s="9">
        <v>0</v>
      </c>
      <c r="H529" s="9">
        <v>1</v>
      </c>
      <c r="I529" s="9">
        <v>7</v>
      </c>
      <c r="J529" s="9">
        <v>10</v>
      </c>
      <c r="K529" s="29"/>
    </row>
    <row r="530" spans="1:11" ht="15.75" customHeight="1" x14ac:dyDescent="0.3">
      <c r="A530" s="7" t="s">
        <v>21</v>
      </c>
      <c r="B530" s="8" t="s">
        <v>320</v>
      </c>
      <c r="C530" s="9">
        <v>2</v>
      </c>
      <c r="D530" s="9">
        <v>16</v>
      </c>
      <c r="E530" s="9">
        <v>0</v>
      </c>
      <c r="F530" s="9">
        <v>14</v>
      </c>
      <c r="G530" s="9">
        <v>0</v>
      </c>
      <c r="H530" s="9">
        <v>1</v>
      </c>
      <c r="I530" s="9">
        <v>2</v>
      </c>
      <c r="J530" s="9">
        <v>17</v>
      </c>
      <c r="K530" s="29"/>
    </row>
    <row r="531" spans="1:11" ht="15.75" customHeight="1" x14ac:dyDescent="0.3">
      <c r="A531" s="7" t="s">
        <v>24</v>
      </c>
      <c r="B531" s="8" t="s">
        <v>923</v>
      </c>
      <c r="C531" s="9">
        <v>6</v>
      </c>
      <c r="D531" s="9">
        <v>12</v>
      </c>
      <c r="E531" s="9">
        <v>4</v>
      </c>
      <c r="F531" s="9">
        <v>10</v>
      </c>
      <c r="G531" s="9">
        <v>0</v>
      </c>
      <c r="H531" s="9">
        <v>1</v>
      </c>
      <c r="I531" s="9">
        <v>6</v>
      </c>
      <c r="J531" s="9">
        <v>13</v>
      </c>
      <c r="K531" s="29"/>
    </row>
    <row r="532" spans="1:11" ht="15.75" customHeight="1" x14ac:dyDescent="0.3">
      <c r="A532" s="7" t="s">
        <v>46</v>
      </c>
      <c r="B532" s="8" t="s">
        <v>923</v>
      </c>
      <c r="C532" s="9">
        <v>15</v>
      </c>
      <c r="D532" s="9">
        <v>3</v>
      </c>
      <c r="E532" s="9">
        <v>11</v>
      </c>
      <c r="F532" s="9">
        <v>3</v>
      </c>
      <c r="G532" s="9">
        <v>4</v>
      </c>
      <c r="H532" s="9">
        <v>2</v>
      </c>
      <c r="I532" s="9">
        <v>19</v>
      </c>
      <c r="J532" s="9">
        <v>5</v>
      </c>
      <c r="K532" s="29"/>
    </row>
    <row r="533" spans="1:11" ht="15.75" customHeight="1" x14ac:dyDescent="0.3">
      <c r="A533" s="7" t="s">
        <v>55</v>
      </c>
      <c r="B533" s="8" t="s">
        <v>923</v>
      </c>
      <c r="C533" s="9">
        <v>13</v>
      </c>
      <c r="D533" s="9">
        <v>5</v>
      </c>
      <c r="E533" s="9">
        <v>9</v>
      </c>
      <c r="F533" s="9">
        <v>3</v>
      </c>
      <c r="G533" s="9">
        <v>4</v>
      </c>
      <c r="H533" s="9">
        <v>1</v>
      </c>
      <c r="I533" s="9">
        <v>17</v>
      </c>
      <c r="J533" s="9">
        <v>6</v>
      </c>
      <c r="K533" s="29"/>
    </row>
    <row r="534" spans="1:11" ht="15.75" customHeight="1" x14ac:dyDescent="0.3">
      <c r="A534" s="7" t="s">
        <v>56</v>
      </c>
      <c r="B534" s="8" t="s">
        <v>923</v>
      </c>
      <c r="C534" s="9">
        <v>15</v>
      </c>
      <c r="D534" s="9">
        <v>5</v>
      </c>
      <c r="E534" s="9">
        <v>9</v>
      </c>
      <c r="F534" s="9">
        <v>3</v>
      </c>
      <c r="G534" s="9">
        <v>3</v>
      </c>
      <c r="H534" s="9">
        <v>1</v>
      </c>
      <c r="I534" s="9">
        <v>18</v>
      </c>
      <c r="J534" s="9">
        <v>6</v>
      </c>
      <c r="K534" s="29"/>
    </row>
    <row r="535" spans="1:11" ht="15.75" customHeight="1" x14ac:dyDescent="0.3">
      <c r="A535" s="7" t="s">
        <v>57</v>
      </c>
      <c r="B535" s="8" t="s">
        <v>923</v>
      </c>
      <c r="C535" s="9">
        <v>10</v>
      </c>
      <c r="D535" s="9">
        <v>9</v>
      </c>
      <c r="E535" s="9">
        <v>4</v>
      </c>
      <c r="F535" s="9">
        <v>8</v>
      </c>
      <c r="G535" s="9">
        <v>3</v>
      </c>
      <c r="H535" s="9">
        <v>1</v>
      </c>
      <c r="I535" s="9">
        <v>13</v>
      </c>
      <c r="J535" s="9">
        <v>10</v>
      </c>
      <c r="K535" s="29"/>
    </row>
    <row r="536" spans="1:11" ht="15.75" customHeight="1" x14ac:dyDescent="0.3">
      <c r="A536" s="10" t="s">
        <v>12</v>
      </c>
      <c r="B536" s="11"/>
      <c r="C536" s="9">
        <f t="shared" ref="C536:I536" si="36">SUM(C528:C535)</f>
        <v>74</v>
      </c>
      <c r="D536" s="9">
        <f t="shared" si="36"/>
        <v>69</v>
      </c>
      <c r="E536" s="9">
        <f t="shared" si="36"/>
        <v>47</v>
      </c>
      <c r="F536" s="9">
        <f t="shared" si="36"/>
        <v>59</v>
      </c>
      <c r="G536" s="9">
        <f t="shared" si="36"/>
        <v>14</v>
      </c>
      <c r="H536" s="9">
        <f t="shared" si="36"/>
        <v>9</v>
      </c>
      <c r="I536" s="9">
        <f t="shared" si="36"/>
        <v>88</v>
      </c>
      <c r="J536" s="9">
        <f>SUM(J528:J535)</f>
        <v>78</v>
      </c>
      <c r="K536" s="29"/>
    </row>
    <row r="537" spans="1:11" ht="15.75" customHeight="1" x14ac:dyDescent="0.3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1" ht="15.75" customHeight="1" x14ac:dyDescent="0.3"/>
    <row r="539" spans="1:11" ht="15.75" customHeight="1" x14ac:dyDescent="0.3">
      <c r="A539" s="24" t="s">
        <v>1351</v>
      </c>
      <c r="B539" s="25"/>
      <c r="C539" s="25"/>
      <c r="D539" s="25"/>
      <c r="E539" s="25"/>
      <c r="F539" s="25"/>
      <c r="G539" s="25"/>
      <c r="H539" s="25"/>
      <c r="I539" s="25"/>
      <c r="J539" s="26"/>
      <c r="K539" s="27"/>
    </row>
    <row r="540" spans="1:11" ht="15.75" customHeight="1" x14ac:dyDescent="0.3">
      <c r="A540" s="2"/>
      <c r="B540" s="3"/>
      <c r="C540" s="28" t="s">
        <v>1</v>
      </c>
      <c r="D540" s="26"/>
      <c r="E540" s="28" t="s">
        <v>2</v>
      </c>
      <c r="F540" s="26"/>
      <c r="G540" s="28" t="s">
        <v>3</v>
      </c>
      <c r="H540" s="26"/>
      <c r="I540" s="28" t="s">
        <v>4</v>
      </c>
      <c r="J540" s="26"/>
      <c r="K540" s="27"/>
    </row>
    <row r="541" spans="1:11" ht="15.75" customHeight="1" x14ac:dyDescent="0.3">
      <c r="A541" s="4" t="s">
        <v>5</v>
      </c>
      <c r="B541" s="5" t="s">
        <v>6</v>
      </c>
      <c r="C541" s="6" t="s">
        <v>7</v>
      </c>
      <c r="D541" s="6" t="s">
        <v>8</v>
      </c>
      <c r="E541" s="6" t="s">
        <v>7</v>
      </c>
      <c r="F541" s="6" t="s">
        <v>8</v>
      </c>
      <c r="G541" s="6" t="s">
        <v>7</v>
      </c>
      <c r="H541" s="6" t="s">
        <v>8</v>
      </c>
      <c r="I541" s="6" t="s">
        <v>7</v>
      </c>
      <c r="J541" s="6" t="s">
        <v>8</v>
      </c>
      <c r="K541" s="29"/>
    </row>
    <row r="542" spans="1:11" ht="15.75" customHeight="1" x14ac:dyDescent="0.3">
      <c r="A542" s="7" t="s">
        <v>35</v>
      </c>
      <c r="B542" s="8" t="s">
        <v>136</v>
      </c>
      <c r="C542" s="9">
        <v>13</v>
      </c>
      <c r="D542" s="9">
        <v>6</v>
      </c>
      <c r="E542" s="9">
        <v>0</v>
      </c>
      <c r="F542" s="9">
        <v>0</v>
      </c>
      <c r="G542" s="9">
        <v>6</v>
      </c>
      <c r="H542" s="9">
        <v>1</v>
      </c>
      <c r="I542" s="9">
        <v>19</v>
      </c>
      <c r="J542" s="9">
        <v>7</v>
      </c>
      <c r="K542" s="29"/>
    </row>
    <row r="543" spans="1:11" ht="15.75" customHeight="1" x14ac:dyDescent="0.3">
      <c r="A543" s="7" t="s">
        <v>36</v>
      </c>
      <c r="B543" s="8" t="s">
        <v>136</v>
      </c>
      <c r="C543" s="9">
        <v>15</v>
      </c>
      <c r="D543" s="9">
        <v>5</v>
      </c>
      <c r="E543" s="9">
        <v>0</v>
      </c>
      <c r="F543" s="9">
        <v>0</v>
      </c>
      <c r="G543" s="9">
        <v>3</v>
      </c>
      <c r="H543" s="9">
        <v>1</v>
      </c>
      <c r="I543" s="9">
        <v>18</v>
      </c>
      <c r="J543" s="9">
        <v>6</v>
      </c>
      <c r="K543" s="29"/>
    </row>
    <row r="544" spans="1:11" ht="15.75" customHeight="1" x14ac:dyDescent="0.3">
      <c r="A544" s="7" t="s">
        <v>37</v>
      </c>
      <c r="B544" s="8" t="s">
        <v>136</v>
      </c>
      <c r="C544" s="9">
        <v>14</v>
      </c>
      <c r="D544" s="9">
        <v>4</v>
      </c>
      <c r="E544" s="9">
        <v>0</v>
      </c>
      <c r="F544" s="9">
        <v>0</v>
      </c>
      <c r="G544" s="9">
        <v>2</v>
      </c>
      <c r="H544" s="9">
        <v>1</v>
      </c>
      <c r="I544" s="9">
        <v>16</v>
      </c>
      <c r="J544" s="9">
        <v>5</v>
      </c>
      <c r="K544" s="29"/>
    </row>
    <row r="545" spans="1:11" ht="15.75" customHeight="1" x14ac:dyDescent="0.3">
      <c r="A545" s="7" t="s">
        <v>38</v>
      </c>
      <c r="B545" s="8" t="s">
        <v>136</v>
      </c>
      <c r="C545" s="9">
        <v>17</v>
      </c>
      <c r="D545" s="9">
        <v>3</v>
      </c>
      <c r="E545" s="9">
        <v>0</v>
      </c>
      <c r="F545" s="9">
        <v>0</v>
      </c>
      <c r="G545" s="9">
        <v>4</v>
      </c>
      <c r="H545" s="9">
        <v>1</v>
      </c>
      <c r="I545" s="9">
        <v>21</v>
      </c>
      <c r="J545" s="9">
        <v>4</v>
      </c>
      <c r="K545" s="29"/>
    </row>
    <row r="546" spans="1:11" ht="15.75" customHeight="1" x14ac:dyDescent="0.3">
      <c r="A546" s="7" t="s">
        <v>85</v>
      </c>
      <c r="B546" s="8" t="s">
        <v>1937</v>
      </c>
      <c r="C546" s="9"/>
      <c r="D546" s="9"/>
      <c r="E546" s="9"/>
      <c r="F546" s="9"/>
      <c r="G546" s="9"/>
      <c r="H546" s="9"/>
      <c r="I546" s="9">
        <v>21</v>
      </c>
      <c r="J546" s="9">
        <v>1</v>
      </c>
      <c r="K546" s="29"/>
    </row>
    <row r="547" spans="1:11" ht="15.75" customHeight="1" x14ac:dyDescent="0.3">
      <c r="A547" s="7" t="s">
        <v>86</v>
      </c>
      <c r="B547" s="8" t="s">
        <v>1937</v>
      </c>
      <c r="C547" s="9"/>
      <c r="D547" s="9"/>
      <c r="E547" s="9"/>
      <c r="F547" s="9"/>
      <c r="G547" s="9"/>
      <c r="H547" s="9"/>
      <c r="I547" s="9">
        <v>21</v>
      </c>
      <c r="J547" s="9">
        <v>2</v>
      </c>
      <c r="K547" s="29"/>
    </row>
    <row r="548" spans="1:11" ht="15.75" customHeight="1" x14ac:dyDescent="0.3">
      <c r="A548" s="7" t="s">
        <v>1883</v>
      </c>
      <c r="B548" s="8" t="s">
        <v>1935</v>
      </c>
      <c r="C548" s="9">
        <v>2</v>
      </c>
      <c r="D548" s="9">
        <v>12</v>
      </c>
      <c r="E548" s="9">
        <v>1</v>
      </c>
      <c r="F548" s="9">
        <v>7</v>
      </c>
      <c r="G548" s="9">
        <v>0</v>
      </c>
      <c r="H548" s="9">
        <v>0</v>
      </c>
      <c r="I548" s="9">
        <v>2</v>
      </c>
      <c r="J548" s="9">
        <v>12</v>
      </c>
      <c r="K548" s="29" t="s">
        <v>1936</v>
      </c>
    </row>
    <row r="549" spans="1:11" ht="15.75" customHeight="1" x14ac:dyDescent="0.3">
      <c r="A549" s="10" t="s">
        <v>12</v>
      </c>
      <c r="B549" s="11"/>
      <c r="C549" s="9">
        <f t="shared" ref="C549:J549" si="37">SUM(C542:C548)</f>
        <v>61</v>
      </c>
      <c r="D549" s="9">
        <f t="shared" si="37"/>
        <v>30</v>
      </c>
      <c r="E549" s="9">
        <f t="shared" si="37"/>
        <v>1</v>
      </c>
      <c r="F549" s="9">
        <f t="shared" si="37"/>
        <v>7</v>
      </c>
      <c r="G549" s="9">
        <f t="shared" si="37"/>
        <v>15</v>
      </c>
      <c r="H549" s="9">
        <f t="shared" si="37"/>
        <v>4</v>
      </c>
      <c r="I549" s="9">
        <f t="shared" si="37"/>
        <v>118</v>
      </c>
      <c r="J549" s="9">
        <f t="shared" si="37"/>
        <v>37</v>
      </c>
      <c r="K549" s="29"/>
    </row>
    <row r="550" spans="1:11" ht="15.75" customHeight="1" x14ac:dyDescent="0.3">
      <c r="A550" s="30" t="s">
        <v>1352</v>
      </c>
      <c r="B550" s="30"/>
      <c r="C550" s="30"/>
    </row>
    <row r="551" spans="1:11" ht="15.75" customHeight="1" x14ac:dyDescent="0.3"/>
    <row r="552" spans="1:11" ht="15.75" customHeight="1" x14ac:dyDescent="0.3">
      <c r="A552" s="24" t="s">
        <v>1115</v>
      </c>
      <c r="B552" s="25"/>
      <c r="C552" s="25"/>
      <c r="D552" s="25"/>
      <c r="E552" s="25"/>
      <c r="F552" s="25"/>
      <c r="G552" s="25"/>
      <c r="H552" s="25"/>
      <c r="I552" s="25"/>
      <c r="J552" s="26"/>
      <c r="K552" s="27"/>
    </row>
    <row r="553" spans="1:11" ht="15.75" customHeight="1" x14ac:dyDescent="0.3">
      <c r="A553" s="2"/>
      <c r="B553" s="3"/>
      <c r="C553" s="28" t="s">
        <v>1</v>
      </c>
      <c r="D553" s="26"/>
      <c r="E553" s="28" t="s">
        <v>2</v>
      </c>
      <c r="F553" s="26"/>
      <c r="G553" s="28" t="s">
        <v>3</v>
      </c>
      <c r="H553" s="26"/>
      <c r="I553" s="28" t="s">
        <v>4</v>
      </c>
      <c r="J553" s="26"/>
      <c r="K553" s="27"/>
    </row>
    <row r="554" spans="1:11" ht="15.75" customHeight="1" x14ac:dyDescent="0.3">
      <c r="A554" s="4" t="s">
        <v>5</v>
      </c>
      <c r="B554" s="5" t="s">
        <v>6</v>
      </c>
      <c r="C554" s="6" t="s">
        <v>7</v>
      </c>
      <c r="D554" s="6" t="s">
        <v>8</v>
      </c>
      <c r="E554" s="6" t="s">
        <v>7</v>
      </c>
      <c r="F554" s="6" t="s">
        <v>8</v>
      </c>
      <c r="G554" s="6" t="s">
        <v>7</v>
      </c>
      <c r="H554" s="6" t="s">
        <v>8</v>
      </c>
      <c r="I554" s="6" t="s">
        <v>7</v>
      </c>
      <c r="J554" s="6" t="s">
        <v>8</v>
      </c>
      <c r="K554" s="29"/>
    </row>
    <row r="555" spans="1:11" ht="15.75" customHeight="1" x14ac:dyDescent="0.3">
      <c r="A555" s="7" t="s">
        <v>88</v>
      </c>
      <c r="B555" s="8" t="s">
        <v>162</v>
      </c>
      <c r="C555" s="9">
        <v>10</v>
      </c>
      <c r="D555" s="9">
        <v>10</v>
      </c>
      <c r="E555" s="9">
        <v>0</v>
      </c>
      <c r="F555" s="9">
        <v>0</v>
      </c>
      <c r="G555" s="9">
        <v>0</v>
      </c>
      <c r="H555" s="9">
        <v>1</v>
      </c>
      <c r="I555" s="9">
        <v>10</v>
      </c>
      <c r="J555" s="9">
        <v>11</v>
      </c>
      <c r="K555" s="29"/>
    </row>
    <row r="556" spans="1:11" ht="15.75" customHeight="1" x14ac:dyDescent="0.3">
      <c r="A556" s="7" t="s">
        <v>89</v>
      </c>
      <c r="B556" s="8" t="s">
        <v>162</v>
      </c>
      <c r="C556" s="9">
        <v>9</v>
      </c>
      <c r="D556" s="9">
        <v>11</v>
      </c>
      <c r="E556" s="9">
        <v>0</v>
      </c>
      <c r="F556" s="9">
        <v>0</v>
      </c>
      <c r="G556" s="9">
        <v>1</v>
      </c>
      <c r="H556" s="9">
        <v>1</v>
      </c>
      <c r="I556" s="9">
        <v>10</v>
      </c>
      <c r="J556" s="9">
        <v>12</v>
      </c>
      <c r="K556" s="29"/>
    </row>
    <row r="557" spans="1:11" ht="15.75" customHeight="1" x14ac:dyDescent="0.3">
      <c r="A557" s="7" t="s">
        <v>90</v>
      </c>
      <c r="B557" s="8" t="s">
        <v>162</v>
      </c>
      <c r="C557" s="9">
        <v>4</v>
      </c>
      <c r="D557" s="9">
        <v>16</v>
      </c>
      <c r="E557" s="9">
        <v>0</v>
      </c>
      <c r="F557" s="9">
        <v>0</v>
      </c>
      <c r="G557" s="9">
        <v>1</v>
      </c>
      <c r="H557" s="9">
        <v>1</v>
      </c>
      <c r="I557" s="9">
        <v>5</v>
      </c>
      <c r="J557" s="9">
        <v>17</v>
      </c>
      <c r="K557" s="29"/>
    </row>
    <row r="558" spans="1:11" ht="15.75" customHeight="1" x14ac:dyDescent="0.3">
      <c r="A558" s="10" t="s">
        <v>12</v>
      </c>
      <c r="B558" s="11"/>
      <c r="C558" s="9">
        <f>SUM(C555:C557)</f>
        <v>23</v>
      </c>
      <c r="D558" s="9">
        <f t="shared" ref="D558:J558" si="38">SUM(D555:D557)</f>
        <v>37</v>
      </c>
      <c r="E558" s="9">
        <f t="shared" si="38"/>
        <v>0</v>
      </c>
      <c r="F558" s="9">
        <f t="shared" si="38"/>
        <v>0</v>
      </c>
      <c r="G558" s="9">
        <f t="shared" si="38"/>
        <v>2</v>
      </c>
      <c r="H558" s="9">
        <f t="shared" si="38"/>
        <v>3</v>
      </c>
      <c r="I558" s="9">
        <f t="shared" si="38"/>
        <v>25</v>
      </c>
      <c r="J558" s="9">
        <f t="shared" si="38"/>
        <v>40</v>
      </c>
      <c r="K558" s="29"/>
    </row>
    <row r="559" spans="1:11" ht="15.75" customHeight="1" x14ac:dyDescent="0.3">
      <c r="A559" s="30"/>
      <c r="B559" s="30"/>
      <c r="C559" s="30"/>
    </row>
    <row r="560" spans="1:11" ht="15.75" customHeight="1" x14ac:dyDescent="0.3"/>
    <row r="561" spans="1:11" ht="15.75" customHeight="1" x14ac:dyDescent="0.3">
      <c r="A561" s="24" t="s">
        <v>1268</v>
      </c>
      <c r="B561" s="25"/>
      <c r="C561" s="25"/>
      <c r="D561" s="25"/>
      <c r="E561" s="25"/>
      <c r="F561" s="25"/>
      <c r="G561" s="25"/>
      <c r="H561" s="25"/>
      <c r="I561" s="25"/>
      <c r="J561" s="26"/>
      <c r="K561" s="27"/>
    </row>
    <row r="562" spans="1:11" ht="15.75" customHeight="1" x14ac:dyDescent="0.3">
      <c r="A562" s="2"/>
      <c r="B562" s="3"/>
      <c r="C562" s="28" t="s">
        <v>1</v>
      </c>
      <c r="D562" s="26"/>
      <c r="E562" s="28" t="s">
        <v>2</v>
      </c>
      <c r="F562" s="26"/>
      <c r="G562" s="28" t="s">
        <v>3</v>
      </c>
      <c r="H562" s="26"/>
      <c r="I562" s="28" t="s">
        <v>4</v>
      </c>
      <c r="J562" s="26"/>
      <c r="K562" s="27"/>
    </row>
    <row r="563" spans="1:11" ht="15.75" customHeight="1" x14ac:dyDescent="0.3">
      <c r="A563" s="4" t="s">
        <v>5</v>
      </c>
      <c r="B563" s="5" t="s">
        <v>6</v>
      </c>
      <c r="C563" s="6" t="s">
        <v>7</v>
      </c>
      <c r="D563" s="6" t="s">
        <v>8</v>
      </c>
      <c r="E563" s="6" t="s">
        <v>7</v>
      </c>
      <c r="F563" s="6" t="s">
        <v>8</v>
      </c>
      <c r="G563" s="6" t="s">
        <v>7</v>
      </c>
      <c r="H563" s="6" t="s">
        <v>8</v>
      </c>
      <c r="I563" s="6" t="s">
        <v>7</v>
      </c>
      <c r="J563" s="6" t="s">
        <v>8</v>
      </c>
      <c r="K563" s="29"/>
    </row>
    <row r="564" spans="1:11" ht="15.75" customHeight="1" x14ac:dyDescent="0.3">
      <c r="A564" s="7" t="s">
        <v>64</v>
      </c>
      <c r="B564" s="8" t="s">
        <v>162</v>
      </c>
      <c r="C564" s="9">
        <v>4</v>
      </c>
      <c r="D564" s="9">
        <v>14</v>
      </c>
      <c r="E564" s="9">
        <v>3</v>
      </c>
      <c r="F564" s="9">
        <v>4</v>
      </c>
      <c r="G564" s="9">
        <v>0</v>
      </c>
      <c r="H564" s="9">
        <v>1</v>
      </c>
      <c r="I564" s="9">
        <v>4</v>
      </c>
      <c r="J564" s="9">
        <v>15</v>
      </c>
      <c r="K564" s="29"/>
    </row>
    <row r="565" spans="1:11" ht="15.75" customHeight="1" x14ac:dyDescent="0.3">
      <c r="A565" s="7" t="s">
        <v>66</v>
      </c>
      <c r="B565" s="8" t="s">
        <v>162</v>
      </c>
      <c r="C565" s="9">
        <v>5</v>
      </c>
      <c r="D565" s="9">
        <v>13</v>
      </c>
      <c r="E565" s="9">
        <v>2</v>
      </c>
      <c r="F565" s="9">
        <v>5</v>
      </c>
      <c r="G565" s="9">
        <v>0</v>
      </c>
      <c r="H565" s="9">
        <v>1</v>
      </c>
      <c r="I565" s="9">
        <v>5</v>
      </c>
      <c r="J565" s="9">
        <v>14</v>
      </c>
      <c r="K565" s="29"/>
    </row>
    <row r="566" spans="1:11" ht="15.75" customHeight="1" x14ac:dyDescent="0.3">
      <c r="A566" s="7" t="s">
        <v>67</v>
      </c>
      <c r="B566" s="8" t="s">
        <v>162</v>
      </c>
      <c r="C566" s="9">
        <v>5</v>
      </c>
      <c r="D566" s="9">
        <v>13</v>
      </c>
      <c r="E566" s="9">
        <v>1</v>
      </c>
      <c r="F566" s="9">
        <v>5</v>
      </c>
      <c r="G566" s="9">
        <v>2</v>
      </c>
      <c r="H566" s="9">
        <v>1</v>
      </c>
      <c r="I566" s="9">
        <v>7</v>
      </c>
      <c r="J566" s="9">
        <v>14</v>
      </c>
      <c r="K566" s="29"/>
    </row>
    <row r="567" spans="1:11" ht="15.75" customHeight="1" x14ac:dyDescent="0.3">
      <c r="A567" s="10" t="s">
        <v>12</v>
      </c>
      <c r="B567" s="11"/>
      <c r="C567" s="9">
        <f>SUM(C564:C566)</f>
        <v>14</v>
      </c>
      <c r="D567" s="9">
        <f t="shared" ref="D567:J567" si="39">SUM(D564:D566)</f>
        <v>40</v>
      </c>
      <c r="E567" s="9">
        <f t="shared" si="39"/>
        <v>6</v>
      </c>
      <c r="F567" s="9">
        <f t="shared" si="39"/>
        <v>14</v>
      </c>
      <c r="G567" s="9">
        <f t="shared" si="39"/>
        <v>2</v>
      </c>
      <c r="H567" s="9">
        <f t="shared" si="39"/>
        <v>3</v>
      </c>
      <c r="I567" s="9">
        <f t="shared" si="39"/>
        <v>16</v>
      </c>
      <c r="J567" s="9">
        <f t="shared" si="39"/>
        <v>43</v>
      </c>
      <c r="K567" s="29"/>
    </row>
    <row r="568" spans="1:11" ht="15.75" customHeight="1" x14ac:dyDescent="0.3">
      <c r="A568" s="30"/>
      <c r="B568" s="30"/>
      <c r="C568" s="30"/>
    </row>
    <row r="569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1247"/>
  <sheetViews>
    <sheetView topLeftCell="A991" workbookViewId="0">
      <selection activeCell="K1006" sqref="K1006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901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69</v>
      </c>
      <c r="B6" s="8" t="s">
        <v>1460</v>
      </c>
      <c r="C6" s="9"/>
      <c r="D6" s="9"/>
      <c r="E6" s="9"/>
      <c r="F6" s="9"/>
      <c r="G6" s="9"/>
      <c r="H6" s="9"/>
      <c r="I6" s="9">
        <v>4</v>
      </c>
      <c r="J6" s="9">
        <v>14</v>
      </c>
      <c r="K6" s="29"/>
    </row>
    <row r="7" spans="1:11" ht="15.75" customHeight="1" x14ac:dyDescent="0.3">
      <c r="A7" s="7" t="s">
        <v>102</v>
      </c>
      <c r="B7" s="8" t="s">
        <v>1460</v>
      </c>
      <c r="C7" s="9"/>
      <c r="D7" s="9"/>
      <c r="E7" s="9"/>
      <c r="F7" s="9"/>
      <c r="G7" s="9"/>
      <c r="H7" s="9"/>
      <c r="I7" s="54"/>
      <c r="J7" s="54"/>
      <c r="K7" s="55"/>
    </row>
    <row r="8" spans="1:11" ht="15.75" customHeight="1" x14ac:dyDescent="0.3">
      <c r="A8" s="7" t="s">
        <v>103</v>
      </c>
      <c r="B8" s="8" t="s">
        <v>1460</v>
      </c>
      <c r="C8" s="9"/>
      <c r="D8" s="9"/>
      <c r="E8" s="9"/>
      <c r="F8" s="9"/>
      <c r="G8" s="9"/>
      <c r="H8" s="9"/>
      <c r="I8" s="54"/>
      <c r="J8" s="54"/>
      <c r="K8" s="55"/>
    </row>
    <row r="9" spans="1:11" ht="15.75" customHeight="1" x14ac:dyDescent="0.3">
      <c r="A9" s="7" t="s">
        <v>1459</v>
      </c>
      <c r="B9" s="8" t="s">
        <v>1460</v>
      </c>
      <c r="C9" s="9"/>
      <c r="D9" s="9"/>
      <c r="E9" s="9"/>
      <c r="F9" s="9"/>
      <c r="G9" s="9"/>
      <c r="H9" s="9"/>
      <c r="I9" s="54"/>
      <c r="J9" s="54"/>
      <c r="K9" s="55" t="s">
        <v>1461</v>
      </c>
    </row>
    <row r="10" spans="1:11" ht="15.75" customHeight="1" x14ac:dyDescent="0.3">
      <c r="A10" s="7" t="s">
        <v>105</v>
      </c>
      <c r="B10" s="8" t="s">
        <v>1458</v>
      </c>
      <c r="C10" s="9">
        <v>14</v>
      </c>
      <c r="D10" s="9">
        <v>4</v>
      </c>
      <c r="E10" s="9"/>
      <c r="F10" s="9"/>
      <c r="G10" s="9">
        <v>3</v>
      </c>
      <c r="H10" s="9">
        <v>1</v>
      </c>
      <c r="I10" s="9">
        <v>17</v>
      </c>
      <c r="J10" s="9">
        <v>5</v>
      </c>
      <c r="K10" s="29"/>
    </row>
    <row r="11" spans="1:11" ht="15.75" customHeight="1" x14ac:dyDescent="0.3">
      <c r="A11" s="7" t="s">
        <v>25</v>
      </c>
      <c r="B11" s="8" t="s">
        <v>1458</v>
      </c>
      <c r="C11" s="9">
        <v>12</v>
      </c>
      <c r="D11" s="9">
        <v>6</v>
      </c>
      <c r="E11" s="9">
        <v>5</v>
      </c>
      <c r="F11" s="9">
        <v>2</v>
      </c>
      <c r="G11" s="9">
        <v>0</v>
      </c>
      <c r="H11" s="9">
        <v>1</v>
      </c>
      <c r="I11" s="9">
        <v>12</v>
      </c>
      <c r="J11" s="9">
        <v>7</v>
      </c>
      <c r="K11" s="46"/>
    </row>
    <row r="12" spans="1:11" ht="15.75" customHeight="1" x14ac:dyDescent="0.3">
      <c r="A12" s="7" t="s">
        <v>27</v>
      </c>
      <c r="B12" s="8" t="s">
        <v>262</v>
      </c>
      <c r="C12" s="9">
        <v>13</v>
      </c>
      <c r="D12" s="9">
        <v>5</v>
      </c>
      <c r="E12" s="9">
        <v>11</v>
      </c>
      <c r="F12" s="9">
        <v>3</v>
      </c>
      <c r="G12" s="9">
        <v>1</v>
      </c>
      <c r="H12" s="9">
        <v>1</v>
      </c>
      <c r="I12" s="9">
        <v>14</v>
      </c>
      <c r="J12" s="9">
        <v>6</v>
      </c>
      <c r="K12" s="29"/>
    </row>
    <row r="13" spans="1:11" ht="15.75" customHeight="1" x14ac:dyDescent="0.3">
      <c r="A13" s="7" t="s">
        <v>28</v>
      </c>
      <c r="B13" s="8" t="s">
        <v>262</v>
      </c>
      <c r="C13" s="9">
        <v>18</v>
      </c>
      <c r="D13" s="9">
        <v>0</v>
      </c>
      <c r="E13" s="9">
        <v>14</v>
      </c>
      <c r="F13" s="9">
        <v>0</v>
      </c>
      <c r="G13" s="9">
        <v>1</v>
      </c>
      <c r="H13" s="9">
        <v>1</v>
      </c>
      <c r="I13" s="9">
        <v>19</v>
      </c>
      <c r="J13" s="9">
        <v>1</v>
      </c>
      <c r="K13" s="29"/>
    </row>
    <row r="14" spans="1:11" ht="15.75" customHeight="1" x14ac:dyDescent="0.3">
      <c r="A14" s="7" t="s">
        <v>106</v>
      </c>
      <c r="B14" s="8" t="s">
        <v>262</v>
      </c>
      <c r="C14" s="9">
        <v>14</v>
      </c>
      <c r="D14" s="9">
        <v>4</v>
      </c>
      <c r="E14" s="9">
        <v>11</v>
      </c>
      <c r="F14" s="9">
        <v>3</v>
      </c>
      <c r="G14" s="9">
        <v>2</v>
      </c>
      <c r="H14" s="9">
        <v>1</v>
      </c>
      <c r="I14" s="9">
        <v>16</v>
      </c>
      <c r="J14" s="9">
        <v>5</v>
      </c>
      <c r="K14" s="29"/>
    </row>
    <row r="15" spans="1:11" ht="15.75" customHeight="1" x14ac:dyDescent="0.3">
      <c r="A15" s="7" t="s">
        <v>30</v>
      </c>
      <c r="B15" s="8" t="s">
        <v>262</v>
      </c>
      <c r="C15" s="9">
        <v>15</v>
      </c>
      <c r="D15" s="9">
        <v>3</v>
      </c>
      <c r="E15" s="9">
        <v>11</v>
      </c>
      <c r="F15" s="9">
        <v>3</v>
      </c>
      <c r="G15" s="9">
        <v>4</v>
      </c>
      <c r="H15" s="9">
        <v>1</v>
      </c>
      <c r="I15" s="9">
        <v>19</v>
      </c>
      <c r="J15" s="9">
        <v>4</v>
      </c>
      <c r="K15" s="29"/>
    </row>
    <row r="16" spans="1:11" ht="15.75" customHeight="1" x14ac:dyDescent="0.3">
      <c r="A16" s="7" t="s">
        <v>107</v>
      </c>
      <c r="B16" s="8" t="s">
        <v>262</v>
      </c>
      <c r="C16" s="9">
        <v>17</v>
      </c>
      <c r="D16" s="9">
        <v>1</v>
      </c>
      <c r="E16" s="9">
        <v>13</v>
      </c>
      <c r="F16" s="9">
        <v>1</v>
      </c>
      <c r="G16" s="9">
        <v>4</v>
      </c>
      <c r="H16" s="9">
        <v>1</v>
      </c>
      <c r="I16" s="9">
        <v>21</v>
      </c>
      <c r="J16" s="9">
        <v>2</v>
      </c>
      <c r="K16" s="29"/>
    </row>
    <row r="17" spans="1:11" ht="15.75" customHeight="1" x14ac:dyDescent="0.3">
      <c r="A17" s="7" t="s">
        <v>109</v>
      </c>
      <c r="B17" s="8" t="s">
        <v>262</v>
      </c>
      <c r="C17" s="9">
        <v>14</v>
      </c>
      <c r="D17" s="9">
        <v>4</v>
      </c>
      <c r="E17" s="9">
        <v>12</v>
      </c>
      <c r="F17" s="9">
        <v>2</v>
      </c>
      <c r="G17" s="9">
        <v>2</v>
      </c>
      <c r="H17" s="9">
        <v>1</v>
      </c>
      <c r="I17" s="9">
        <v>16</v>
      </c>
      <c r="J17" s="9">
        <v>5</v>
      </c>
      <c r="K17" s="29"/>
    </row>
    <row r="18" spans="1:11" ht="15.75" customHeight="1" x14ac:dyDescent="0.3">
      <c r="A18" s="7" t="s">
        <v>110</v>
      </c>
      <c r="B18" s="8" t="s">
        <v>262</v>
      </c>
      <c r="C18" s="9">
        <v>14</v>
      </c>
      <c r="D18" s="9">
        <v>4</v>
      </c>
      <c r="E18" s="9">
        <v>11</v>
      </c>
      <c r="F18" s="9">
        <v>3</v>
      </c>
      <c r="G18" s="9">
        <v>1</v>
      </c>
      <c r="H18" s="9">
        <v>1</v>
      </c>
      <c r="I18" s="9">
        <v>15</v>
      </c>
      <c r="J18" s="9">
        <v>5</v>
      </c>
      <c r="K18" s="29"/>
    </row>
    <row r="19" spans="1:11" ht="15.75" customHeight="1" x14ac:dyDescent="0.3">
      <c r="A19" s="7" t="s">
        <v>112</v>
      </c>
      <c r="B19" s="8" t="s">
        <v>262</v>
      </c>
      <c r="C19" s="9">
        <v>17</v>
      </c>
      <c r="D19" s="9">
        <v>1</v>
      </c>
      <c r="E19" s="9">
        <v>13</v>
      </c>
      <c r="F19" s="9">
        <v>1</v>
      </c>
      <c r="G19" s="9">
        <v>5</v>
      </c>
      <c r="H19" s="9">
        <v>1</v>
      </c>
      <c r="I19" s="9">
        <v>22</v>
      </c>
      <c r="J19" s="9">
        <v>2</v>
      </c>
      <c r="K19" s="29"/>
    </row>
    <row r="20" spans="1:11" ht="15.75" customHeight="1" x14ac:dyDescent="0.3">
      <c r="A20" s="7" t="s">
        <v>113</v>
      </c>
      <c r="B20" s="8" t="s">
        <v>262</v>
      </c>
      <c r="C20" s="9">
        <v>20</v>
      </c>
      <c r="D20" s="9">
        <v>0</v>
      </c>
      <c r="E20" s="9">
        <v>14</v>
      </c>
      <c r="F20" s="9">
        <v>0</v>
      </c>
      <c r="G20" s="9">
        <v>6</v>
      </c>
      <c r="H20" s="9">
        <v>1</v>
      </c>
      <c r="I20" s="9">
        <v>26</v>
      </c>
      <c r="J20" s="9">
        <v>1</v>
      </c>
      <c r="K20" s="29"/>
    </row>
    <row r="21" spans="1:11" ht="15.75" customHeight="1" x14ac:dyDescent="0.3">
      <c r="A21" s="7" t="s">
        <v>171</v>
      </c>
      <c r="B21" s="8" t="s">
        <v>262</v>
      </c>
      <c r="C21" s="9">
        <v>20</v>
      </c>
      <c r="D21" s="9">
        <v>0</v>
      </c>
      <c r="E21" s="9">
        <v>14</v>
      </c>
      <c r="F21" s="9">
        <v>0</v>
      </c>
      <c r="G21" s="9">
        <v>5</v>
      </c>
      <c r="H21" s="9">
        <v>1</v>
      </c>
      <c r="I21" s="9">
        <v>25</v>
      </c>
      <c r="J21" s="9">
        <v>1</v>
      </c>
      <c r="K21" s="29"/>
    </row>
    <row r="22" spans="1:11" ht="15.75" customHeight="1" x14ac:dyDescent="0.3">
      <c r="A22" s="7" t="s">
        <v>32</v>
      </c>
      <c r="B22" s="8" t="s">
        <v>262</v>
      </c>
      <c r="C22" s="9">
        <v>20</v>
      </c>
      <c r="D22" s="9">
        <v>0</v>
      </c>
      <c r="E22" s="9">
        <v>14</v>
      </c>
      <c r="F22" s="9">
        <v>0</v>
      </c>
      <c r="G22" s="9">
        <v>6</v>
      </c>
      <c r="H22" s="9">
        <v>1</v>
      </c>
      <c r="I22" s="9">
        <v>26</v>
      </c>
      <c r="J22" s="9">
        <v>1</v>
      </c>
      <c r="K22" s="29"/>
    </row>
    <row r="23" spans="1:11" ht="15.75" customHeight="1" x14ac:dyDescent="0.3">
      <c r="A23" s="7" t="s">
        <v>33</v>
      </c>
      <c r="B23" s="8" t="s">
        <v>262</v>
      </c>
      <c r="C23" s="9">
        <v>17</v>
      </c>
      <c r="D23" s="9">
        <v>3</v>
      </c>
      <c r="E23" s="9">
        <v>12</v>
      </c>
      <c r="F23" s="9">
        <v>2</v>
      </c>
      <c r="G23" s="9">
        <v>4</v>
      </c>
      <c r="H23" s="9">
        <v>1</v>
      </c>
      <c r="I23" s="9">
        <v>21</v>
      </c>
      <c r="J23" s="9">
        <v>4</v>
      </c>
      <c r="K23" s="29"/>
    </row>
    <row r="24" spans="1:11" ht="15.75" customHeight="1" x14ac:dyDescent="0.3">
      <c r="A24" s="7" t="s">
        <v>34</v>
      </c>
      <c r="B24" s="8" t="s">
        <v>262</v>
      </c>
      <c r="C24" s="9">
        <v>19</v>
      </c>
      <c r="D24" s="9">
        <v>1</v>
      </c>
      <c r="E24" s="9">
        <v>14</v>
      </c>
      <c r="F24" s="9">
        <v>0</v>
      </c>
      <c r="G24" s="9">
        <v>6</v>
      </c>
      <c r="H24" s="9">
        <v>1</v>
      </c>
      <c r="I24" s="9">
        <v>25</v>
      </c>
      <c r="J24" s="9">
        <v>2</v>
      </c>
      <c r="K24" s="29"/>
    </row>
    <row r="25" spans="1:11" ht="15.75" customHeight="1" x14ac:dyDescent="0.3">
      <c r="A25" s="7" t="s">
        <v>35</v>
      </c>
      <c r="B25" s="8" t="s">
        <v>262</v>
      </c>
      <c r="C25" s="9">
        <v>16</v>
      </c>
      <c r="D25" s="9">
        <v>4</v>
      </c>
      <c r="E25" s="9">
        <v>12</v>
      </c>
      <c r="F25" s="9">
        <v>2</v>
      </c>
      <c r="G25" s="9">
        <v>3</v>
      </c>
      <c r="H25" s="9">
        <v>1</v>
      </c>
      <c r="I25" s="9">
        <v>19</v>
      </c>
      <c r="J25" s="9">
        <v>5</v>
      </c>
      <c r="K25" s="29"/>
    </row>
    <row r="26" spans="1:11" ht="15.75" customHeight="1" x14ac:dyDescent="0.3">
      <c r="A26" s="7" t="s">
        <v>36</v>
      </c>
      <c r="B26" s="8" t="s">
        <v>262</v>
      </c>
      <c r="C26" s="9">
        <v>19</v>
      </c>
      <c r="D26" s="9">
        <v>1</v>
      </c>
      <c r="E26" s="9">
        <v>13</v>
      </c>
      <c r="F26" s="9">
        <v>1</v>
      </c>
      <c r="G26" s="9">
        <v>4</v>
      </c>
      <c r="H26" s="9">
        <v>1</v>
      </c>
      <c r="I26" s="9">
        <v>23</v>
      </c>
      <c r="J26" s="9">
        <v>2</v>
      </c>
      <c r="K26" s="29"/>
    </row>
    <row r="27" spans="1:11" ht="15.75" customHeight="1" x14ac:dyDescent="0.3">
      <c r="A27" s="7" t="s">
        <v>37</v>
      </c>
      <c r="B27" s="8" t="s">
        <v>262</v>
      </c>
      <c r="C27" s="9">
        <v>15</v>
      </c>
      <c r="D27" s="9">
        <v>5</v>
      </c>
      <c r="E27" s="9">
        <v>11</v>
      </c>
      <c r="F27" s="9">
        <v>3</v>
      </c>
      <c r="G27" s="9">
        <v>5</v>
      </c>
      <c r="H27" s="9">
        <v>1</v>
      </c>
      <c r="I27" s="9">
        <v>20</v>
      </c>
      <c r="J27" s="9">
        <v>6</v>
      </c>
      <c r="K27" s="29"/>
    </row>
    <row r="28" spans="1:11" ht="15.75" customHeight="1" x14ac:dyDescent="0.3">
      <c r="A28" s="7" t="s">
        <v>38</v>
      </c>
      <c r="B28" s="8" t="s">
        <v>262</v>
      </c>
      <c r="C28" s="9">
        <v>18</v>
      </c>
      <c r="D28" s="9">
        <v>2</v>
      </c>
      <c r="E28" s="9">
        <v>14</v>
      </c>
      <c r="F28" s="9">
        <v>0</v>
      </c>
      <c r="G28" s="9">
        <v>1</v>
      </c>
      <c r="H28" s="9">
        <v>1</v>
      </c>
      <c r="I28" s="9">
        <v>19</v>
      </c>
      <c r="J28" s="9">
        <v>3</v>
      </c>
      <c r="K28" s="29"/>
    </row>
    <row r="29" spans="1:11" ht="15.75" customHeight="1" x14ac:dyDescent="0.3">
      <c r="A29" s="7" t="s">
        <v>81</v>
      </c>
      <c r="B29" s="8" t="s">
        <v>262</v>
      </c>
      <c r="C29" s="9">
        <v>18</v>
      </c>
      <c r="D29" s="9">
        <v>2</v>
      </c>
      <c r="E29" s="9">
        <v>12</v>
      </c>
      <c r="F29" s="9">
        <v>2</v>
      </c>
      <c r="G29" s="9">
        <v>1</v>
      </c>
      <c r="H29" s="9">
        <v>1</v>
      </c>
      <c r="I29" s="9">
        <v>19</v>
      </c>
      <c r="J29" s="9">
        <v>3</v>
      </c>
      <c r="K29" s="29"/>
    </row>
    <row r="30" spans="1:11" ht="15.75" customHeight="1" x14ac:dyDescent="0.3">
      <c r="A30" s="7" t="s">
        <v>82</v>
      </c>
      <c r="B30" s="8" t="s">
        <v>262</v>
      </c>
      <c r="C30" s="9">
        <v>13</v>
      </c>
      <c r="D30" s="9">
        <v>7</v>
      </c>
      <c r="E30" s="9">
        <v>10</v>
      </c>
      <c r="F30" s="9">
        <v>4</v>
      </c>
      <c r="G30" s="9">
        <v>0</v>
      </c>
      <c r="H30" s="9">
        <v>1</v>
      </c>
      <c r="I30" s="9">
        <v>13</v>
      </c>
      <c r="J30" s="9">
        <v>8</v>
      </c>
      <c r="K30" s="29"/>
    </row>
    <row r="31" spans="1:11" ht="15.75" customHeight="1" x14ac:dyDescent="0.3">
      <c r="A31" s="7" t="s">
        <v>83</v>
      </c>
      <c r="B31" s="8" t="s">
        <v>262</v>
      </c>
      <c r="C31" s="9">
        <v>20</v>
      </c>
      <c r="D31" s="9">
        <v>0</v>
      </c>
      <c r="E31" s="9">
        <v>14</v>
      </c>
      <c r="F31" s="9">
        <v>0</v>
      </c>
      <c r="G31" s="9">
        <v>0</v>
      </c>
      <c r="H31" s="9">
        <v>1</v>
      </c>
      <c r="I31" s="9">
        <v>20</v>
      </c>
      <c r="J31" s="9">
        <v>1</v>
      </c>
      <c r="K31" s="29"/>
    </row>
    <row r="32" spans="1:11" ht="15.75" customHeight="1" x14ac:dyDescent="0.3">
      <c r="A32" s="7" t="s">
        <v>84</v>
      </c>
      <c r="B32" s="8" t="s">
        <v>262</v>
      </c>
      <c r="C32" s="9">
        <v>16</v>
      </c>
      <c r="D32" s="9">
        <v>4</v>
      </c>
      <c r="E32" s="9">
        <v>12</v>
      </c>
      <c r="F32" s="9">
        <v>2</v>
      </c>
      <c r="G32" s="9">
        <v>5</v>
      </c>
      <c r="H32" s="9">
        <v>1</v>
      </c>
      <c r="I32" s="9">
        <v>21</v>
      </c>
      <c r="J32" s="9">
        <v>5</v>
      </c>
      <c r="K32" s="29"/>
    </row>
    <row r="33" spans="1:11" ht="15.75" customHeight="1" x14ac:dyDescent="0.3">
      <c r="A33" s="7" t="s">
        <v>85</v>
      </c>
      <c r="B33" s="8" t="s">
        <v>262</v>
      </c>
      <c r="C33" s="9">
        <v>19</v>
      </c>
      <c r="D33" s="9">
        <v>1</v>
      </c>
      <c r="E33" s="9">
        <v>13</v>
      </c>
      <c r="F33" s="9">
        <v>1</v>
      </c>
      <c r="G33" s="9">
        <v>3</v>
      </c>
      <c r="H33" s="9">
        <v>1</v>
      </c>
      <c r="I33" s="9">
        <v>22</v>
      </c>
      <c r="J33" s="9">
        <v>2</v>
      </c>
      <c r="K33" s="29"/>
    </row>
    <row r="34" spans="1:11" ht="15.75" customHeight="1" x14ac:dyDescent="0.3">
      <c r="A34" s="10" t="s">
        <v>12</v>
      </c>
      <c r="B34" s="11"/>
      <c r="C34" s="9">
        <f>SUM(C6:C33)</f>
        <v>398</v>
      </c>
      <c r="D34" s="9">
        <f t="shared" ref="D34:J34" si="0">SUM(D6:D33)</f>
        <v>62</v>
      </c>
      <c r="E34" s="9">
        <f t="shared" si="0"/>
        <v>280</v>
      </c>
      <c r="F34" s="9">
        <f t="shared" si="0"/>
        <v>35</v>
      </c>
      <c r="G34" s="9">
        <f t="shared" si="0"/>
        <v>72</v>
      </c>
      <c r="H34" s="9">
        <f t="shared" si="0"/>
        <v>24</v>
      </c>
      <c r="I34" s="9">
        <f t="shared" si="0"/>
        <v>474</v>
      </c>
      <c r="J34" s="9">
        <f t="shared" si="0"/>
        <v>100</v>
      </c>
      <c r="K34" s="29"/>
    </row>
    <row r="35" spans="1:11" ht="15.75" customHeight="1" x14ac:dyDescent="0.3">
      <c r="A35" s="30"/>
      <c r="B35" s="30"/>
      <c r="C35" s="30"/>
    </row>
    <row r="36" spans="1:11" ht="15.75" customHeight="1" x14ac:dyDescent="0.3"/>
    <row r="37" spans="1:11" ht="15.75" customHeight="1" x14ac:dyDescent="0.3">
      <c r="A37" s="24" t="s">
        <v>1720</v>
      </c>
      <c r="B37" s="25"/>
      <c r="C37" s="25"/>
      <c r="D37" s="25"/>
      <c r="E37" s="25"/>
      <c r="F37" s="25"/>
      <c r="G37" s="25"/>
      <c r="H37" s="25"/>
      <c r="I37" s="25"/>
      <c r="J37" s="26"/>
      <c r="K37" s="27"/>
    </row>
    <row r="38" spans="1:11" ht="15.75" customHeight="1" x14ac:dyDescent="0.3">
      <c r="A38" s="2"/>
      <c r="B38" s="3"/>
      <c r="C38" s="28" t="s">
        <v>1</v>
      </c>
      <c r="D38" s="26"/>
      <c r="E38" s="28" t="s">
        <v>2</v>
      </c>
      <c r="F38" s="26"/>
      <c r="G38" s="28" t="s">
        <v>3</v>
      </c>
      <c r="H38" s="26"/>
      <c r="I38" s="28" t="s">
        <v>4</v>
      </c>
      <c r="J38" s="26"/>
      <c r="K38" s="27"/>
    </row>
    <row r="39" spans="1:11" ht="15.75" customHeight="1" x14ac:dyDescent="0.3">
      <c r="A39" s="4" t="s">
        <v>5</v>
      </c>
      <c r="B39" s="5" t="s">
        <v>6</v>
      </c>
      <c r="C39" s="6" t="s">
        <v>7</v>
      </c>
      <c r="D39" s="6" t="s">
        <v>8</v>
      </c>
      <c r="E39" s="6" t="s">
        <v>7</v>
      </c>
      <c r="F39" s="6" t="s">
        <v>8</v>
      </c>
      <c r="G39" s="6" t="s">
        <v>7</v>
      </c>
      <c r="H39" s="6" t="s">
        <v>8</v>
      </c>
      <c r="I39" s="6" t="s">
        <v>7</v>
      </c>
      <c r="J39" s="6" t="s">
        <v>8</v>
      </c>
      <c r="K39" s="29"/>
    </row>
    <row r="40" spans="1:11" ht="15.75" customHeight="1" x14ac:dyDescent="0.3">
      <c r="A40" s="7" t="s">
        <v>236</v>
      </c>
      <c r="B40" s="8" t="s">
        <v>174</v>
      </c>
      <c r="C40" s="12">
        <v>4</v>
      </c>
      <c r="D40" s="13">
        <v>9</v>
      </c>
      <c r="E40" s="13">
        <v>3</v>
      </c>
      <c r="F40" s="13">
        <v>7</v>
      </c>
      <c r="G40" s="13">
        <v>1</v>
      </c>
      <c r="H40" s="13">
        <v>2</v>
      </c>
      <c r="I40" s="13">
        <v>5</v>
      </c>
      <c r="J40" s="13">
        <v>11</v>
      </c>
    </row>
    <row r="41" spans="1:11" ht="15.75" customHeight="1" x14ac:dyDescent="0.3">
      <c r="A41" s="10" t="s">
        <v>12</v>
      </c>
      <c r="B41" s="11"/>
      <c r="C41" s="9">
        <f t="shared" ref="C41:J41" si="1">SUM(C40:C40)</f>
        <v>4</v>
      </c>
      <c r="D41" s="9">
        <f t="shared" si="1"/>
        <v>9</v>
      </c>
      <c r="E41" s="9">
        <f t="shared" si="1"/>
        <v>3</v>
      </c>
      <c r="F41" s="9">
        <f t="shared" si="1"/>
        <v>7</v>
      </c>
      <c r="G41" s="9">
        <f t="shared" si="1"/>
        <v>1</v>
      </c>
      <c r="H41" s="9">
        <f t="shared" si="1"/>
        <v>2</v>
      </c>
      <c r="I41" s="9">
        <f t="shared" si="1"/>
        <v>5</v>
      </c>
      <c r="J41" s="9">
        <f t="shared" si="1"/>
        <v>11</v>
      </c>
      <c r="K41" s="29"/>
    </row>
    <row r="42" spans="1:11" ht="15.75" customHeight="1" x14ac:dyDescent="0.3"/>
    <row r="43" spans="1:11" ht="15.75" customHeight="1" x14ac:dyDescent="0.3"/>
    <row r="44" spans="1:11" ht="15.75" customHeight="1" x14ac:dyDescent="0.3">
      <c r="A44" s="24" t="s">
        <v>1488</v>
      </c>
      <c r="B44" s="25"/>
      <c r="C44" s="25"/>
      <c r="D44" s="25"/>
      <c r="E44" s="25"/>
      <c r="F44" s="25"/>
      <c r="G44" s="25"/>
      <c r="H44" s="25"/>
      <c r="I44" s="25"/>
      <c r="J44" s="26"/>
      <c r="K44" s="27"/>
    </row>
    <row r="45" spans="1:11" ht="15.75" customHeight="1" x14ac:dyDescent="0.3">
      <c r="A45" s="2"/>
      <c r="B45" s="3"/>
      <c r="C45" s="28" t="s">
        <v>1</v>
      </c>
      <c r="D45" s="26"/>
      <c r="E45" s="28" t="s">
        <v>2</v>
      </c>
      <c r="F45" s="26"/>
      <c r="G45" s="28" t="s">
        <v>3</v>
      </c>
      <c r="H45" s="26"/>
      <c r="I45" s="28" t="s">
        <v>4</v>
      </c>
      <c r="J45" s="26"/>
      <c r="K45" s="27"/>
    </row>
    <row r="46" spans="1:11" ht="15.75" customHeight="1" x14ac:dyDescent="0.3">
      <c r="A46" s="4" t="s">
        <v>5</v>
      </c>
      <c r="B46" s="5" t="s">
        <v>6</v>
      </c>
      <c r="C46" s="6" t="s">
        <v>7</v>
      </c>
      <c r="D46" s="6" t="s">
        <v>8</v>
      </c>
      <c r="E46" s="6" t="s">
        <v>7</v>
      </c>
      <c r="F46" s="6" t="s">
        <v>8</v>
      </c>
      <c r="G46" s="6" t="s">
        <v>7</v>
      </c>
      <c r="H46" s="6" t="s">
        <v>8</v>
      </c>
      <c r="I46" s="6" t="s">
        <v>7</v>
      </c>
      <c r="J46" s="6" t="s">
        <v>8</v>
      </c>
      <c r="K46" s="29"/>
    </row>
    <row r="47" spans="1:11" ht="15.75" customHeight="1" x14ac:dyDescent="0.3">
      <c r="A47" s="7" t="s">
        <v>42</v>
      </c>
      <c r="B47" s="8" t="s">
        <v>80</v>
      </c>
      <c r="C47" s="12">
        <v>15</v>
      </c>
      <c r="D47" s="13">
        <v>4</v>
      </c>
      <c r="E47" s="13">
        <v>12</v>
      </c>
      <c r="F47" s="13">
        <v>2</v>
      </c>
      <c r="G47" s="13">
        <v>0</v>
      </c>
      <c r="H47" s="13">
        <v>1</v>
      </c>
      <c r="I47" s="13">
        <v>15</v>
      </c>
      <c r="J47" s="13">
        <v>5</v>
      </c>
    </row>
    <row r="48" spans="1:11" ht="15.75" customHeight="1" x14ac:dyDescent="0.3">
      <c r="A48" s="7" t="s">
        <v>24</v>
      </c>
      <c r="B48" s="8" t="s">
        <v>80</v>
      </c>
      <c r="C48" s="12">
        <v>5</v>
      </c>
      <c r="D48" s="13">
        <v>13</v>
      </c>
      <c r="E48" s="13">
        <v>5</v>
      </c>
      <c r="F48" s="13">
        <v>9</v>
      </c>
      <c r="G48" s="13">
        <v>0</v>
      </c>
      <c r="H48" s="13">
        <v>1</v>
      </c>
      <c r="I48" s="13">
        <v>5</v>
      </c>
      <c r="J48" s="13">
        <v>14</v>
      </c>
    </row>
    <row r="49" spans="1:11" ht="15.75" customHeight="1" x14ac:dyDescent="0.3">
      <c r="A49" s="7" t="s">
        <v>46</v>
      </c>
      <c r="B49" s="8" t="s">
        <v>80</v>
      </c>
      <c r="C49" s="12">
        <v>11</v>
      </c>
      <c r="D49" s="13">
        <v>8</v>
      </c>
      <c r="E49" s="13">
        <v>8</v>
      </c>
      <c r="F49" s="13">
        <v>6</v>
      </c>
      <c r="G49" s="13">
        <v>0</v>
      </c>
      <c r="H49" s="13">
        <v>2</v>
      </c>
      <c r="I49" s="13">
        <v>11</v>
      </c>
      <c r="J49" s="13">
        <v>10</v>
      </c>
    </row>
    <row r="50" spans="1:11" ht="15.75" customHeight="1" x14ac:dyDescent="0.3">
      <c r="A50" s="7" t="s">
        <v>55</v>
      </c>
      <c r="B50" s="8" t="s">
        <v>80</v>
      </c>
      <c r="C50" s="12">
        <v>5</v>
      </c>
      <c r="D50" s="13">
        <v>14</v>
      </c>
      <c r="E50" s="13">
        <v>3</v>
      </c>
      <c r="F50" s="13">
        <v>9</v>
      </c>
      <c r="G50" s="13">
        <v>0</v>
      </c>
      <c r="H50" s="13">
        <v>1</v>
      </c>
      <c r="I50" s="13">
        <v>5</v>
      </c>
      <c r="J50" s="13">
        <v>15</v>
      </c>
      <c r="K50" s="45"/>
    </row>
    <row r="51" spans="1:11" ht="15.75" customHeight="1" x14ac:dyDescent="0.3">
      <c r="A51" s="10" t="s">
        <v>12</v>
      </c>
      <c r="B51" s="11"/>
      <c r="C51" s="9">
        <f>SUM(C47:C50)</f>
        <v>36</v>
      </c>
      <c r="D51" s="9">
        <f t="shared" ref="D51:J51" si="2">SUM(D47:D50)</f>
        <v>39</v>
      </c>
      <c r="E51" s="9">
        <f t="shared" si="2"/>
        <v>28</v>
      </c>
      <c r="F51" s="9">
        <f t="shared" si="2"/>
        <v>26</v>
      </c>
      <c r="G51" s="9">
        <f t="shared" si="2"/>
        <v>0</v>
      </c>
      <c r="H51" s="9">
        <f t="shared" si="2"/>
        <v>5</v>
      </c>
      <c r="I51" s="9">
        <f t="shared" si="2"/>
        <v>36</v>
      </c>
      <c r="J51" s="9">
        <f t="shared" si="2"/>
        <v>44</v>
      </c>
      <c r="K51" s="29"/>
    </row>
    <row r="52" spans="1:11" ht="15.75" customHeight="1" x14ac:dyDescent="0.3"/>
    <row r="53" spans="1:11" ht="15.75" customHeight="1" x14ac:dyDescent="0.3"/>
    <row r="54" spans="1:11" ht="15.75" customHeight="1" x14ac:dyDescent="0.3">
      <c r="A54" s="24" t="s">
        <v>1382</v>
      </c>
      <c r="B54" s="25"/>
      <c r="C54" s="25"/>
      <c r="D54" s="25"/>
      <c r="E54" s="25"/>
      <c r="F54" s="25"/>
      <c r="G54" s="25"/>
      <c r="H54" s="25"/>
      <c r="I54" s="25"/>
      <c r="J54" s="26"/>
      <c r="K54" s="27"/>
    </row>
    <row r="55" spans="1:11" ht="15.75" customHeight="1" x14ac:dyDescent="0.3">
      <c r="A55" s="2"/>
      <c r="B55" s="3"/>
      <c r="C55" s="28" t="s">
        <v>1</v>
      </c>
      <c r="D55" s="26"/>
      <c r="E55" s="28" t="s">
        <v>2</v>
      </c>
      <c r="F55" s="26"/>
      <c r="G55" s="28" t="s">
        <v>3</v>
      </c>
      <c r="H55" s="26"/>
      <c r="I55" s="28" t="s">
        <v>4</v>
      </c>
      <c r="J55" s="26"/>
      <c r="K55" s="27"/>
    </row>
    <row r="56" spans="1:11" ht="15.75" customHeight="1" x14ac:dyDescent="0.3">
      <c r="A56" s="4" t="s">
        <v>5</v>
      </c>
      <c r="B56" s="5" t="s">
        <v>6</v>
      </c>
      <c r="C56" s="6" t="s">
        <v>7</v>
      </c>
      <c r="D56" s="6" t="s">
        <v>8</v>
      </c>
      <c r="E56" s="6" t="s">
        <v>7</v>
      </c>
      <c r="F56" s="6" t="s">
        <v>8</v>
      </c>
      <c r="G56" s="6" t="s">
        <v>7</v>
      </c>
      <c r="H56" s="6" t="s">
        <v>8</v>
      </c>
      <c r="I56" s="6" t="s">
        <v>7</v>
      </c>
      <c r="J56" s="6" t="s">
        <v>8</v>
      </c>
      <c r="K56" s="29"/>
    </row>
    <row r="57" spans="1:11" ht="15.75" customHeight="1" x14ac:dyDescent="0.3">
      <c r="A57" s="7" t="s">
        <v>1374</v>
      </c>
      <c r="B57" s="8" t="s">
        <v>234</v>
      </c>
      <c r="C57" s="12">
        <v>0</v>
      </c>
      <c r="D57" s="13">
        <v>7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7</v>
      </c>
      <c r="K57" s="45"/>
    </row>
    <row r="58" spans="1:11" ht="15.75" customHeight="1" x14ac:dyDescent="0.3">
      <c r="A58" s="10" t="s">
        <v>12</v>
      </c>
      <c r="B58" s="11"/>
      <c r="C58" s="9">
        <f t="shared" ref="C58:J58" si="3">SUM(C57:C57)</f>
        <v>0</v>
      </c>
      <c r="D58" s="9">
        <f t="shared" si="3"/>
        <v>7</v>
      </c>
      <c r="E58" s="9">
        <f t="shared" si="3"/>
        <v>0</v>
      </c>
      <c r="F58" s="9">
        <f t="shared" si="3"/>
        <v>0</v>
      </c>
      <c r="G58" s="9">
        <f t="shared" si="3"/>
        <v>0</v>
      </c>
      <c r="H58" s="9">
        <f t="shared" si="3"/>
        <v>0</v>
      </c>
      <c r="I58" s="9">
        <f t="shared" si="3"/>
        <v>0</v>
      </c>
      <c r="J58" s="9">
        <f t="shared" si="3"/>
        <v>7</v>
      </c>
      <c r="K58" s="29"/>
    </row>
    <row r="59" spans="1:11" ht="15.75" customHeight="1" x14ac:dyDescent="0.3"/>
    <row r="60" spans="1:11" ht="15.75" customHeight="1" x14ac:dyDescent="0.3"/>
    <row r="61" spans="1:11" ht="15.75" customHeight="1" x14ac:dyDescent="0.3">
      <c r="A61" s="24" t="s">
        <v>1377</v>
      </c>
      <c r="B61" s="25"/>
      <c r="C61" s="25"/>
      <c r="D61" s="25"/>
      <c r="E61" s="25"/>
      <c r="F61" s="25"/>
      <c r="G61" s="25"/>
      <c r="H61" s="25"/>
      <c r="I61" s="25"/>
      <c r="J61" s="26"/>
      <c r="K61" s="27"/>
    </row>
    <row r="62" spans="1:11" ht="15.75" customHeight="1" x14ac:dyDescent="0.3">
      <c r="A62" s="2"/>
      <c r="B62" s="3"/>
      <c r="C62" s="28" t="s">
        <v>1</v>
      </c>
      <c r="D62" s="26"/>
      <c r="E62" s="28" t="s">
        <v>2</v>
      </c>
      <c r="F62" s="26"/>
      <c r="G62" s="28" t="s">
        <v>3</v>
      </c>
      <c r="H62" s="26"/>
      <c r="I62" s="28" t="s">
        <v>4</v>
      </c>
      <c r="J62" s="26"/>
      <c r="K62" s="27"/>
    </row>
    <row r="63" spans="1:11" ht="15.75" customHeight="1" x14ac:dyDescent="0.3">
      <c r="A63" s="4" t="s">
        <v>5</v>
      </c>
      <c r="B63" s="5" t="s">
        <v>6</v>
      </c>
      <c r="C63" s="6" t="s">
        <v>7</v>
      </c>
      <c r="D63" s="6" t="s">
        <v>8</v>
      </c>
      <c r="E63" s="6" t="s">
        <v>7</v>
      </c>
      <c r="F63" s="6" t="s">
        <v>8</v>
      </c>
      <c r="G63" s="6" t="s">
        <v>7</v>
      </c>
      <c r="H63" s="6" t="s">
        <v>8</v>
      </c>
      <c r="I63" s="6" t="s">
        <v>7</v>
      </c>
      <c r="J63" s="6" t="s">
        <v>8</v>
      </c>
      <c r="K63" s="29"/>
    </row>
    <row r="64" spans="1:11" ht="15.75" customHeight="1" x14ac:dyDescent="0.3">
      <c r="A64" s="7" t="s">
        <v>1374</v>
      </c>
      <c r="B64" s="8" t="s">
        <v>309</v>
      </c>
      <c r="C64" s="12">
        <v>7</v>
      </c>
      <c r="D64" s="13">
        <v>15</v>
      </c>
      <c r="E64" s="13">
        <v>6</v>
      </c>
      <c r="F64" s="13">
        <v>8</v>
      </c>
      <c r="G64" s="13">
        <v>0</v>
      </c>
      <c r="H64" s="13">
        <v>1</v>
      </c>
      <c r="I64" s="13">
        <v>7</v>
      </c>
      <c r="J64" s="13">
        <v>16</v>
      </c>
    </row>
    <row r="65" spans="1:11" ht="15.75" customHeight="1" x14ac:dyDescent="0.3">
      <c r="A65" s="7" t="s">
        <v>1475</v>
      </c>
      <c r="B65" s="8" t="s">
        <v>309</v>
      </c>
      <c r="C65" s="12">
        <v>6</v>
      </c>
      <c r="D65" s="13">
        <v>16</v>
      </c>
      <c r="E65" s="13">
        <v>5</v>
      </c>
      <c r="F65" s="13">
        <v>9</v>
      </c>
      <c r="G65" s="13">
        <v>0</v>
      </c>
      <c r="H65" s="13">
        <v>1</v>
      </c>
      <c r="I65" s="13">
        <v>6</v>
      </c>
      <c r="J65" s="13">
        <v>17</v>
      </c>
      <c r="K65" s="45"/>
    </row>
    <row r="66" spans="1:11" ht="15.75" customHeight="1" x14ac:dyDescent="0.3">
      <c r="A66" s="10" t="s">
        <v>12</v>
      </c>
      <c r="B66" s="11"/>
      <c r="C66" s="9">
        <f>SUM(C64:C65)</f>
        <v>13</v>
      </c>
      <c r="D66" s="9">
        <f t="shared" ref="D66:J66" si="4">SUM(D64:D65)</f>
        <v>31</v>
      </c>
      <c r="E66" s="9">
        <f t="shared" si="4"/>
        <v>11</v>
      </c>
      <c r="F66" s="9">
        <f t="shared" si="4"/>
        <v>17</v>
      </c>
      <c r="G66" s="9">
        <f t="shared" si="4"/>
        <v>0</v>
      </c>
      <c r="H66" s="9">
        <f t="shared" si="4"/>
        <v>2</v>
      </c>
      <c r="I66" s="9">
        <f t="shared" si="4"/>
        <v>13</v>
      </c>
      <c r="J66" s="9">
        <f t="shared" si="4"/>
        <v>33</v>
      </c>
      <c r="K66" s="29"/>
    </row>
    <row r="67" spans="1:11" ht="15.75" customHeight="1" x14ac:dyDescent="0.3"/>
    <row r="68" spans="1:11" ht="15.75" customHeight="1" x14ac:dyDescent="0.3"/>
    <row r="69" spans="1:11" ht="15.75" customHeight="1" x14ac:dyDescent="0.3">
      <c r="A69" s="24" t="s">
        <v>1658</v>
      </c>
      <c r="B69" s="25"/>
      <c r="C69" s="25"/>
      <c r="D69" s="25"/>
      <c r="E69" s="25"/>
      <c r="F69" s="25"/>
      <c r="G69" s="25"/>
      <c r="H69" s="25"/>
      <c r="I69" s="25"/>
      <c r="J69" s="26"/>
      <c r="K69" s="27"/>
    </row>
    <row r="70" spans="1:11" ht="15.75" customHeight="1" x14ac:dyDescent="0.3">
      <c r="A70" s="2"/>
      <c r="B70" s="3"/>
      <c r="C70" s="28" t="s">
        <v>1</v>
      </c>
      <c r="D70" s="26"/>
      <c r="E70" s="28" t="s">
        <v>2</v>
      </c>
      <c r="F70" s="26"/>
      <c r="G70" s="28" t="s">
        <v>3</v>
      </c>
      <c r="H70" s="26"/>
      <c r="I70" s="28" t="s">
        <v>4</v>
      </c>
      <c r="J70" s="26"/>
      <c r="K70" s="27"/>
    </row>
    <row r="71" spans="1:11" ht="15.75" customHeight="1" x14ac:dyDescent="0.3">
      <c r="A71" s="4" t="s">
        <v>5</v>
      </c>
      <c r="B71" s="5" t="s">
        <v>6</v>
      </c>
      <c r="C71" s="6" t="s">
        <v>7</v>
      </c>
      <c r="D71" s="6" t="s">
        <v>8</v>
      </c>
      <c r="E71" s="6" t="s">
        <v>7</v>
      </c>
      <c r="F71" s="6" t="s">
        <v>8</v>
      </c>
      <c r="G71" s="6" t="s">
        <v>7</v>
      </c>
      <c r="H71" s="6" t="s">
        <v>8</v>
      </c>
      <c r="I71" s="6" t="s">
        <v>7</v>
      </c>
      <c r="J71" s="6" t="s">
        <v>8</v>
      </c>
      <c r="K71" s="29"/>
    </row>
    <row r="72" spans="1:11" ht="15.75" customHeight="1" x14ac:dyDescent="0.3">
      <c r="A72" s="7" t="s">
        <v>56</v>
      </c>
      <c r="B72" s="8" t="s">
        <v>354</v>
      </c>
      <c r="C72" s="12">
        <v>7</v>
      </c>
      <c r="D72" s="13">
        <v>11</v>
      </c>
      <c r="E72" s="13">
        <v>6</v>
      </c>
      <c r="F72" s="13">
        <v>7</v>
      </c>
      <c r="G72" s="13">
        <v>3</v>
      </c>
      <c r="H72" s="13">
        <v>2</v>
      </c>
      <c r="I72" s="13">
        <v>10</v>
      </c>
      <c r="J72" s="13">
        <v>13</v>
      </c>
      <c r="K72" s="45" t="s">
        <v>1190</v>
      </c>
    </row>
    <row r="73" spans="1:11" ht="15.75" customHeight="1" x14ac:dyDescent="0.3">
      <c r="A73" s="7" t="s">
        <v>57</v>
      </c>
      <c r="B73" s="8" t="s">
        <v>354</v>
      </c>
      <c r="C73" s="12">
        <v>11</v>
      </c>
      <c r="D73" s="13">
        <v>7</v>
      </c>
      <c r="E73" s="13">
        <v>7</v>
      </c>
      <c r="F73" s="13">
        <v>4</v>
      </c>
      <c r="G73" s="13">
        <v>2</v>
      </c>
      <c r="H73" s="13">
        <v>2</v>
      </c>
      <c r="I73" s="13">
        <v>13</v>
      </c>
      <c r="J73" s="13">
        <v>9</v>
      </c>
      <c r="K73" s="45" t="s">
        <v>1202</v>
      </c>
    </row>
    <row r="74" spans="1:11" ht="15.75" customHeight="1" x14ac:dyDescent="0.3">
      <c r="A74" s="10" t="s">
        <v>12</v>
      </c>
      <c r="B74" s="11"/>
      <c r="C74" s="9">
        <f>SUM(C72:C73)</f>
        <v>18</v>
      </c>
      <c r="D74" s="9">
        <f t="shared" ref="D74:J74" si="5">SUM(D72:D73)</f>
        <v>18</v>
      </c>
      <c r="E74" s="9">
        <f t="shared" si="5"/>
        <v>13</v>
      </c>
      <c r="F74" s="9">
        <f t="shared" si="5"/>
        <v>11</v>
      </c>
      <c r="G74" s="9">
        <f t="shared" si="5"/>
        <v>5</v>
      </c>
      <c r="H74" s="9">
        <f t="shared" si="5"/>
        <v>4</v>
      </c>
      <c r="I74" s="9">
        <f t="shared" si="5"/>
        <v>23</v>
      </c>
      <c r="J74" s="9">
        <f t="shared" si="5"/>
        <v>22</v>
      </c>
      <c r="K74" s="29"/>
    </row>
    <row r="75" spans="1:11" ht="15.75" customHeight="1" x14ac:dyDescent="0.3"/>
    <row r="76" spans="1:11" ht="15.75" customHeight="1" x14ac:dyDescent="0.3"/>
    <row r="77" spans="1:11" ht="15.75" customHeight="1" x14ac:dyDescent="0.3">
      <c r="A77" s="24" t="s">
        <v>1221</v>
      </c>
      <c r="B77" s="25"/>
      <c r="C77" s="25"/>
      <c r="D77" s="25"/>
      <c r="E77" s="25"/>
      <c r="F77" s="25"/>
      <c r="G77" s="25"/>
      <c r="H77" s="25"/>
      <c r="I77" s="25"/>
      <c r="J77" s="26"/>
      <c r="K77" s="27"/>
    </row>
    <row r="78" spans="1:11" ht="15.75" customHeight="1" x14ac:dyDescent="0.3">
      <c r="A78" s="2"/>
      <c r="B78" s="3"/>
      <c r="C78" s="28" t="s">
        <v>1</v>
      </c>
      <c r="D78" s="26"/>
      <c r="E78" s="28" t="s">
        <v>2</v>
      </c>
      <c r="F78" s="26"/>
      <c r="G78" s="28" t="s">
        <v>3</v>
      </c>
      <c r="H78" s="26"/>
      <c r="I78" s="28" t="s">
        <v>4</v>
      </c>
      <c r="J78" s="26"/>
      <c r="K78" s="27"/>
    </row>
    <row r="79" spans="1:11" ht="15.75" customHeight="1" x14ac:dyDescent="0.3">
      <c r="A79" s="4" t="s">
        <v>5</v>
      </c>
      <c r="B79" s="5" t="s">
        <v>6</v>
      </c>
      <c r="C79" s="6" t="s">
        <v>7</v>
      </c>
      <c r="D79" s="6" t="s">
        <v>8</v>
      </c>
      <c r="E79" s="6" t="s">
        <v>7</v>
      </c>
      <c r="F79" s="6" t="s">
        <v>8</v>
      </c>
      <c r="G79" s="6" t="s">
        <v>7</v>
      </c>
      <c r="H79" s="6" t="s">
        <v>8</v>
      </c>
      <c r="I79" s="6" t="s">
        <v>7</v>
      </c>
      <c r="J79" s="6" t="s">
        <v>8</v>
      </c>
      <c r="K79" s="29"/>
    </row>
    <row r="80" spans="1:11" ht="15.75" customHeight="1" x14ac:dyDescent="0.3">
      <c r="A80" s="7" t="s">
        <v>81</v>
      </c>
      <c r="B80" s="8" t="s">
        <v>74</v>
      </c>
      <c r="C80" s="12">
        <v>8</v>
      </c>
      <c r="D80" s="13">
        <v>12</v>
      </c>
      <c r="E80" s="13">
        <v>4</v>
      </c>
      <c r="F80" s="13">
        <v>5</v>
      </c>
      <c r="G80" s="13">
        <v>3</v>
      </c>
      <c r="H80" s="13">
        <v>1</v>
      </c>
      <c r="I80" s="13">
        <v>11</v>
      </c>
      <c r="J80" s="13">
        <v>13</v>
      </c>
      <c r="K80" s="45"/>
    </row>
    <row r="81" spans="1:11" ht="15.75" customHeight="1" x14ac:dyDescent="0.3">
      <c r="A81" s="7" t="s">
        <v>82</v>
      </c>
      <c r="B81" s="8" t="s">
        <v>74</v>
      </c>
      <c r="C81" s="12">
        <v>8</v>
      </c>
      <c r="D81" s="13">
        <v>12</v>
      </c>
      <c r="E81" s="13">
        <v>2</v>
      </c>
      <c r="F81" s="13">
        <v>7</v>
      </c>
      <c r="G81" s="13">
        <v>0</v>
      </c>
      <c r="H81" s="13">
        <v>1</v>
      </c>
      <c r="I81" s="13">
        <v>8</v>
      </c>
      <c r="J81" s="13">
        <v>13</v>
      </c>
      <c r="K81" s="45"/>
    </row>
    <row r="82" spans="1:11" ht="15.75" customHeight="1" x14ac:dyDescent="0.3">
      <c r="A82" s="7" t="s">
        <v>83</v>
      </c>
      <c r="B82" s="8" t="s">
        <v>74</v>
      </c>
      <c r="C82" s="12">
        <v>10</v>
      </c>
      <c r="D82" s="13">
        <v>10</v>
      </c>
      <c r="E82" s="13">
        <v>7</v>
      </c>
      <c r="F82" s="13">
        <v>6</v>
      </c>
      <c r="G82" s="13">
        <v>2</v>
      </c>
      <c r="H82" s="13">
        <v>1</v>
      </c>
      <c r="I82" s="13">
        <v>12</v>
      </c>
      <c r="J82" s="13">
        <v>11</v>
      </c>
      <c r="K82" s="45"/>
    </row>
    <row r="83" spans="1:11" ht="15.75" customHeight="1" x14ac:dyDescent="0.3">
      <c r="A83" s="10" t="s">
        <v>12</v>
      </c>
      <c r="B83" s="11"/>
      <c r="C83" s="9">
        <f>SUM(C80:C82)</f>
        <v>26</v>
      </c>
      <c r="D83" s="9">
        <f t="shared" ref="D83:J83" si="6">SUM(D80:D82)</f>
        <v>34</v>
      </c>
      <c r="E83" s="9">
        <f t="shared" si="6"/>
        <v>13</v>
      </c>
      <c r="F83" s="9">
        <f t="shared" si="6"/>
        <v>18</v>
      </c>
      <c r="G83" s="9">
        <f t="shared" si="6"/>
        <v>5</v>
      </c>
      <c r="H83" s="9">
        <f t="shared" si="6"/>
        <v>3</v>
      </c>
      <c r="I83" s="9">
        <f t="shared" si="6"/>
        <v>31</v>
      </c>
      <c r="J83" s="9">
        <f t="shared" si="6"/>
        <v>37</v>
      </c>
      <c r="K83" s="29"/>
    </row>
    <row r="84" spans="1:11" ht="15.75" customHeight="1" x14ac:dyDescent="0.3"/>
    <row r="85" spans="1:11" ht="15.75" customHeight="1" x14ac:dyDescent="0.3"/>
    <row r="86" spans="1:11" ht="15.75" customHeight="1" x14ac:dyDescent="0.3">
      <c r="A86" s="24" t="s">
        <v>1629</v>
      </c>
      <c r="B86" s="25"/>
      <c r="C86" s="25"/>
      <c r="D86" s="25"/>
      <c r="E86" s="25"/>
      <c r="F86" s="25"/>
      <c r="G86" s="25"/>
      <c r="H86" s="25"/>
      <c r="I86" s="25"/>
      <c r="J86" s="26"/>
      <c r="K86" s="27"/>
    </row>
    <row r="87" spans="1:11" ht="15.75" customHeight="1" x14ac:dyDescent="0.3">
      <c r="A87" s="2"/>
      <c r="B87" s="3"/>
      <c r="C87" s="28" t="s">
        <v>1</v>
      </c>
      <c r="D87" s="26"/>
      <c r="E87" s="28" t="s">
        <v>2</v>
      </c>
      <c r="F87" s="26"/>
      <c r="G87" s="28" t="s">
        <v>3</v>
      </c>
      <c r="H87" s="26"/>
      <c r="I87" s="28" t="s">
        <v>4</v>
      </c>
      <c r="J87" s="26"/>
      <c r="K87" s="27"/>
    </row>
    <row r="88" spans="1:11" ht="15.75" customHeight="1" x14ac:dyDescent="0.3">
      <c r="A88" s="4" t="s">
        <v>5</v>
      </c>
      <c r="B88" s="5" t="s">
        <v>6</v>
      </c>
      <c r="C88" s="6" t="s">
        <v>7</v>
      </c>
      <c r="D88" s="6" t="s">
        <v>8</v>
      </c>
      <c r="E88" s="6" t="s">
        <v>7</v>
      </c>
      <c r="F88" s="6" t="s">
        <v>8</v>
      </c>
      <c r="G88" s="6" t="s">
        <v>7</v>
      </c>
      <c r="H88" s="6" t="s">
        <v>8</v>
      </c>
      <c r="I88" s="6" t="s">
        <v>7</v>
      </c>
      <c r="J88" s="6" t="s">
        <v>8</v>
      </c>
      <c r="K88" s="29"/>
    </row>
    <row r="89" spans="1:11" ht="15.75" customHeight="1" x14ac:dyDescent="0.3">
      <c r="A89" s="7" t="s">
        <v>28</v>
      </c>
      <c r="B89" s="8" t="s">
        <v>2042</v>
      </c>
      <c r="C89" s="12"/>
      <c r="D89" s="13"/>
      <c r="E89" s="13"/>
      <c r="F89" s="13"/>
      <c r="G89" s="13"/>
      <c r="H89" s="13"/>
      <c r="I89" s="13">
        <v>4</v>
      </c>
      <c r="J89" s="13">
        <v>16</v>
      </c>
    </row>
    <row r="90" spans="1:11" ht="15.75" customHeight="1" x14ac:dyDescent="0.3">
      <c r="A90" s="7" t="s">
        <v>106</v>
      </c>
      <c r="B90" s="8" t="s">
        <v>509</v>
      </c>
      <c r="C90" s="12"/>
      <c r="D90" s="13"/>
      <c r="E90" s="13"/>
      <c r="F90" s="13"/>
      <c r="G90" s="13"/>
      <c r="H90" s="13"/>
      <c r="I90" s="13">
        <v>9</v>
      </c>
      <c r="J90" s="13">
        <v>12</v>
      </c>
    </row>
    <row r="91" spans="1:11" ht="15.75" customHeight="1" x14ac:dyDescent="0.3">
      <c r="A91" s="7" t="s">
        <v>30</v>
      </c>
      <c r="B91" s="8" t="s">
        <v>509</v>
      </c>
      <c r="C91" s="12"/>
      <c r="D91" s="13"/>
      <c r="E91" s="13"/>
      <c r="F91" s="13"/>
      <c r="G91" s="13"/>
      <c r="H91" s="13"/>
      <c r="I91" s="13"/>
      <c r="J91" s="13"/>
    </row>
    <row r="92" spans="1:11" ht="15.75" customHeight="1" x14ac:dyDescent="0.3">
      <c r="A92" s="7" t="s">
        <v>107</v>
      </c>
      <c r="B92" s="8" t="s">
        <v>509</v>
      </c>
      <c r="C92" s="12">
        <v>9</v>
      </c>
      <c r="D92" s="13">
        <v>9</v>
      </c>
      <c r="E92" s="13"/>
      <c r="F92" s="13"/>
      <c r="G92" s="13">
        <v>1</v>
      </c>
      <c r="H92" s="13">
        <v>1</v>
      </c>
      <c r="I92" s="13">
        <v>10</v>
      </c>
      <c r="J92" s="13">
        <v>10</v>
      </c>
    </row>
    <row r="93" spans="1:11" ht="15.75" customHeight="1" x14ac:dyDescent="0.3">
      <c r="A93" s="7" t="s">
        <v>109</v>
      </c>
      <c r="B93" s="8" t="s">
        <v>509</v>
      </c>
      <c r="C93" s="12">
        <v>7</v>
      </c>
      <c r="D93" s="13">
        <v>11</v>
      </c>
      <c r="E93" s="13"/>
      <c r="F93" s="13"/>
      <c r="G93" s="13">
        <v>1</v>
      </c>
      <c r="H93" s="13">
        <v>1</v>
      </c>
      <c r="I93" s="13">
        <v>8</v>
      </c>
      <c r="J93" s="13">
        <v>12</v>
      </c>
    </row>
    <row r="94" spans="1:11" ht="15.75" customHeight="1" x14ac:dyDescent="0.3">
      <c r="A94" s="7" t="s">
        <v>110</v>
      </c>
      <c r="B94" s="8" t="s">
        <v>509</v>
      </c>
      <c r="C94" s="12">
        <v>2</v>
      </c>
      <c r="D94" s="13">
        <v>15</v>
      </c>
      <c r="E94" s="13"/>
      <c r="F94" s="13"/>
      <c r="G94" s="13">
        <v>1</v>
      </c>
      <c r="H94" s="13">
        <v>1</v>
      </c>
      <c r="I94" s="13">
        <v>3</v>
      </c>
      <c r="J94" s="13">
        <v>16</v>
      </c>
    </row>
    <row r="95" spans="1:11" ht="15.75" customHeight="1" x14ac:dyDescent="0.3">
      <c r="A95" s="7" t="s">
        <v>112</v>
      </c>
      <c r="B95" s="8" t="s">
        <v>1326</v>
      </c>
      <c r="C95" s="12">
        <v>10</v>
      </c>
      <c r="D95" s="13">
        <v>8</v>
      </c>
      <c r="E95" s="13">
        <v>8</v>
      </c>
      <c r="F95" s="13">
        <v>6</v>
      </c>
      <c r="G95" s="13">
        <v>1</v>
      </c>
      <c r="H95" s="13">
        <v>1</v>
      </c>
      <c r="I95" s="13">
        <v>11</v>
      </c>
      <c r="J95" s="13">
        <v>9</v>
      </c>
    </row>
    <row r="96" spans="1:11" ht="15.75" customHeight="1" x14ac:dyDescent="0.3">
      <c r="A96" s="7" t="s">
        <v>113</v>
      </c>
      <c r="B96" s="8" t="s">
        <v>1326</v>
      </c>
      <c r="C96" s="12">
        <v>6</v>
      </c>
      <c r="D96" s="13">
        <v>14</v>
      </c>
      <c r="E96" s="13">
        <v>5</v>
      </c>
      <c r="F96" s="13">
        <v>9</v>
      </c>
      <c r="G96" s="13">
        <v>1</v>
      </c>
      <c r="H96" s="13">
        <v>1</v>
      </c>
      <c r="I96" s="13">
        <v>7</v>
      </c>
      <c r="J96" s="13">
        <v>15</v>
      </c>
    </row>
    <row r="97" spans="1:11" ht="15.75" customHeight="1" x14ac:dyDescent="0.3">
      <c r="A97" s="7" t="s">
        <v>171</v>
      </c>
      <c r="B97" s="8" t="s">
        <v>1326</v>
      </c>
      <c r="C97" s="12">
        <v>2</v>
      </c>
      <c r="D97" s="13">
        <v>18</v>
      </c>
      <c r="E97" s="13">
        <v>2</v>
      </c>
      <c r="F97" s="13">
        <v>12</v>
      </c>
      <c r="G97" s="13">
        <v>0</v>
      </c>
      <c r="H97" s="13">
        <v>1</v>
      </c>
      <c r="I97" s="13">
        <v>2</v>
      </c>
      <c r="J97" s="13">
        <v>19</v>
      </c>
    </row>
    <row r="98" spans="1:11" ht="15.75" customHeight="1" x14ac:dyDescent="0.3">
      <c r="A98" s="7" t="s">
        <v>32</v>
      </c>
      <c r="B98" s="8" t="s">
        <v>1622</v>
      </c>
      <c r="C98" s="12"/>
      <c r="D98" s="13"/>
      <c r="E98" s="13"/>
      <c r="F98" s="13"/>
      <c r="G98" s="13"/>
      <c r="H98" s="13"/>
      <c r="I98" s="13"/>
      <c r="J98" s="13"/>
    </row>
    <row r="99" spans="1:11" ht="15.75" customHeight="1" x14ac:dyDescent="0.3">
      <c r="A99" s="7" t="s">
        <v>33</v>
      </c>
      <c r="B99" s="8" t="s">
        <v>1622</v>
      </c>
      <c r="C99" s="12"/>
      <c r="D99" s="13"/>
      <c r="E99" s="13"/>
      <c r="F99" s="13"/>
      <c r="G99" s="13"/>
      <c r="H99" s="13"/>
      <c r="I99" s="13"/>
      <c r="J99" s="13"/>
    </row>
    <row r="100" spans="1:11" ht="15.75" customHeight="1" x14ac:dyDescent="0.3">
      <c r="A100" s="7" t="s">
        <v>34</v>
      </c>
      <c r="B100" s="8" t="s">
        <v>2041</v>
      </c>
      <c r="C100" s="12"/>
      <c r="D100" s="13"/>
      <c r="E100" s="13"/>
      <c r="F100" s="13"/>
      <c r="G100" s="13"/>
      <c r="H100" s="13"/>
      <c r="I100" s="13"/>
      <c r="J100" s="13"/>
    </row>
    <row r="101" spans="1:11" ht="15.75" customHeight="1" x14ac:dyDescent="0.3">
      <c r="A101" s="7" t="s">
        <v>35</v>
      </c>
      <c r="B101" s="8" t="s">
        <v>2041</v>
      </c>
      <c r="C101" s="12"/>
      <c r="D101" s="13"/>
      <c r="E101" s="13"/>
      <c r="F101" s="13"/>
      <c r="G101" s="13"/>
      <c r="H101" s="13"/>
      <c r="I101" s="13"/>
      <c r="J101" s="13"/>
    </row>
    <row r="102" spans="1:11" ht="15.75" customHeight="1" x14ac:dyDescent="0.3">
      <c r="A102" s="7" t="s">
        <v>36</v>
      </c>
      <c r="B102" s="8" t="s">
        <v>555</v>
      </c>
      <c r="C102" s="12">
        <v>7</v>
      </c>
      <c r="D102" s="13">
        <v>13</v>
      </c>
      <c r="E102" s="13">
        <v>3</v>
      </c>
      <c r="F102" s="13">
        <v>10</v>
      </c>
      <c r="G102" s="13">
        <v>1</v>
      </c>
      <c r="H102" s="13">
        <v>1</v>
      </c>
      <c r="I102" s="13">
        <v>8</v>
      </c>
      <c r="J102" s="13">
        <v>14</v>
      </c>
      <c r="K102" s="45"/>
    </row>
    <row r="103" spans="1:11" ht="15.75" customHeight="1" x14ac:dyDescent="0.3">
      <c r="A103" s="7" t="s">
        <v>37</v>
      </c>
      <c r="B103" s="8" t="s">
        <v>555</v>
      </c>
      <c r="C103" s="12">
        <v>13</v>
      </c>
      <c r="D103" s="13">
        <v>7</v>
      </c>
      <c r="E103" s="13">
        <v>10</v>
      </c>
      <c r="F103" s="13">
        <v>6</v>
      </c>
      <c r="G103" s="13">
        <v>1</v>
      </c>
      <c r="H103" s="13">
        <v>1</v>
      </c>
      <c r="I103" s="13">
        <v>14</v>
      </c>
      <c r="J103" s="13">
        <v>8</v>
      </c>
      <c r="K103" s="45"/>
    </row>
    <row r="104" spans="1:11" ht="15.75" customHeight="1" x14ac:dyDescent="0.3">
      <c r="A104" s="7" t="s">
        <v>38</v>
      </c>
      <c r="B104" s="8" t="s">
        <v>555</v>
      </c>
      <c r="C104" s="12">
        <v>8</v>
      </c>
      <c r="D104" s="13">
        <v>12</v>
      </c>
      <c r="E104" s="13">
        <v>8</v>
      </c>
      <c r="F104" s="13">
        <v>8</v>
      </c>
      <c r="G104" s="13">
        <v>1</v>
      </c>
      <c r="H104" s="13">
        <v>1</v>
      </c>
      <c r="I104" s="13">
        <v>9</v>
      </c>
      <c r="J104" s="13">
        <v>13</v>
      </c>
      <c r="K104" s="45"/>
    </row>
    <row r="105" spans="1:11" ht="15.75" customHeight="1" x14ac:dyDescent="0.3">
      <c r="A105" s="7" t="s">
        <v>81</v>
      </c>
      <c r="B105" s="8" t="s">
        <v>555</v>
      </c>
      <c r="C105" s="12">
        <v>6</v>
      </c>
      <c r="D105" s="13">
        <v>14</v>
      </c>
      <c r="E105" s="13">
        <v>5</v>
      </c>
      <c r="F105" s="13">
        <v>11</v>
      </c>
      <c r="G105" s="13">
        <v>1</v>
      </c>
      <c r="H105" s="13">
        <v>1</v>
      </c>
      <c r="I105" s="13">
        <v>7</v>
      </c>
      <c r="J105" s="13">
        <v>15</v>
      </c>
      <c r="K105" s="45"/>
    </row>
    <row r="106" spans="1:11" ht="15.75" customHeight="1" x14ac:dyDescent="0.3">
      <c r="A106" s="10" t="s">
        <v>12</v>
      </c>
      <c r="B106" s="11"/>
      <c r="C106" s="9">
        <f>SUM(C89:C105)</f>
        <v>70</v>
      </c>
      <c r="D106" s="9">
        <f t="shared" ref="D106:J106" si="7">SUM(D89:D105)</f>
        <v>121</v>
      </c>
      <c r="E106" s="9">
        <f t="shared" si="7"/>
        <v>41</v>
      </c>
      <c r="F106" s="9">
        <f t="shared" si="7"/>
        <v>62</v>
      </c>
      <c r="G106" s="9">
        <f t="shared" si="7"/>
        <v>9</v>
      </c>
      <c r="H106" s="9">
        <f t="shared" si="7"/>
        <v>10</v>
      </c>
      <c r="I106" s="9">
        <f t="shared" si="7"/>
        <v>92</v>
      </c>
      <c r="J106" s="9">
        <f t="shared" si="7"/>
        <v>159</v>
      </c>
      <c r="K106" s="29"/>
    </row>
    <row r="107" spans="1:11" ht="15.75" customHeight="1" x14ac:dyDescent="0.3"/>
    <row r="108" spans="1:11" ht="15.75" customHeight="1" x14ac:dyDescent="0.3"/>
    <row r="109" spans="1:11" ht="15.75" customHeight="1" x14ac:dyDescent="0.3">
      <c r="A109" s="24" t="s">
        <v>1905</v>
      </c>
      <c r="B109" s="25"/>
      <c r="C109" s="25"/>
      <c r="D109" s="25"/>
      <c r="E109" s="25"/>
      <c r="F109" s="25"/>
      <c r="G109" s="25"/>
      <c r="H109" s="25"/>
      <c r="I109" s="25"/>
      <c r="J109" s="26"/>
      <c r="K109" s="27"/>
    </row>
    <row r="110" spans="1:11" ht="15.75" customHeight="1" x14ac:dyDescent="0.3">
      <c r="A110" s="2"/>
      <c r="B110" s="3"/>
      <c r="C110" s="28" t="s">
        <v>1</v>
      </c>
      <c r="D110" s="26"/>
      <c r="E110" s="28" t="s">
        <v>2</v>
      </c>
      <c r="F110" s="26"/>
      <c r="G110" s="28" t="s">
        <v>3</v>
      </c>
      <c r="H110" s="26"/>
      <c r="I110" s="28" t="s">
        <v>4</v>
      </c>
      <c r="J110" s="26"/>
      <c r="K110" s="27"/>
    </row>
    <row r="111" spans="1:11" ht="15.75" customHeight="1" x14ac:dyDescent="0.3">
      <c r="A111" s="4" t="s">
        <v>5</v>
      </c>
      <c r="B111" s="5" t="s">
        <v>6</v>
      </c>
      <c r="C111" s="6" t="s">
        <v>7</v>
      </c>
      <c r="D111" s="6" t="s">
        <v>8</v>
      </c>
      <c r="E111" s="6" t="s">
        <v>7</v>
      </c>
      <c r="F111" s="6" t="s">
        <v>8</v>
      </c>
      <c r="G111" s="6" t="s">
        <v>7</v>
      </c>
      <c r="H111" s="6" t="s">
        <v>8</v>
      </c>
      <c r="I111" s="6" t="s">
        <v>7</v>
      </c>
      <c r="J111" s="6" t="s">
        <v>8</v>
      </c>
      <c r="K111" s="29"/>
    </row>
    <row r="112" spans="1:11" ht="15.75" customHeight="1" x14ac:dyDescent="0.3">
      <c r="A112" s="7" t="s">
        <v>1267</v>
      </c>
      <c r="B112" s="8" t="s">
        <v>210</v>
      </c>
      <c r="C112" s="12">
        <v>15</v>
      </c>
      <c r="D112" s="13">
        <v>7</v>
      </c>
      <c r="E112" s="13">
        <v>9</v>
      </c>
      <c r="F112" s="13">
        <v>5</v>
      </c>
      <c r="G112" s="13">
        <v>1</v>
      </c>
      <c r="H112" s="13">
        <v>1</v>
      </c>
      <c r="I112" s="13">
        <v>16</v>
      </c>
      <c r="J112" s="13">
        <v>8</v>
      </c>
      <c r="K112" s="45"/>
    </row>
    <row r="113" spans="1:11" ht="15.75" customHeight="1" x14ac:dyDescent="0.3">
      <c r="A113" s="7" t="s">
        <v>1374</v>
      </c>
      <c r="B113" s="8" t="s">
        <v>210</v>
      </c>
      <c r="C113" s="12">
        <v>14</v>
      </c>
      <c r="D113" s="13">
        <v>8</v>
      </c>
      <c r="E113" s="13">
        <v>8</v>
      </c>
      <c r="F113" s="13">
        <v>6</v>
      </c>
      <c r="G113" s="13">
        <v>2</v>
      </c>
      <c r="H113" s="13">
        <v>1</v>
      </c>
      <c r="I113" s="13">
        <v>16</v>
      </c>
      <c r="J113" s="13">
        <v>9</v>
      </c>
      <c r="K113" s="44"/>
    </row>
    <row r="114" spans="1:11" ht="15.75" customHeight="1" x14ac:dyDescent="0.3">
      <c r="A114" s="7" t="s">
        <v>1475</v>
      </c>
      <c r="B114" s="8" t="s">
        <v>210</v>
      </c>
      <c r="C114" s="12">
        <v>12</v>
      </c>
      <c r="D114" s="13">
        <v>10</v>
      </c>
      <c r="E114" s="13">
        <v>7</v>
      </c>
      <c r="F114" s="13">
        <v>7</v>
      </c>
      <c r="G114" s="13">
        <v>2</v>
      </c>
      <c r="H114" s="13">
        <v>1</v>
      </c>
      <c r="I114" s="13">
        <v>14</v>
      </c>
      <c r="J114" s="13">
        <v>11</v>
      </c>
      <c r="K114" s="44"/>
    </row>
    <row r="115" spans="1:11" ht="15.75" customHeight="1" x14ac:dyDescent="0.3">
      <c r="A115" s="7" t="s">
        <v>1614</v>
      </c>
      <c r="B115" s="8" t="s">
        <v>210</v>
      </c>
      <c r="C115" s="12">
        <v>20</v>
      </c>
      <c r="D115" s="13">
        <v>2</v>
      </c>
      <c r="E115" s="13">
        <v>12</v>
      </c>
      <c r="F115" s="13">
        <v>2</v>
      </c>
      <c r="G115" s="13">
        <v>4</v>
      </c>
      <c r="H115" s="13">
        <v>1</v>
      </c>
      <c r="I115" s="13">
        <v>24</v>
      </c>
      <c r="J115" s="13">
        <v>3</v>
      </c>
      <c r="K115" s="44"/>
    </row>
    <row r="116" spans="1:11" ht="15.75" customHeight="1" x14ac:dyDescent="0.3">
      <c r="A116" s="7" t="s">
        <v>1852</v>
      </c>
      <c r="B116" s="8" t="s">
        <v>210</v>
      </c>
      <c r="C116" s="12">
        <v>15</v>
      </c>
      <c r="D116" s="13">
        <v>7</v>
      </c>
      <c r="E116" s="13">
        <v>8</v>
      </c>
      <c r="F116" s="13">
        <v>6</v>
      </c>
      <c r="G116" s="13">
        <v>2</v>
      </c>
      <c r="H116" s="13">
        <v>1</v>
      </c>
      <c r="I116" s="13">
        <v>17</v>
      </c>
      <c r="J116" s="13">
        <v>8</v>
      </c>
      <c r="K116" s="44"/>
    </row>
    <row r="117" spans="1:11" ht="15.75" customHeight="1" x14ac:dyDescent="0.3">
      <c r="A117" s="7" t="s">
        <v>1883</v>
      </c>
      <c r="B117" s="8" t="s">
        <v>210</v>
      </c>
      <c r="C117" s="12">
        <v>17</v>
      </c>
      <c r="D117" s="13">
        <v>5</v>
      </c>
      <c r="E117" s="13">
        <v>9</v>
      </c>
      <c r="F117" s="13">
        <v>3</v>
      </c>
      <c r="G117" s="13">
        <v>6</v>
      </c>
      <c r="H117" s="13">
        <v>1</v>
      </c>
      <c r="I117" s="13">
        <v>23</v>
      </c>
      <c r="J117" s="13">
        <v>6</v>
      </c>
      <c r="K117" s="44"/>
    </row>
    <row r="118" spans="1:11" ht="15.75" customHeight="1" x14ac:dyDescent="0.3">
      <c r="A118" s="7" t="s">
        <v>1947</v>
      </c>
      <c r="B118" s="8" t="s">
        <v>210</v>
      </c>
      <c r="C118" s="12">
        <v>17</v>
      </c>
      <c r="D118" s="13">
        <v>5</v>
      </c>
      <c r="E118" s="13">
        <v>10</v>
      </c>
      <c r="F118" s="13">
        <v>2</v>
      </c>
      <c r="G118" s="13">
        <v>1</v>
      </c>
      <c r="H118" s="13">
        <v>1</v>
      </c>
      <c r="I118" s="13">
        <v>18</v>
      </c>
      <c r="J118" s="13">
        <v>6</v>
      </c>
      <c r="K118" s="44"/>
    </row>
    <row r="119" spans="1:11" ht="15.75" customHeight="1" x14ac:dyDescent="0.3">
      <c r="A119" s="7" t="s">
        <v>1965</v>
      </c>
      <c r="B119" s="8" t="s">
        <v>210</v>
      </c>
      <c r="C119" s="12">
        <v>13</v>
      </c>
      <c r="D119" s="13">
        <v>9</v>
      </c>
      <c r="E119" s="13">
        <v>9</v>
      </c>
      <c r="F119" s="13">
        <v>3</v>
      </c>
      <c r="G119" s="13">
        <v>0</v>
      </c>
      <c r="H119" s="13">
        <v>1</v>
      </c>
      <c r="I119" s="13">
        <v>13</v>
      </c>
      <c r="J119" s="13">
        <v>10</v>
      </c>
      <c r="K119" s="44"/>
    </row>
    <row r="120" spans="1:11" ht="15.75" customHeight="1" x14ac:dyDescent="0.3">
      <c r="A120" s="7" t="s">
        <v>2031</v>
      </c>
      <c r="B120" s="8" t="s">
        <v>210</v>
      </c>
      <c r="C120" s="12">
        <v>4</v>
      </c>
      <c r="D120" s="13">
        <v>12</v>
      </c>
      <c r="E120" s="13">
        <v>0</v>
      </c>
      <c r="F120" s="13">
        <v>11</v>
      </c>
      <c r="G120" s="13">
        <v>0</v>
      </c>
      <c r="H120" s="13">
        <v>1</v>
      </c>
      <c r="I120" s="13">
        <v>4</v>
      </c>
      <c r="J120" s="13">
        <v>13</v>
      </c>
      <c r="K120" s="44"/>
    </row>
    <row r="121" spans="1:11" ht="15.75" customHeight="1" x14ac:dyDescent="0.3">
      <c r="A121" s="7" t="s">
        <v>2043</v>
      </c>
      <c r="B121" s="8" t="s">
        <v>210</v>
      </c>
      <c r="C121" s="12">
        <v>13</v>
      </c>
      <c r="D121" s="13">
        <v>9</v>
      </c>
      <c r="E121" s="13">
        <v>7</v>
      </c>
      <c r="F121" s="13">
        <v>5</v>
      </c>
      <c r="G121" s="13">
        <v>2</v>
      </c>
      <c r="H121" s="13">
        <v>1</v>
      </c>
      <c r="I121" s="13">
        <v>15</v>
      </c>
      <c r="J121" s="13">
        <v>10</v>
      </c>
      <c r="K121" s="44"/>
    </row>
    <row r="122" spans="1:11" ht="15.75" customHeight="1" x14ac:dyDescent="0.3">
      <c r="A122" s="7" t="s">
        <v>2066</v>
      </c>
      <c r="B122" s="8" t="s">
        <v>210</v>
      </c>
      <c r="C122" s="12">
        <v>18</v>
      </c>
      <c r="D122" s="13">
        <v>4</v>
      </c>
      <c r="E122" s="13">
        <v>12</v>
      </c>
      <c r="F122" s="13">
        <v>2</v>
      </c>
      <c r="G122" s="13">
        <v>2</v>
      </c>
      <c r="H122" s="13">
        <v>1</v>
      </c>
      <c r="I122" s="13">
        <v>20</v>
      </c>
      <c r="J122" s="13">
        <v>5</v>
      </c>
      <c r="K122" s="44"/>
    </row>
    <row r="123" spans="1:11" ht="15.75" customHeight="1" x14ac:dyDescent="0.3">
      <c r="A123" s="7" t="s">
        <v>2081</v>
      </c>
      <c r="B123" s="8" t="s">
        <v>210</v>
      </c>
      <c r="C123" s="12">
        <v>20</v>
      </c>
      <c r="D123" s="13">
        <v>2</v>
      </c>
      <c r="E123" s="13">
        <v>14</v>
      </c>
      <c r="F123" s="13">
        <v>0</v>
      </c>
      <c r="G123" s="13">
        <v>2</v>
      </c>
      <c r="H123" s="13">
        <v>1</v>
      </c>
      <c r="I123" s="13">
        <v>22</v>
      </c>
      <c r="J123" s="13">
        <v>3</v>
      </c>
      <c r="K123" s="44"/>
    </row>
    <row r="124" spans="1:11" ht="15.75" customHeight="1" x14ac:dyDescent="0.3">
      <c r="A124" s="10" t="s">
        <v>12</v>
      </c>
      <c r="B124" s="11"/>
      <c r="C124" s="9">
        <f>SUM(C112:C123)</f>
        <v>178</v>
      </c>
      <c r="D124" s="9">
        <f t="shared" ref="D124:J124" si="8">SUM(D112:D123)</f>
        <v>80</v>
      </c>
      <c r="E124" s="9">
        <f t="shared" si="8"/>
        <v>105</v>
      </c>
      <c r="F124" s="9">
        <f t="shared" si="8"/>
        <v>52</v>
      </c>
      <c r="G124" s="9">
        <f t="shared" si="8"/>
        <v>24</v>
      </c>
      <c r="H124" s="9">
        <f t="shared" si="8"/>
        <v>12</v>
      </c>
      <c r="I124" s="9">
        <f t="shared" si="8"/>
        <v>202</v>
      </c>
      <c r="J124" s="9">
        <f t="shared" si="8"/>
        <v>92</v>
      </c>
      <c r="K124" s="29"/>
    </row>
    <row r="125" spans="1:11" ht="15.75" customHeight="1" x14ac:dyDescent="0.3"/>
    <row r="126" spans="1:11" ht="15.75" customHeight="1" x14ac:dyDescent="0.3"/>
    <row r="127" spans="1:11" ht="15.75" customHeight="1" x14ac:dyDescent="0.3">
      <c r="A127" s="24" t="s">
        <v>837</v>
      </c>
      <c r="B127" s="25"/>
      <c r="C127" s="25"/>
      <c r="D127" s="25"/>
      <c r="E127" s="25"/>
      <c r="F127" s="25"/>
      <c r="G127" s="25"/>
      <c r="H127" s="25"/>
      <c r="I127" s="25"/>
      <c r="J127" s="26"/>
      <c r="K127" s="27"/>
    </row>
    <row r="128" spans="1:11" ht="15.75" customHeight="1" x14ac:dyDescent="0.3">
      <c r="A128" s="2"/>
      <c r="B128" s="3"/>
      <c r="C128" s="28" t="s">
        <v>1</v>
      </c>
      <c r="D128" s="26"/>
      <c r="E128" s="28" t="s">
        <v>2</v>
      </c>
      <c r="F128" s="26"/>
      <c r="G128" s="28" t="s">
        <v>3</v>
      </c>
      <c r="H128" s="26"/>
      <c r="I128" s="28" t="s">
        <v>4</v>
      </c>
      <c r="J128" s="26"/>
      <c r="K128" s="27"/>
    </row>
    <row r="129" spans="1:11" ht="15.75" customHeight="1" x14ac:dyDescent="0.3">
      <c r="A129" s="4" t="s">
        <v>5</v>
      </c>
      <c r="B129" s="5" t="s">
        <v>6</v>
      </c>
      <c r="C129" s="6" t="s">
        <v>7</v>
      </c>
      <c r="D129" s="6" t="s">
        <v>8</v>
      </c>
      <c r="E129" s="6" t="s">
        <v>7</v>
      </c>
      <c r="F129" s="6" t="s">
        <v>8</v>
      </c>
      <c r="G129" s="6" t="s">
        <v>7</v>
      </c>
      <c r="H129" s="6" t="s">
        <v>8</v>
      </c>
      <c r="I129" s="6" t="s">
        <v>7</v>
      </c>
      <c r="J129" s="6" t="s">
        <v>8</v>
      </c>
      <c r="K129" s="29"/>
    </row>
    <row r="130" spans="1:11" ht="15.75" customHeight="1" x14ac:dyDescent="0.3">
      <c r="A130" s="7" t="s">
        <v>109</v>
      </c>
      <c r="B130" s="8" t="s">
        <v>95</v>
      </c>
      <c r="C130" s="12">
        <v>10</v>
      </c>
      <c r="D130" s="13">
        <v>6</v>
      </c>
      <c r="E130" s="13">
        <v>5</v>
      </c>
      <c r="F130" s="13">
        <v>4</v>
      </c>
      <c r="G130" s="13">
        <v>1</v>
      </c>
      <c r="H130" s="13">
        <v>1</v>
      </c>
      <c r="I130" s="13">
        <v>11</v>
      </c>
      <c r="J130" s="13">
        <v>7</v>
      </c>
      <c r="K130" s="27"/>
    </row>
    <row r="131" spans="1:11" ht="15.75" customHeight="1" x14ac:dyDescent="0.3">
      <c r="A131" s="7" t="s">
        <v>110</v>
      </c>
      <c r="B131" s="8" t="s">
        <v>95</v>
      </c>
      <c r="C131" s="22">
        <v>10</v>
      </c>
      <c r="D131" s="14">
        <v>8</v>
      </c>
      <c r="E131" s="14">
        <v>4</v>
      </c>
      <c r="F131" s="14">
        <v>5</v>
      </c>
      <c r="G131" s="14">
        <v>0</v>
      </c>
      <c r="H131" s="14">
        <v>1</v>
      </c>
      <c r="I131" s="14">
        <v>10</v>
      </c>
      <c r="J131" s="14">
        <v>9</v>
      </c>
      <c r="K131" s="27"/>
    </row>
    <row r="132" spans="1:11" ht="15.75" customHeight="1" x14ac:dyDescent="0.3">
      <c r="A132" s="7" t="s">
        <v>112</v>
      </c>
      <c r="B132" s="8" t="s">
        <v>177</v>
      </c>
      <c r="C132" s="22">
        <v>6</v>
      </c>
      <c r="D132" s="14">
        <v>12</v>
      </c>
      <c r="E132" s="14">
        <v>4</v>
      </c>
      <c r="F132" s="14">
        <v>5</v>
      </c>
      <c r="G132" s="14">
        <v>0</v>
      </c>
      <c r="H132" s="14">
        <v>1</v>
      </c>
      <c r="I132" s="14">
        <v>6</v>
      </c>
      <c r="J132" s="14">
        <v>13</v>
      </c>
      <c r="K132" s="27"/>
    </row>
    <row r="133" spans="1:11" ht="15.75" customHeight="1" x14ac:dyDescent="0.3">
      <c r="A133" s="7" t="s">
        <v>113</v>
      </c>
      <c r="B133" s="8" t="s">
        <v>177</v>
      </c>
      <c r="C133" s="22">
        <v>4</v>
      </c>
      <c r="D133" s="14">
        <v>14</v>
      </c>
      <c r="E133" s="14">
        <v>2</v>
      </c>
      <c r="F133" s="14">
        <v>7</v>
      </c>
      <c r="G133" s="14">
        <v>0</v>
      </c>
      <c r="H133" s="14">
        <v>1</v>
      </c>
      <c r="I133" s="14">
        <v>4</v>
      </c>
      <c r="J133" s="14">
        <v>15</v>
      </c>
      <c r="K133" s="27"/>
    </row>
    <row r="134" spans="1:11" ht="15.75" customHeight="1" x14ac:dyDescent="0.3">
      <c r="A134" s="10" t="s">
        <v>12</v>
      </c>
      <c r="B134" s="11"/>
      <c r="C134" s="9">
        <v>30</v>
      </c>
      <c r="D134" s="9">
        <v>40</v>
      </c>
      <c r="E134" s="9">
        <v>15</v>
      </c>
      <c r="F134" s="9">
        <v>21</v>
      </c>
      <c r="G134" s="9">
        <v>1</v>
      </c>
      <c r="H134" s="9">
        <v>4</v>
      </c>
      <c r="I134" s="9">
        <v>31</v>
      </c>
      <c r="J134" s="9">
        <v>44</v>
      </c>
      <c r="K134" s="29"/>
    </row>
    <row r="135" spans="1:11" ht="15.75" customHeight="1" x14ac:dyDescent="0.3"/>
    <row r="136" spans="1:11" ht="15.75" customHeight="1" x14ac:dyDescent="0.3"/>
    <row r="137" spans="1:11" ht="15.75" customHeight="1" x14ac:dyDescent="0.3">
      <c r="A137" s="24" t="s">
        <v>321</v>
      </c>
      <c r="B137" s="25"/>
      <c r="C137" s="25"/>
      <c r="D137" s="25"/>
      <c r="E137" s="25"/>
      <c r="F137" s="25"/>
      <c r="G137" s="25"/>
      <c r="H137" s="25"/>
      <c r="I137" s="25"/>
      <c r="J137" s="26"/>
      <c r="K137" s="27"/>
    </row>
    <row r="138" spans="1:11" ht="15.75" customHeight="1" x14ac:dyDescent="0.3">
      <c r="A138" s="2"/>
      <c r="B138" s="3"/>
      <c r="C138" s="28" t="s">
        <v>1</v>
      </c>
      <c r="D138" s="26"/>
      <c r="E138" s="28" t="s">
        <v>2</v>
      </c>
      <c r="F138" s="26"/>
      <c r="G138" s="28" t="s">
        <v>3</v>
      </c>
      <c r="H138" s="26"/>
      <c r="I138" s="28" t="s">
        <v>4</v>
      </c>
      <c r="J138" s="26"/>
      <c r="K138" s="27"/>
    </row>
    <row r="139" spans="1:11" ht="15.75" customHeight="1" x14ac:dyDescent="0.3">
      <c r="A139" s="4" t="s">
        <v>5</v>
      </c>
      <c r="B139" s="5" t="s">
        <v>6</v>
      </c>
      <c r="C139" s="6" t="s">
        <v>7</v>
      </c>
      <c r="D139" s="6" t="s">
        <v>8</v>
      </c>
      <c r="E139" s="6" t="s">
        <v>7</v>
      </c>
      <c r="F139" s="6" t="s">
        <v>8</v>
      </c>
      <c r="G139" s="6" t="s">
        <v>7</v>
      </c>
      <c r="H139" s="6" t="s">
        <v>8</v>
      </c>
      <c r="I139" s="6" t="s">
        <v>7</v>
      </c>
      <c r="J139" s="6" t="s">
        <v>8</v>
      </c>
      <c r="K139" s="29"/>
    </row>
    <row r="140" spans="1:11" ht="15.75" customHeight="1" x14ac:dyDescent="0.3">
      <c r="A140" s="7" t="s">
        <v>24</v>
      </c>
      <c r="B140" s="8" t="s">
        <v>174</v>
      </c>
      <c r="C140" s="12">
        <v>6</v>
      </c>
      <c r="D140" s="13">
        <v>11</v>
      </c>
      <c r="E140" s="13">
        <v>4</v>
      </c>
      <c r="F140" s="13">
        <v>6</v>
      </c>
      <c r="G140" s="13">
        <v>0</v>
      </c>
      <c r="H140" s="13">
        <v>2</v>
      </c>
      <c r="I140" s="13">
        <v>6</v>
      </c>
      <c r="J140" s="13">
        <v>13</v>
      </c>
      <c r="K140" s="27"/>
    </row>
    <row r="141" spans="1:11" ht="15.75" customHeight="1" x14ac:dyDescent="0.3">
      <c r="A141" s="7" t="s">
        <v>46</v>
      </c>
      <c r="B141" s="8" t="s">
        <v>174</v>
      </c>
      <c r="C141" s="22">
        <v>10</v>
      </c>
      <c r="D141" s="14">
        <v>6</v>
      </c>
      <c r="E141" s="14">
        <v>6</v>
      </c>
      <c r="F141" s="14">
        <v>4</v>
      </c>
      <c r="G141" s="14">
        <v>2</v>
      </c>
      <c r="H141" s="14">
        <v>2</v>
      </c>
      <c r="I141" s="14">
        <v>12</v>
      </c>
      <c r="J141" s="14">
        <v>8</v>
      </c>
      <c r="K141" s="27"/>
    </row>
    <row r="142" spans="1:11" ht="15.75" customHeight="1" x14ac:dyDescent="0.3">
      <c r="A142" s="10" t="s">
        <v>12</v>
      </c>
      <c r="B142" s="11"/>
      <c r="C142" s="9">
        <v>16</v>
      </c>
      <c r="D142" s="9">
        <v>17</v>
      </c>
      <c r="E142" s="9">
        <v>10</v>
      </c>
      <c r="F142" s="9">
        <v>10</v>
      </c>
      <c r="G142" s="9">
        <v>2</v>
      </c>
      <c r="H142" s="9">
        <v>4</v>
      </c>
      <c r="I142" s="9">
        <v>18</v>
      </c>
      <c r="J142" s="9">
        <v>21</v>
      </c>
      <c r="K142" s="29"/>
    </row>
    <row r="143" spans="1:11" ht="15.75" customHeight="1" x14ac:dyDescent="0.3"/>
    <row r="144" spans="1:11" ht="15.75" customHeight="1" x14ac:dyDescent="0.3"/>
    <row r="145" spans="1:11" ht="15.75" customHeight="1" x14ac:dyDescent="0.3">
      <c r="A145" s="24" t="s">
        <v>934</v>
      </c>
      <c r="B145" s="25"/>
      <c r="C145" s="25"/>
      <c r="D145" s="25"/>
      <c r="E145" s="25"/>
      <c r="F145" s="25"/>
      <c r="G145" s="25"/>
      <c r="H145" s="25"/>
      <c r="I145" s="25"/>
      <c r="J145" s="26"/>
      <c r="K145" s="27"/>
    </row>
    <row r="146" spans="1:11" ht="15.75" customHeight="1" x14ac:dyDescent="0.3">
      <c r="A146" s="2"/>
      <c r="B146" s="3"/>
      <c r="C146" s="28" t="s">
        <v>1</v>
      </c>
      <c r="D146" s="26"/>
      <c r="E146" s="28" t="s">
        <v>2</v>
      </c>
      <c r="F146" s="26"/>
      <c r="G146" s="28" t="s">
        <v>3</v>
      </c>
      <c r="H146" s="26"/>
      <c r="I146" s="28" t="s">
        <v>4</v>
      </c>
      <c r="J146" s="26"/>
      <c r="K146" s="27"/>
    </row>
    <row r="147" spans="1:11" ht="15.75" customHeight="1" x14ac:dyDescent="0.3">
      <c r="A147" s="4" t="s">
        <v>5</v>
      </c>
      <c r="B147" s="5" t="s">
        <v>6</v>
      </c>
      <c r="C147" s="6" t="s">
        <v>7</v>
      </c>
      <c r="D147" s="6" t="s">
        <v>8</v>
      </c>
      <c r="E147" s="6" t="s">
        <v>7</v>
      </c>
      <c r="F147" s="6" t="s">
        <v>8</v>
      </c>
      <c r="G147" s="6" t="s">
        <v>7</v>
      </c>
      <c r="H147" s="6" t="s">
        <v>8</v>
      </c>
      <c r="I147" s="6" t="s">
        <v>7</v>
      </c>
      <c r="J147" s="6" t="s">
        <v>8</v>
      </c>
      <c r="K147" s="29"/>
    </row>
    <row r="148" spans="1:11" ht="15.75" customHeight="1" x14ac:dyDescent="0.3">
      <c r="A148" s="7" t="s">
        <v>56</v>
      </c>
      <c r="B148" s="8" t="s">
        <v>1491</v>
      </c>
      <c r="C148" s="12"/>
      <c r="D148" s="13"/>
      <c r="E148" s="13"/>
      <c r="F148" s="13"/>
      <c r="G148" s="13"/>
      <c r="H148" s="13"/>
      <c r="I148" s="13"/>
      <c r="J148" s="13"/>
      <c r="K148" s="27"/>
    </row>
    <row r="149" spans="1:11" ht="15.75" customHeight="1" x14ac:dyDescent="0.3">
      <c r="A149" s="7" t="s">
        <v>104</v>
      </c>
      <c r="B149" s="8" t="s">
        <v>619</v>
      </c>
      <c r="C149" s="12">
        <v>15</v>
      </c>
      <c r="D149" s="13">
        <v>3</v>
      </c>
      <c r="E149" s="13">
        <v>5</v>
      </c>
      <c r="F149" s="13">
        <v>2</v>
      </c>
      <c r="G149" s="13">
        <v>1</v>
      </c>
      <c r="H149" s="13">
        <v>1</v>
      </c>
      <c r="I149" s="13">
        <v>16</v>
      </c>
      <c r="J149" s="13">
        <v>4</v>
      </c>
      <c r="K149" s="27"/>
    </row>
    <row r="150" spans="1:11" ht="15.75" customHeight="1" x14ac:dyDescent="0.3">
      <c r="A150" s="7" t="s">
        <v>105</v>
      </c>
      <c r="B150" s="8" t="s">
        <v>619</v>
      </c>
      <c r="C150" s="12">
        <v>8</v>
      </c>
      <c r="D150" s="13">
        <v>8</v>
      </c>
      <c r="E150" s="13">
        <v>3</v>
      </c>
      <c r="F150" s="13">
        <v>4</v>
      </c>
      <c r="G150" s="13">
        <v>5</v>
      </c>
      <c r="H150" s="13">
        <v>1</v>
      </c>
      <c r="I150" s="13">
        <v>13</v>
      </c>
      <c r="J150" s="13">
        <v>9</v>
      </c>
      <c r="K150" s="27"/>
    </row>
    <row r="151" spans="1:11" ht="15.75" customHeight="1" x14ac:dyDescent="0.3">
      <c r="A151" s="7" t="s">
        <v>28</v>
      </c>
      <c r="B151" s="8" t="s">
        <v>195</v>
      </c>
      <c r="C151" s="12">
        <v>8</v>
      </c>
      <c r="D151" s="13">
        <v>10</v>
      </c>
      <c r="E151" s="13">
        <v>4</v>
      </c>
      <c r="F151" s="13">
        <v>3</v>
      </c>
      <c r="G151" s="13">
        <v>1</v>
      </c>
      <c r="H151" s="13">
        <v>1</v>
      </c>
      <c r="I151" s="13">
        <v>9</v>
      </c>
      <c r="J151" s="13">
        <v>11</v>
      </c>
      <c r="K151" s="27"/>
    </row>
    <row r="152" spans="1:11" ht="15.75" customHeight="1" x14ac:dyDescent="0.3">
      <c r="A152" s="7" t="s">
        <v>106</v>
      </c>
      <c r="B152" s="8" t="s">
        <v>195</v>
      </c>
      <c r="C152" s="22">
        <v>6</v>
      </c>
      <c r="D152" s="14">
        <v>12</v>
      </c>
      <c r="E152" s="14">
        <v>3</v>
      </c>
      <c r="F152" s="14">
        <v>4</v>
      </c>
      <c r="G152" s="14">
        <v>1</v>
      </c>
      <c r="H152" s="14">
        <v>1</v>
      </c>
      <c r="I152" s="14">
        <v>7</v>
      </c>
      <c r="J152" s="14">
        <v>13</v>
      </c>
      <c r="K152" s="27"/>
    </row>
    <row r="153" spans="1:11" ht="15.75" customHeight="1" x14ac:dyDescent="0.3">
      <c r="A153" s="7" t="s">
        <v>30</v>
      </c>
      <c r="B153" s="8" t="s">
        <v>195</v>
      </c>
      <c r="C153" s="22">
        <v>8</v>
      </c>
      <c r="D153" s="14">
        <v>10</v>
      </c>
      <c r="E153" s="14">
        <v>3</v>
      </c>
      <c r="F153" s="14">
        <v>4</v>
      </c>
      <c r="G153" s="14">
        <v>0</v>
      </c>
      <c r="H153" s="14">
        <v>1</v>
      </c>
      <c r="I153" s="14">
        <v>8</v>
      </c>
      <c r="J153" s="14">
        <v>11</v>
      </c>
      <c r="K153" s="27"/>
    </row>
    <row r="154" spans="1:11" ht="15.75" customHeight="1" x14ac:dyDescent="0.3">
      <c r="A154" s="10" t="s">
        <v>12</v>
      </c>
      <c r="B154" s="11"/>
      <c r="C154" s="9">
        <f>SUM(C148:C153)</f>
        <v>45</v>
      </c>
      <c r="D154" s="9">
        <f t="shared" ref="D154:J154" si="9">SUM(D148:D153)</f>
        <v>43</v>
      </c>
      <c r="E154" s="9">
        <f t="shared" si="9"/>
        <v>18</v>
      </c>
      <c r="F154" s="9">
        <f t="shared" si="9"/>
        <v>17</v>
      </c>
      <c r="G154" s="9">
        <f t="shared" si="9"/>
        <v>8</v>
      </c>
      <c r="H154" s="9">
        <f t="shared" si="9"/>
        <v>5</v>
      </c>
      <c r="I154" s="9">
        <f t="shared" si="9"/>
        <v>53</v>
      </c>
      <c r="J154" s="9">
        <f t="shared" si="9"/>
        <v>48</v>
      </c>
      <c r="K154" s="29"/>
    </row>
    <row r="155" spans="1:11" ht="15.75" customHeight="1" x14ac:dyDescent="0.3">
      <c r="A155" s="1" t="s">
        <v>933</v>
      </c>
    </row>
    <row r="156" spans="1:11" ht="15.75" customHeight="1" x14ac:dyDescent="0.3"/>
    <row r="157" spans="1:11" ht="15.75" customHeight="1" x14ac:dyDescent="0.3">
      <c r="A157" s="24" t="s">
        <v>881</v>
      </c>
      <c r="B157" s="25"/>
      <c r="C157" s="25"/>
      <c r="D157" s="25"/>
      <c r="E157" s="25"/>
      <c r="F157" s="25"/>
      <c r="G157" s="25"/>
      <c r="H157" s="25"/>
      <c r="I157" s="25"/>
      <c r="J157" s="26"/>
      <c r="K157" s="27"/>
    </row>
    <row r="158" spans="1:11" ht="15.75" customHeight="1" x14ac:dyDescent="0.3">
      <c r="A158" s="2"/>
      <c r="B158" s="3"/>
      <c r="C158" s="28" t="s">
        <v>1</v>
      </c>
      <c r="D158" s="26"/>
      <c r="E158" s="28" t="s">
        <v>2</v>
      </c>
      <c r="F158" s="26"/>
      <c r="G158" s="28" t="s">
        <v>3</v>
      </c>
      <c r="H158" s="26"/>
      <c r="I158" s="28" t="s">
        <v>4</v>
      </c>
      <c r="J158" s="26"/>
      <c r="K158" s="27"/>
    </row>
    <row r="159" spans="1:11" ht="15.75" customHeight="1" x14ac:dyDescent="0.3">
      <c r="A159" s="4" t="s">
        <v>5</v>
      </c>
      <c r="B159" s="5" t="s">
        <v>6</v>
      </c>
      <c r="C159" s="6" t="s">
        <v>7</v>
      </c>
      <c r="D159" s="6" t="s">
        <v>8</v>
      </c>
      <c r="E159" s="6" t="s">
        <v>7</v>
      </c>
      <c r="F159" s="6" t="s">
        <v>8</v>
      </c>
      <c r="G159" s="6" t="s">
        <v>7</v>
      </c>
      <c r="H159" s="6" t="s">
        <v>8</v>
      </c>
      <c r="I159" s="6" t="s">
        <v>7</v>
      </c>
      <c r="J159" s="6" t="s">
        <v>8</v>
      </c>
      <c r="K159" s="29"/>
    </row>
    <row r="160" spans="1:11" ht="15.75" customHeight="1" x14ac:dyDescent="0.3">
      <c r="A160" s="7" t="s">
        <v>42</v>
      </c>
      <c r="B160" s="8" t="s">
        <v>1156</v>
      </c>
      <c r="C160" s="12"/>
      <c r="D160" s="13"/>
      <c r="E160" s="13"/>
      <c r="F160" s="13"/>
      <c r="G160" s="13"/>
      <c r="H160" s="13"/>
      <c r="I160" s="13"/>
      <c r="J160" s="13"/>
    </row>
    <row r="161" spans="1:11" ht="15.75" customHeight="1" x14ac:dyDescent="0.3">
      <c r="A161" s="7" t="s">
        <v>104</v>
      </c>
      <c r="B161" s="8" t="s">
        <v>555</v>
      </c>
      <c r="C161" s="12">
        <v>7</v>
      </c>
      <c r="D161" s="13">
        <v>11</v>
      </c>
      <c r="E161" s="13">
        <v>5</v>
      </c>
      <c r="F161" s="13">
        <v>9</v>
      </c>
      <c r="G161" s="13">
        <v>0</v>
      </c>
      <c r="H161" s="13">
        <v>1</v>
      </c>
      <c r="I161" s="13">
        <v>7</v>
      </c>
      <c r="J161" s="13">
        <v>12</v>
      </c>
      <c r="K161" s="27"/>
    </row>
    <row r="162" spans="1:11" ht="15.75" customHeight="1" x14ac:dyDescent="0.3">
      <c r="A162" s="10" t="s">
        <v>12</v>
      </c>
      <c r="B162" s="11"/>
      <c r="C162" s="9">
        <f>SUM(C160:C161)</f>
        <v>7</v>
      </c>
      <c r="D162" s="9">
        <f t="shared" ref="D162:J162" si="10">SUM(D160:D161)</f>
        <v>11</v>
      </c>
      <c r="E162" s="9">
        <f t="shared" si="10"/>
        <v>5</v>
      </c>
      <c r="F162" s="9">
        <f t="shared" si="10"/>
        <v>9</v>
      </c>
      <c r="G162" s="9">
        <f t="shared" si="10"/>
        <v>0</v>
      </c>
      <c r="H162" s="9">
        <f t="shared" si="10"/>
        <v>1</v>
      </c>
      <c r="I162" s="9">
        <f t="shared" si="10"/>
        <v>7</v>
      </c>
      <c r="J162" s="9">
        <f t="shared" si="10"/>
        <v>12</v>
      </c>
      <c r="K162" s="29"/>
    </row>
    <row r="163" spans="1:11" ht="15.75" customHeight="1" x14ac:dyDescent="0.3"/>
    <row r="164" spans="1:11" ht="15.75" customHeight="1" x14ac:dyDescent="0.3"/>
    <row r="165" spans="1:11" ht="15.75" customHeight="1" x14ac:dyDescent="0.3">
      <c r="A165" s="24" t="s">
        <v>1279</v>
      </c>
      <c r="B165" s="25"/>
      <c r="C165" s="25"/>
      <c r="D165" s="25"/>
      <c r="E165" s="25"/>
      <c r="F165" s="25"/>
      <c r="G165" s="25"/>
      <c r="H165" s="25"/>
      <c r="I165" s="25"/>
      <c r="J165" s="26"/>
      <c r="K165" s="27"/>
    </row>
    <row r="166" spans="1:11" ht="15.75" customHeight="1" x14ac:dyDescent="0.3">
      <c r="A166" s="2"/>
      <c r="B166" s="3"/>
      <c r="C166" s="28" t="s">
        <v>1</v>
      </c>
      <c r="D166" s="26"/>
      <c r="E166" s="28" t="s">
        <v>2</v>
      </c>
      <c r="F166" s="26"/>
      <c r="G166" s="28" t="s">
        <v>3</v>
      </c>
      <c r="H166" s="26"/>
      <c r="I166" s="28" t="s">
        <v>4</v>
      </c>
      <c r="J166" s="26"/>
      <c r="K166" s="27"/>
    </row>
    <row r="167" spans="1:11" ht="15.75" customHeight="1" x14ac:dyDescent="0.3">
      <c r="A167" s="4" t="s">
        <v>5</v>
      </c>
      <c r="B167" s="5" t="s">
        <v>6</v>
      </c>
      <c r="C167" s="6" t="s">
        <v>7</v>
      </c>
      <c r="D167" s="6" t="s">
        <v>8</v>
      </c>
      <c r="E167" s="6" t="s">
        <v>7</v>
      </c>
      <c r="F167" s="6" t="s">
        <v>8</v>
      </c>
      <c r="G167" s="6" t="s">
        <v>7</v>
      </c>
      <c r="H167" s="6" t="s">
        <v>8</v>
      </c>
      <c r="I167" s="6" t="s">
        <v>7</v>
      </c>
      <c r="J167" s="6" t="s">
        <v>8</v>
      </c>
      <c r="K167" s="29"/>
    </row>
    <row r="168" spans="1:11" ht="15.75" customHeight="1" x14ac:dyDescent="0.3">
      <c r="A168" s="7" t="s">
        <v>28</v>
      </c>
      <c r="B168" s="8" t="s">
        <v>426</v>
      </c>
      <c r="C168" s="12">
        <v>1</v>
      </c>
      <c r="D168" s="13">
        <v>17</v>
      </c>
      <c r="E168" s="13">
        <v>1</v>
      </c>
      <c r="F168" s="13">
        <v>13</v>
      </c>
      <c r="G168" s="13">
        <v>1</v>
      </c>
      <c r="H168" s="13">
        <v>1</v>
      </c>
      <c r="I168" s="13">
        <v>2</v>
      </c>
      <c r="J168" s="13">
        <v>18</v>
      </c>
      <c r="K168" s="27"/>
    </row>
    <row r="169" spans="1:11" ht="15.75" customHeight="1" x14ac:dyDescent="0.3">
      <c r="A169" s="7" t="s">
        <v>106</v>
      </c>
      <c r="B169" s="8" t="s">
        <v>426</v>
      </c>
      <c r="C169" s="22">
        <v>7</v>
      </c>
      <c r="D169" s="14">
        <v>11</v>
      </c>
      <c r="E169" s="14">
        <v>5</v>
      </c>
      <c r="F169" s="14">
        <v>9</v>
      </c>
      <c r="G169" s="14">
        <v>2</v>
      </c>
      <c r="H169" s="14">
        <v>1</v>
      </c>
      <c r="I169" s="14">
        <v>9</v>
      </c>
      <c r="J169" s="14">
        <v>12</v>
      </c>
      <c r="K169" s="27"/>
    </row>
    <row r="170" spans="1:11" ht="15.75" customHeight="1" x14ac:dyDescent="0.3">
      <c r="A170" s="7" t="s">
        <v>30</v>
      </c>
      <c r="B170" s="8" t="s">
        <v>426</v>
      </c>
      <c r="C170" s="22">
        <v>11</v>
      </c>
      <c r="D170" s="14">
        <v>7</v>
      </c>
      <c r="E170" s="14">
        <v>8</v>
      </c>
      <c r="F170" s="14">
        <v>6</v>
      </c>
      <c r="G170" s="14">
        <v>2</v>
      </c>
      <c r="H170" s="14">
        <v>1</v>
      </c>
      <c r="I170" s="14">
        <v>13</v>
      </c>
      <c r="J170" s="14">
        <v>8</v>
      </c>
      <c r="K170" s="27"/>
    </row>
    <row r="171" spans="1:11" ht="15.75" customHeight="1" x14ac:dyDescent="0.3">
      <c r="A171" s="7" t="s">
        <v>107</v>
      </c>
      <c r="B171" s="8" t="s">
        <v>426</v>
      </c>
      <c r="C171" s="22">
        <v>6</v>
      </c>
      <c r="D171" s="14">
        <v>12</v>
      </c>
      <c r="E171" s="14">
        <v>5</v>
      </c>
      <c r="F171" s="14">
        <v>9</v>
      </c>
      <c r="G171" s="14">
        <v>0</v>
      </c>
      <c r="H171" s="14">
        <v>1</v>
      </c>
      <c r="I171" s="14">
        <v>6</v>
      </c>
      <c r="J171" s="14">
        <v>13</v>
      </c>
      <c r="K171" s="27"/>
    </row>
    <row r="172" spans="1:11" ht="15.75" customHeight="1" x14ac:dyDescent="0.3">
      <c r="A172" s="7" t="s">
        <v>109</v>
      </c>
      <c r="B172" s="8" t="s">
        <v>426</v>
      </c>
      <c r="C172" s="22">
        <v>5</v>
      </c>
      <c r="D172" s="14">
        <v>12</v>
      </c>
      <c r="E172" s="14">
        <v>4</v>
      </c>
      <c r="F172" s="14">
        <v>10</v>
      </c>
      <c r="G172" s="14">
        <v>2</v>
      </c>
      <c r="H172" s="14">
        <v>1</v>
      </c>
      <c r="I172" s="14">
        <v>7</v>
      </c>
      <c r="J172" s="14">
        <v>13</v>
      </c>
      <c r="K172" s="27"/>
    </row>
    <row r="173" spans="1:11" ht="15.75" customHeight="1" x14ac:dyDescent="0.3">
      <c r="A173" s="7" t="s">
        <v>110</v>
      </c>
      <c r="B173" s="8" t="s">
        <v>426</v>
      </c>
      <c r="C173" s="22">
        <v>6</v>
      </c>
      <c r="D173" s="14">
        <v>12</v>
      </c>
      <c r="E173" s="14">
        <v>5</v>
      </c>
      <c r="F173" s="14">
        <v>9</v>
      </c>
      <c r="G173" s="14">
        <v>0</v>
      </c>
      <c r="H173" s="14">
        <v>1</v>
      </c>
      <c r="I173" s="14">
        <v>6</v>
      </c>
      <c r="J173" s="14">
        <v>13</v>
      </c>
      <c r="K173" s="27"/>
    </row>
    <row r="174" spans="1:11" ht="15.75" customHeight="1" x14ac:dyDescent="0.3">
      <c r="A174" s="10" t="s">
        <v>12</v>
      </c>
      <c r="B174" s="11"/>
      <c r="C174" s="9">
        <f t="shared" ref="C174:J174" si="11">SUM(C168:C173)</f>
        <v>36</v>
      </c>
      <c r="D174" s="9">
        <f t="shared" si="11"/>
        <v>71</v>
      </c>
      <c r="E174" s="9">
        <f t="shared" si="11"/>
        <v>28</v>
      </c>
      <c r="F174" s="9">
        <f t="shared" si="11"/>
        <v>56</v>
      </c>
      <c r="G174" s="9">
        <f t="shared" si="11"/>
        <v>7</v>
      </c>
      <c r="H174" s="9">
        <f t="shared" si="11"/>
        <v>6</v>
      </c>
      <c r="I174" s="9">
        <f t="shared" si="11"/>
        <v>43</v>
      </c>
      <c r="J174" s="9">
        <f t="shared" si="11"/>
        <v>77</v>
      </c>
      <c r="K174" s="29"/>
    </row>
    <row r="175" spans="1:11" ht="15.75" customHeight="1" x14ac:dyDescent="0.3"/>
    <row r="176" spans="1:11" ht="15.75" customHeight="1" x14ac:dyDescent="0.3"/>
    <row r="177" spans="1:11" ht="15.75" customHeight="1" x14ac:dyDescent="0.3">
      <c r="A177" s="24" t="s">
        <v>1181</v>
      </c>
      <c r="B177" s="25"/>
      <c r="C177" s="25"/>
      <c r="D177" s="25"/>
      <c r="E177" s="25"/>
      <c r="F177" s="25"/>
      <c r="G177" s="25"/>
      <c r="H177" s="25"/>
      <c r="I177" s="25"/>
      <c r="J177" s="26"/>
      <c r="K177" s="27"/>
    </row>
    <row r="178" spans="1:11" ht="15.75" customHeight="1" x14ac:dyDescent="0.3">
      <c r="A178" s="2"/>
      <c r="B178" s="3"/>
      <c r="C178" s="28" t="s">
        <v>1</v>
      </c>
      <c r="D178" s="26"/>
      <c r="E178" s="28" t="s">
        <v>2</v>
      </c>
      <c r="F178" s="26"/>
      <c r="G178" s="28" t="s">
        <v>3</v>
      </c>
      <c r="H178" s="26"/>
      <c r="I178" s="28" t="s">
        <v>4</v>
      </c>
      <c r="J178" s="26"/>
      <c r="K178" s="27"/>
    </row>
    <row r="179" spans="1:11" ht="15.75" customHeight="1" x14ac:dyDescent="0.3">
      <c r="A179" s="4" t="s">
        <v>5</v>
      </c>
      <c r="B179" s="5" t="s">
        <v>6</v>
      </c>
      <c r="C179" s="6" t="s">
        <v>7</v>
      </c>
      <c r="D179" s="6" t="s">
        <v>8</v>
      </c>
      <c r="E179" s="6" t="s">
        <v>7</v>
      </c>
      <c r="F179" s="6" t="s">
        <v>8</v>
      </c>
      <c r="G179" s="6" t="s">
        <v>7</v>
      </c>
      <c r="H179" s="6" t="s">
        <v>8</v>
      </c>
      <c r="I179" s="6" t="s">
        <v>7</v>
      </c>
      <c r="J179" s="6" t="s">
        <v>8</v>
      </c>
      <c r="K179" s="29"/>
    </row>
    <row r="180" spans="1:11" ht="15.75" customHeight="1" x14ac:dyDescent="0.3">
      <c r="A180" s="7" t="s">
        <v>55</v>
      </c>
      <c r="B180" s="8" t="s">
        <v>188</v>
      </c>
      <c r="C180" s="12">
        <v>16</v>
      </c>
      <c r="D180" s="13">
        <v>3</v>
      </c>
      <c r="E180" s="13">
        <v>4</v>
      </c>
      <c r="F180" s="13">
        <v>2</v>
      </c>
      <c r="G180" s="13">
        <v>2</v>
      </c>
      <c r="H180" s="13">
        <v>1</v>
      </c>
      <c r="I180" s="13">
        <v>18</v>
      </c>
      <c r="J180" s="13">
        <v>4</v>
      </c>
      <c r="K180" s="27"/>
    </row>
    <row r="181" spans="1:11" ht="15.75" customHeight="1" x14ac:dyDescent="0.3">
      <c r="A181" s="7" t="s">
        <v>56</v>
      </c>
      <c r="B181" s="8" t="s">
        <v>188</v>
      </c>
      <c r="C181" s="12">
        <v>3</v>
      </c>
      <c r="D181" s="13">
        <v>17</v>
      </c>
      <c r="E181" s="13">
        <v>1</v>
      </c>
      <c r="F181" s="13">
        <v>5</v>
      </c>
      <c r="G181" s="13">
        <v>0</v>
      </c>
      <c r="H181" s="13">
        <v>2</v>
      </c>
      <c r="I181" s="13">
        <v>3</v>
      </c>
      <c r="J181" s="13">
        <v>19</v>
      </c>
      <c r="K181" s="27"/>
    </row>
    <row r="182" spans="1:11" ht="15.75" customHeight="1" x14ac:dyDescent="0.3">
      <c r="A182" s="7" t="s">
        <v>57</v>
      </c>
      <c r="B182" s="8" t="s">
        <v>188</v>
      </c>
      <c r="C182" s="12">
        <v>6</v>
      </c>
      <c r="D182" s="13">
        <v>14</v>
      </c>
      <c r="E182" s="13">
        <v>3</v>
      </c>
      <c r="F182" s="13">
        <v>3</v>
      </c>
      <c r="G182" s="13">
        <v>1</v>
      </c>
      <c r="H182" s="13">
        <v>2</v>
      </c>
      <c r="I182" s="13">
        <v>7</v>
      </c>
      <c r="J182" s="13">
        <v>16</v>
      </c>
      <c r="K182" s="27"/>
    </row>
    <row r="183" spans="1:11" ht="15.75" customHeight="1" x14ac:dyDescent="0.3">
      <c r="A183" s="10" t="s">
        <v>12</v>
      </c>
      <c r="B183" s="11"/>
      <c r="C183" s="9">
        <f>SUM(C180:C182)</f>
        <v>25</v>
      </c>
      <c r="D183" s="9">
        <f t="shared" ref="D183:J183" si="12">SUM(D180:D182)</f>
        <v>34</v>
      </c>
      <c r="E183" s="9">
        <f t="shared" si="12"/>
        <v>8</v>
      </c>
      <c r="F183" s="9">
        <f t="shared" si="12"/>
        <v>10</v>
      </c>
      <c r="G183" s="9">
        <f t="shared" si="12"/>
        <v>3</v>
      </c>
      <c r="H183" s="9">
        <f t="shared" si="12"/>
        <v>5</v>
      </c>
      <c r="I183" s="9">
        <f t="shared" si="12"/>
        <v>28</v>
      </c>
      <c r="J183" s="9">
        <f t="shared" si="12"/>
        <v>39</v>
      </c>
      <c r="K183" s="29"/>
    </row>
    <row r="184" spans="1:11" ht="15.75" customHeight="1" x14ac:dyDescent="0.3"/>
    <row r="185" spans="1:11" ht="15.75" customHeight="1" x14ac:dyDescent="0.3"/>
    <row r="186" spans="1:11" ht="15.75" customHeight="1" x14ac:dyDescent="0.3">
      <c r="A186" s="24" t="s">
        <v>757</v>
      </c>
      <c r="B186" s="25"/>
      <c r="C186" s="25"/>
      <c r="D186" s="25"/>
      <c r="E186" s="25"/>
      <c r="F186" s="25"/>
      <c r="G186" s="25"/>
      <c r="H186" s="25"/>
      <c r="I186" s="25"/>
      <c r="J186" s="26"/>
      <c r="K186" s="27"/>
    </row>
    <row r="187" spans="1:11" ht="15.75" customHeight="1" x14ac:dyDescent="0.3">
      <c r="A187" s="2"/>
      <c r="B187" s="3"/>
      <c r="C187" s="28" t="s">
        <v>1</v>
      </c>
      <c r="D187" s="26"/>
      <c r="E187" s="28" t="s">
        <v>2</v>
      </c>
      <c r="F187" s="26"/>
      <c r="G187" s="28" t="s">
        <v>3</v>
      </c>
      <c r="H187" s="26"/>
      <c r="I187" s="28" t="s">
        <v>4</v>
      </c>
      <c r="J187" s="26"/>
      <c r="K187" s="27"/>
    </row>
    <row r="188" spans="1:11" ht="15.75" customHeight="1" x14ac:dyDescent="0.3">
      <c r="A188" s="4" t="s">
        <v>5</v>
      </c>
      <c r="B188" s="5" t="s">
        <v>6</v>
      </c>
      <c r="C188" s="6" t="s">
        <v>7</v>
      </c>
      <c r="D188" s="6" t="s">
        <v>8</v>
      </c>
      <c r="E188" s="6" t="s">
        <v>7</v>
      </c>
      <c r="F188" s="6" t="s">
        <v>8</v>
      </c>
      <c r="G188" s="6" t="s">
        <v>7</v>
      </c>
      <c r="H188" s="6" t="s">
        <v>8</v>
      </c>
      <c r="I188" s="6" t="s">
        <v>7</v>
      </c>
      <c r="J188" s="6" t="s">
        <v>8</v>
      </c>
      <c r="K188" s="29"/>
    </row>
    <row r="189" spans="1:11" ht="15.75" customHeight="1" x14ac:dyDescent="0.3">
      <c r="A189" s="7" t="s">
        <v>66</v>
      </c>
      <c r="B189" s="8" t="s">
        <v>383</v>
      </c>
      <c r="C189" s="12"/>
      <c r="D189" s="13"/>
      <c r="E189" s="13"/>
      <c r="F189" s="13"/>
      <c r="G189" s="13"/>
      <c r="H189" s="13"/>
      <c r="I189" s="13">
        <v>16</v>
      </c>
      <c r="J189" s="13">
        <v>4</v>
      </c>
      <c r="K189" s="27"/>
    </row>
    <row r="190" spans="1:11" ht="15.75" customHeight="1" x14ac:dyDescent="0.3">
      <c r="A190" s="7" t="s">
        <v>67</v>
      </c>
      <c r="B190" s="8" t="s">
        <v>383</v>
      </c>
      <c r="C190" s="12"/>
      <c r="D190" s="13"/>
      <c r="E190" s="13"/>
      <c r="F190" s="13"/>
      <c r="G190" s="13"/>
      <c r="H190" s="13"/>
      <c r="I190" s="13">
        <v>18</v>
      </c>
      <c r="J190" s="13">
        <v>4</v>
      </c>
      <c r="K190" s="27"/>
    </row>
    <row r="191" spans="1:11" ht="15.75" customHeight="1" x14ac:dyDescent="0.3">
      <c r="A191" s="7" t="s">
        <v>68</v>
      </c>
      <c r="B191" s="8" t="s">
        <v>383</v>
      </c>
      <c r="C191" s="12"/>
      <c r="D191" s="13"/>
      <c r="E191" s="13"/>
      <c r="F191" s="13"/>
      <c r="G191" s="13"/>
      <c r="H191" s="13"/>
      <c r="I191" s="13">
        <v>15</v>
      </c>
      <c r="J191" s="13">
        <v>5</v>
      </c>
      <c r="K191" s="27"/>
    </row>
    <row r="192" spans="1:11" ht="15.75" customHeight="1" x14ac:dyDescent="0.3">
      <c r="A192" s="7" t="s">
        <v>69</v>
      </c>
      <c r="B192" s="8" t="s">
        <v>383</v>
      </c>
      <c r="C192" s="12"/>
      <c r="D192" s="13"/>
      <c r="E192" s="13"/>
      <c r="F192" s="13"/>
      <c r="G192" s="13"/>
      <c r="H192" s="13"/>
      <c r="I192" s="13">
        <v>15</v>
      </c>
      <c r="J192" s="13">
        <v>5</v>
      </c>
      <c r="K192" s="27"/>
    </row>
    <row r="193" spans="1:11" ht="15.75" customHeight="1" x14ac:dyDescent="0.3">
      <c r="A193" s="7" t="s">
        <v>102</v>
      </c>
      <c r="B193" s="8" t="s">
        <v>383</v>
      </c>
      <c r="C193" s="12"/>
      <c r="D193" s="13"/>
      <c r="E193" s="13"/>
      <c r="F193" s="13"/>
      <c r="G193" s="13"/>
      <c r="H193" s="13"/>
      <c r="I193" s="13">
        <v>15</v>
      </c>
      <c r="J193" s="13">
        <v>4</v>
      </c>
      <c r="K193" s="27"/>
    </row>
    <row r="194" spans="1:11" ht="15.75" customHeight="1" x14ac:dyDescent="0.3">
      <c r="A194" s="7" t="s">
        <v>103</v>
      </c>
      <c r="B194" s="8" t="s">
        <v>318</v>
      </c>
      <c r="C194" s="12">
        <v>9</v>
      </c>
      <c r="D194" s="13">
        <v>9</v>
      </c>
      <c r="E194" s="13">
        <v>6</v>
      </c>
      <c r="F194" s="13">
        <v>8</v>
      </c>
      <c r="G194" s="13">
        <v>0</v>
      </c>
      <c r="H194" s="13">
        <v>1</v>
      </c>
      <c r="I194" s="13">
        <v>9</v>
      </c>
      <c r="J194" s="13">
        <v>10</v>
      </c>
      <c r="K194" s="27"/>
    </row>
    <row r="195" spans="1:11" ht="15.75" customHeight="1" x14ac:dyDescent="0.3">
      <c r="A195" s="7" t="s">
        <v>104</v>
      </c>
      <c r="B195" s="8" t="s">
        <v>318</v>
      </c>
      <c r="C195" s="22">
        <v>13</v>
      </c>
      <c r="D195" s="14">
        <v>5</v>
      </c>
      <c r="E195" s="14">
        <v>9</v>
      </c>
      <c r="F195" s="14">
        <v>5</v>
      </c>
      <c r="G195" s="14">
        <v>2</v>
      </c>
      <c r="H195" s="14">
        <v>1</v>
      </c>
      <c r="I195" s="14">
        <v>15</v>
      </c>
      <c r="J195" s="14">
        <v>6</v>
      </c>
      <c r="K195" s="27"/>
    </row>
    <row r="196" spans="1:11" ht="15.75" customHeight="1" x14ac:dyDescent="0.3">
      <c r="A196" s="7" t="s">
        <v>105</v>
      </c>
      <c r="B196" s="8" t="s">
        <v>318</v>
      </c>
      <c r="C196" s="22">
        <v>12</v>
      </c>
      <c r="D196" s="14">
        <v>6</v>
      </c>
      <c r="E196" s="14">
        <v>8</v>
      </c>
      <c r="F196" s="14">
        <v>6</v>
      </c>
      <c r="G196" s="14">
        <v>1</v>
      </c>
      <c r="H196" s="14">
        <v>1</v>
      </c>
      <c r="I196" s="14">
        <v>13</v>
      </c>
      <c r="J196" s="14">
        <v>7</v>
      </c>
      <c r="K196" s="27"/>
    </row>
    <row r="197" spans="1:11" ht="15.75" customHeight="1" x14ac:dyDescent="0.3">
      <c r="A197" s="7" t="s">
        <v>25</v>
      </c>
      <c r="B197" s="8" t="s">
        <v>318</v>
      </c>
      <c r="C197" s="22">
        <v>10</v>
      </c>
      <c r="D197" s="14">
        <v>8</v>
      </c>
      <c r="E197" s="14">
        <v>7</v>
      </c>
      <c r="F197" s="14">
        <v>7</v>
      </c>
      <c r="G197" s="14">
        <v>2</v>
      </c>
      <c r="H197" s="14">
        <v>1</v>
      </c>
      <c r="I197" s="14">
        <v>12</v>
      </c>
      <c r="J197" s="14">
        <v>9</v>
      </c>
      <c r="K197" s="27"/>
    </row>
    <row r="198" spans="1:11" ht="15.75" customHeight="1" x14ac:dyDescent="0.3">
      <c r="A198" s="7" t="s">
        <v>27</v>
      </c>
      <c r="B198" s="8" t="s">
        <v>318</v>
      </c>
      <c r="C198" s="22">
        <v>14</v>
      </c>
      <c r="D198" s="14">
        <v>4</v>
      </c>
      <c r="E198" s="14">
        <v>11</v>
      </c>
      <c r="F198" s="14">
        <v>3</v>
      </c>
      <c r="G198" s="14">
        <v>2</v>
      </c>
      <c r="H198" s="14">
        <v>1</v>
      </c>
      <c r="I198" s="14">
        <v>16</v>
      </c>
      <c r="J198" s="14">
        <v>5</v>
      </c>
      <c r="K198" s="27"/>
    </row>
    <row r="199" spans="1:11" ht="15.75" customHeight="1" x14ac:dyDescent="0.3">
      <c r="A199" s="7" t="s">
        <v>28</v>
      </c>
      <c r="B199" s="8" t="s">
        <v>318</v>
      </c>
      <c r="C199" s="22">
        <v>7</v>
      </c>
      <c r="D199" s="14">
        <v>11</v>
      </c>
      <c r="E199" s="14">
        <v>5</v>
      </c>
      <c r="F199" s="14">
        <v>9</v>
      </c>
      <c r="G199" s="14">
        <v>0</v>
      </c>
      <c r="H199" s="14">
        <v>1</v>
      </c>
      <c r="I199" s="14">
        <v>7</v>
      </c>
      <c r="J199" s="14">
        <v>12</v>
      </c>
      <c r="K199" s="27"/>
    </row>
    <row r="200" spans="1:11" ht="15.75" customHeight="1" x14ac:dyDescent="0.3">
      <c r="A200" s="7" t="s">
        <v>106</v>
      </c>
      <c r="B200" s="8" t="s">
        <v>318</v>
      </c>
      <c r="C200" s="22">
        <v>9</v>
      </c>
      <c r="D200" s="14">
        <v>9</v>
      </c>
      <c r="E200" s="14">
        <v>6</v>
      </c>
      <c r="F200" s="14">
        <v>8</v>
      </c>
      <c r="G200" s="14">
        <v>4</v>
      </c>
      <c r="H200" s="14">
        <v>1</v>
      </c>
      <c r="I200" s="14">
        <v>13</v>
      </c>
      <c r="J200" s="14">
        <v>10</v>
      </c>
      <c r="K200" s="27"/>
    </row>
    <row r="201" spans="1:11" ht="15.75" customHeight="1" x14ac:dyDescent="0.3">
      <c r="A201" s="7" t="s">
        <v>30</v>
      </c>
      <c r="B201" s="8"/>
      <c r="C201" s="22"/>
      <c r="D201" s="14"/>
      <c r="E201" s="14"/>
      <c r="F201" s="14"/>
      <c r="G201" s="14"/>
      <c r="H201" s="14"/>
      <c r="I201" s="14"/>
      <c r="J201" s="14"/>
      <c r="K201" s="27"/>
    </row>
    <row r="202" spans="1:11" ht="15.75" customHeight="1" x14ac:dyDescent="0.3">
      <c r="A202" s="7" t="s">
        <v>107</v>
      </c>
      <c r="B202" s="8"/>
      <c r="C202" s="22"/>
      <c r="D202" s="14"/>
      <c r="E202" s="14"/>
      <c r="F202" s="14"/>
      <c r="G202" s="14"/>
      <c r="H202" s="14"/>
      <c r="I202" s="14"/>
      <c r="J202" s="14"/>
      <c r="K202" s="27" t="s">
        <v>1881</v>
      </c>
    </row>
    <row r="203" spans="1:11" ht="15.75" customHeight="1" x14ac:dyDescent="0.3">
      <c r="A203" s="7" t="s">
        <v>109</v>
      </c>
      <c r="B203" s="8" t="s">
        <v>996</v>
      </c>
      <c r="C203" s="22"/>
      <c r="D203" s="14"/>
      <c r="E203" s="14"/>
      <c r="F203" s="14"/>
      <c r="G203" s="14"/>
      <c r="H203" s="14"/>
      <c r="I203" s="14"/>
      <c r="J203" s="14"/>
      <c r="K203" s="27"/>
    </row>
    <row r="204" spans="1:11" ht="15.75" customHeight="1" x14ac:dyDescent="0.3">
      <c r="A204" s="7" t="s">
        <v>110</v>
      </c>
      <c r="B204" s="8" t="s">
        <v>996</v>
      </c>
      <c r="C204" s="22"/>
      <c r="D204" s="14"/>
      <c r="E204" s="14"/>
      <c r="F204" s="14"/>
      <c r="G204" s="14"/>
      <c r="H204" s="14"/>
      <c r="I204" s="14"/>
      <c r="J204" s="14"/>
      <c r="K204" s="27"/>
    </row>
    <row r="205" spans="1:11" ht="15.75" customHeight="1" x14ac:dyDescent="0.3">
      <c r="A205" s="7" t="s">
        <v>112</v>
      </c>
      <c r="B205" s="8" t="s">
        <v>996</v>
      </c>
      <c r="C205" s="22"/>
      <c r="D205" s="14"/>
      <c r="E205" s="14"/>
      <c r="F205" s="14"/>
      <c r="G205" s="14"/>
      <c r="H205" s="14"/>
      <c r="I205" s="14"/>
      <c r="J205" s="14"/>
      <c r="K205" s="27"/>
    </row>
    <row r="206" spans="1:11" ht="15.75" customHeight="1" x14ac:dyDescent="0.3">
      <c r="A206" s="7" t="s">
        <v>113</v>
      </c>
      <c r="B206" s="8" t="s">
        <v>996</v>
      </c>
      <c r="C206" s="22"/>
      <c r="D206" s="14"/>
      <c r="E206" s="14"/>
      <c r="F206" s="14"/>
      <c r="G206" s="14"/>
      <c r="H206" s="14"/>
      <c r="I206" s="14"/>
      <c r="J206" s="14"/>
      <c r="K206" s="27"/>
    </row>
    <row r="207" spans="1:11" ht="15.75" customHeight="1" x14ac:dyDescent="0.3">
      <c r="A207" s="7" t="s">
        <v>171</v>
      </c>
      <c r="B207" s="8" t="s">
        <v>996</v>
      </c>
      <c r="C207" s="22"/>
      <c r="D207" s="14"/>
      <c r="E207" s="14"/>
      <c r="F207" s="14"/>
      <c r="G207" s="14"/>
      <c r="H207" s="14"/>
      <c r="I207" s="14"/>
      <c r="J207" s="14"/>
      <c r="K207" s="27"/>
    </row>
    <row r="208" spans="1:11" ht="15.75" customHeight="1" x14ac:dyDescent="0.3">
      <c r="A208" s="7" t="s">
        <v>32</v>
      </c>
      <c r="B208" s="8" t="s">
        <v>996</v>
      </c>
      <c r="C208" s="22"/>
      <c r="D208" s="14"/>
      <c r="E208" s="14"/>
      <c r="F208" s="14"/>
      <c r="G208" s="14"/>
      <c r="H208" s="14"/>
      <c r="I208" s="14"/>
      <c r="J208" s="14"/>
      <c r="K208" s="27"/>
    </row>
    <row r="209" spans="1:11" ht="15.75" customHeight="1" x14ac:dyDescent="0.3">
      <c r="A209" s="7" t="s">
        <v>33</v>
      </c>
      <c r="B209" s="8" t="s">
        <v>996</v>
      </c>
      <c r="C209" s="22"/>
      <c r="D209" s="14"/>
      <c r="E209" s="14"/>
      <c r="F209" s="14"/>
      <c r="G209" s="14"/>
      <c r="H209" s="14"/>
      <c r="I209" s="14"/>
      <c r="J209" s="14"/>
      <c r="K209" s="27"/>
    </row>
    <row r="210" spans="1:11" ht="15.75" customHeight="1" x14ac:dyDescent="0.3">
      <c r="A210" s="7" t="s">
        <v>34</v>
      </c>
      <c r="B210" s="8" t="s">
        <v>996</v>
      </c>
      <c r="C210" s="22"/>
      <c r="D210" s="14"/>
      <c r="E210" s="14"/>
      <c r="F210" s="14"/>
      <c r="G210" s="14"/>
      <c r="H210" s="14"/>
      <c r="I210" s="14"/>
      <c r="J210" s="14"/>
      <c r="K210" s="27"/>
    </row>
    <row r="211" spans="1:11" ht="15.75" customHeight="1" x14ac:dyDescent="0.3">
      <c r="A211" s="7" t="s">
        <v>35</v>
      </c>
      <c r="B211" s="8"/>
      <c r="C211" s="22"/>
      <c r="D211" s="14"/>
      <c r="E211" s="14"/>
      <c r="F211" s="14"/>
      <c r="G211" s="14"/>
      <c r="H211" s="14"/>
      <c r="I211" s="14"/>
      <c r="J211" s="14"/>
      <c r="K211" s="27"/>
    </row>
    <row r="212" spans="1:11" ht="15.75" customHeight="1" x14ac:dyDescent="0.3">
      <c r="A212" s="7" t="s">
        <v>36</v>
      </c>
      <c r="B212" s="8"/>
      <c r="C212" s="22"/>
      <c r="D212" s="14"/>
      <c r="E212" s="14"/>
      <c r="F212" s="14"/>
      <c r="G212" s="14"/>
      <c r="H212" s="14"/>
      <c r="I212" s="14"/>
      <c r="J212" s="14"/>
      <c r="K212" s="27"/>
    </row>
    <row r="213" spans="1:11" ht="15.75" customHeight="1" x14ac:dyDescent="0.3">
      <c r="A213" s="7" t="s">
        <v>37</v>
      </c>
      <c r="B213" s="8"/>
      <c r="C213" s="22"/>
      <c r="D213" s="14"/>
      <c r="E213" s="14"/>
      <c r="F213" s="14"/>
      <c r="G213" s="14"/>
      <c r="H213" s="14"/>
      <c r="I213" s="14"/>
      <c r="J213" s="14"/>
      <c r="K213" s="27"/>
    </row>
    <row r="214" spans="1:11" ht="15.75" customHeight="1" x14ac:dyDescent="0.3">
      <c r="A214" s="7" t="s">
        <v>38</v>
      </c>
      <c r="B214" s="8"/>
      <c r="C214" s="22"/>
      <c r="D214" s="14"/>
      <c r="E214" s="14"/>
      <c r="F214" s="14"/>
      <c r="G214" s="14"/>
      <c r="H214" s="14"/>
      <c r="I214" s="14"/>
      <c r="J214" s="14"/>
      <c r="K214" s="27"/>
    </row>
    <row r="215" spans="1:11" ht="15.75" customHeight="1" x14ac:dyDescent="0.3">
      <c r="A215" s="7" t="s">
        <v>81</v>
      </c>
      <c r="B215" s="8"/>
      <c r="C215" s="22"/>
      <c r="D215" s="14"/>
      <c r="E215" s="14"/>
      <c r="F215" s="14"/>
      <c r="G215" s="14"/>
      <c r="H215" s="14"/>
      <c r="I215" s="14"/>
      <c r="J215" s="14"/>
      <c r="K215" s="27"/>
    </row>
    <row r="216" spans="1:11" ht="15.75" customHeight="1" x14ac:dyDescent="0.3">
      <c r="A216" s="7" t="s">
        <v>82</v>
      </c>
      <c r="B216" s="8"/>
      <c r="C216" s="22"/>
      <c r="D216" s="14"/>
      <c r="E216" s="14"/>
      <c r="F216" s="14"/>
      <c r="G216" s="14"/>
      <c r="H216" s="14"/>
      <c r="I216" s="14"/>
      <c r="J216" s="14"/>
      <c r="K216" s="27"/>
    </row>
    <row r="217" spans="1:11" ht="15.75" customHeight="1" x14ac:dyDescent="0.3">
      <c r="A217" s="7" t="s">
        <v>83</v>
      </c>
      <c r="B217" s="8" t="s">
        <v>378</v>
      </c>
      <c r="C217" s="22"/>
      <c r="D217" s="14"/>
      <c r="E217" s="14"/>
      <c r="F217" s="14"/>
      <c r="G217" s="14"/>
      <c r="H217" s="14"/>
      <c r="I217" s="14"/>
      <c r="J217" s="14"/>
      <c r="K217" s="27"/>
    </row>
    <row r="218" spans="1:11" ht="15.75" customHeight="1" x14ac:dyDescent="0.3">
      <c r="A218" s="7" t="s">
        <v>84</v>
      </c>
      <c r="B218" s="8" t="s">
        <v>378</v>
      </c>
      <c r="C218" s="22"/>
      <c r="D218" s="14"/>
      <c r="E218" s="14"/>
      <c r="F218" s="14"/>
      <c r="G218" s="14"/>
      <c r="H218" s="14"/>
      <c r="I218" s="14"/>
      <c r="J218" s="14"/>
      <c r="K218" s="27"/>
    </row>
    <row r="219" spans="1:11" ht="15.75" customHeight="1" x14ac:dyDescent="0.3">
      <c r="A219" s="7" t="s">
        <v>85</v>
      </c>
      <c r="B219" s="8" t="s">
        <v>378</v>
      </c>
      <c r="C219" s="22"/>
      <c r="D219" s="14"/>
      <c r="E219" s="14"/>
      <c r="F219" s="14"/>
      <c r="G219" s="14"/>
      <c r="H219" s="14"/>
      <c r="I219" s="14"/>
      <c r="J219" s="14"/>
      <c r="K219" s="27"/>
    </row>
    <row r="220" spans="1:11" ht="15.75" customHeight="1" x14ac:dyDescent="0.3">
      <c r="A220" s="7" t="s">
        <v>86</v>
      </c>
      <c r="B220" s="8" t="s">
        <v>378</v>
      </c>
      <c r="C220" s="22"/>
      <c r="D220" s="14"/>
      <c r="E220" s="14"/>
      <c r="F220" s="14"/>
      <c r="G220" s="14"/>
      <c r="H220" s="14"/>
      <c r="I220" s="14"/>
      <c r="J220" s="14"/>
      <c r="K220" s="27"/>
    </row>
    <row r="221" spans="1:11" ht="15.75" customHeight="1" x14ac:dyDescent="0.3">
      <c r="A221" s="7" t="s">
        <v>71</v>
      </c>
      <c r="B221" s="8" t="s">
        <v>378</v>
      </c>
      <c r="C221" s="22"/>
      <c r="D221" s="14"/>
      <c r="E221" s="14"/>
      <c r="F221" s="14"/>
      <c r="G221" s="14"/>
      <c r="H221" s="14"/>
      <c r="I221" s="14"/>
      <c r="J221" s="14"/>
      <c r="K221" s="27"/>
    </row>
    <row r="222" spans="1:11" ht="15.75" customHeight="1" x14ac:dyDescent="0.3">
      <c r="A222" s="7" t="s">
        <v>87</v>
      </c>
      <c r="B222" s="8" t="s">
        <v>378</v>
      </c>
      <c r="C222" s="22"/>
      <c r="D222" s="14"/>
      <c r="E222" s="14"/>
      <c r="F222" s="14"/>
      <c r="G222" s="14"/>
      <c r="H222" s="14"/>
      <c r="I222" s="14"/>
      <c r="J222" s="14"/>
      <c r="K222" s="27"/>
    </row>
    <row r="223" spans="1:11" ht="15.75" customHeight="1" x14ac:dyDescent="0.3">
      <c r="A223" s="10" t="s">
        <v>12</v>
      </c>
      <c r="B223" s="11"/>
      <c r="C223" s="9">
        <f t="shared" ref="C223:J223" si="13">SUM(C189:C222)</f>
        <v>74</v>
      </c>
      <c r="D223" s="9">
        <f t="shared" si="13"/>
        <v>52</v>
      </c>
      <c r="E223" s="9">
        <f t="shared" si="13"/>
        <v>52</v>
      </c>
      <c r="F223" s="9">
        <f t="shared" si="13"/>
        <v>46</v>
      </c>
      <c r="G223" s="9">
        <f t="shared" si="13"/>
        <v>11</v>
      </c>
      <c r="H223" s="9">
        <f t="shared" si="13"/>
        <v>7</v>
      </c>
      <c r="I223" s="9">
        <f t="shared" si="13"/>
        <v>164</v>
      </c>
      <c r="J223" s="9">
        <f t="shared" si="13"/>
        <v>81</v>
      </c>
      <c r="K223" s="29"/>
    </row>
    <row r="224" spans="1:11" ht="15.75" customHeight="1" x14ac:dyDescent="0.3">
      <c r="A224" s="1" t="s">
        <v>1006</v>
      </c>
    </row>
    <row r="225" spans="1:11" ht="15.75" customHeight="1" x14ac:dyDescent="0.3"/>
    <row r="226" spans="1:11" ht="15.75" customHeight="1" x14ac:dyDescent="0.3">
      <c r="A226" s="24" t="s">
        <v>2089</v>
      </c>
      <c r="B226" s="25"/>
      <c r="C226" s="25"/>
      <c r="D226" s="25"/>
      <c r="E226" s="25"/>
      <c r="F226" s="25"/>
      <c r="G226" s="25"/>
      <c r="H226" s="25"/>
      <c r="I226" s="25"/>
      <c r="J226" s="26"/>
      <c r="K226" s="27"/>
    </row>
    <row r="227" spans="1:11" ht="15.75" customHeight="1" x14ac:dyDescent="0.3">
      <c r="A227" s="2"/>
      <c r="B227" s="3"/>
      <c r="C227" s="28" t="s">
        <v>1</v>
      </c>
      <c r="D227" s="26"/>
      <c r="E227" s="28" t="s">
        <v>2</v>
      </c>
      <c r="F227" s="26"/>
      <c r="G227" s="28" t="s">
        <v>3</v>
      </c>
      <c r="H227" s="26"/>
      <c r="I227" s="28" t="s">
        <v>4</v>
      </c>
      <c r="J227" s="26"/>
      <c r="K227" s="27"/>
    </row>
    <row r="228" spans="1:11" ht="15.75" customHeight="1" x14ac:dyDescent="0.3">
      <c r="A228" s="4" t="s">
        <v>5</v>
      </c>
      <c r="B228" s="5" t="s">
        <v>6</v>
      </c>
      <c r="C228" s="6" t="s">
        <v>7</v>
      </c>
      <c r="D228" s="6" t="s">
        <v>8</v>
      </c>
      <c r="E228" s="6" t="s">
        <v>7</v>
      </c>
      <c r="F228" s="6" t="s">
        <v>8</v>
      </c>
      <c r="G228" s="6" t="s">
        <v>7</v>
      </c>
      <c r="H228" s="6" t="s">
        <v>8</v>
      </c>
      <c r="I228" s="6" t="s">
        <v>7</v>
      </c>
      <c r="J228" s="6" t="s">
        <v>8</v>
      </c>
      <c r="K228" s="29"/>
    </row>
    <row r="229" spans="1:11" ht="15.75" customHeight="1" x14ac:dyDescent="0.3">
      <c r="A229" s="7" t="s">
        <v>2081</v>
      </c>
      <c r="B229" s="8" t="s">
        <v>111</v>
      </c>
      <c r="C229" s="12">
        <v>6</v>
      </c>
      <c r="D229" s="13">
        <v>16</v>
      </c>
      <c r="E229" s="13">
        <v>2</v>
      </c>
      <c r="F229" s="13">
        <v>12</v>
      </c>
      <c r="G229" s="13">
        <v>1</v>
      </c>
      <c r="H229" s="13">
        <v>1</v>
      </c>
      <c r="I229" s="13">
        <v>7</v>
      </c>
      <c r="J229" s="13">
        <v>17</v>
      </c>
      <c r="K229" s="27"/>
    </row>
    <row r="230" spans="1:11" ht="15.75" customHeight="1" x14ac:dyDescent="0.3">
      <c r="A230" s="10" t="s">
        <v>12</v>
      </c>
      <c r="B230" s="11"/>
      <c r="C230" s="9">
        <f>SUM(C229:C229)</f>
        <v>6</v>
      </c>
      <c r="D230" s="9">
        <f>SUM(D229:D229)</f>
        <v>16</v>
      </c>
      <c r="E230" s="9">
        <f>SUM(E229:E229)</f>
        <v>2</v>
      </c>
      <c r="F230" s="9">
        <f>SUM(F229:F229)</f>
        <v>12</v>
      </c>
      <c r="G230" s="9">
        <f>SUM(G229:G229)</f>
        <v>1</v>
      </c>
      <c r="H230" s="9">
        <f>SUM(H229:H229)</f>
        <v>1</v>
      </c>
      <c r="I230" s="9">
        <f>SUM(I229:I229)</f>
        <v>7</v>
      </c>
      <c r="J230" s="9">
        <f>SUM(J229:J229)</f>
        <v>17</v>
      </c>
      <c r="K230" s="29"/>
    </row>
    <row r="231" spans="1:11" ht="15.75" customHeight="1" x14ac:dyDescent="0.3"/>
    <row r="232" spans="1:11" ht="15.75" customHeight="1" x14ac:dyDescent="0.3"/>
    <row r="233" spans="1:11" ht="15.75" customHeight="1" x14ac:dyDescent="0.3">
      <c r="A233" s="24" t="s">
        <v>1996</v>
      </c>
      <c r="B233" s="25"/>
      <c r="C233" s="25"/>
      <c r="D233" s="25"/>
      <c r="E233" s="25"/>
      <c r="F233" s="25"/>
      <c r="G233" s="25"/>
      <c r="H233" s="25"/>
      <c r="I233" s="25"/>
      <c r="J233" s="26"/>
      <c r="K233" s="27"/>
    </row>
    <row r="234" spans="1:11" ht="15.75" customHeight="1" x14ac:dyDescent="0.3">
      <c r="A234" s="2"/>
      <c r="B234" s="3"/>
      <c r="C234" s="28" t="s">
        <v>1</v>
      </c>
      <c r="D234" s="26"/>
      <c r="E234" s="28" t="s">
        <v>2</v>
      </c>
      <c r="F234" s="26"/>
      <c r="G234" s="28" t="s">
        <v>3</v>
      </c>
      <c r="H234" s="26"/>
      <c r="I234" s="28" t="s">
        <v>4</v>
      </c>
      <c r="J234" s="26"/>
      <c r="K234" s="27"/>
    </row>
    <row r="235" spans="1:11" ht="15.75" customHeight="1" x14ac:dyDescent="0.3">
      <c r="A235" s="4" t="s">
        <v>5</v>
      </c>
      <c r="B235" s="5" t="s">
        <v>6</v>
      </c>
      <c r="C235" s="6" t="s">
        <v>7</v>
      </c>
      <c r="D235" s="6" t="s">
        <v>8</v>
      </c>
      <c r="E235" s="6" t="s">
        <v>7</v>
      </c>
      <c r="F235" s="6" t="s">
        <v>8</v>
      </c>
      <c r="G235" s="6" t="s">
        <v>7</v>
      </c>
      <c r="H235" s="6" t="s">
        <v>8</v>
      </c>
      <c r="I235" s="6" t="s">
        <v>7</v>
      </c>
      <c r="J235" s="6" t="s">
        <v>8</v>
      </c>
      <c r="K235" s="29"/>
    </row>
    <row r="236" spans="1:11" ht="15.75" customHeight="1" x14ac:dyDescent="0.3">
      <c r="A236" s="7" t="s">
        <v>176</v>
      </c>
      <c r="B236" s="8" t="s">
        <v>262</v>
      </c>
      <c r="C236" s="12"/>
      <c r="D236" s="13"/>
      <c r="E236" s="13"/>
      <c r="F236" s="13"/>
      <c r="G236" s="13"/>
      <c r="H236" s="13"/>
      <c r="I236" s="13">
        <v>2</v>
      </c>
      <c r="J236" s="13">
        <v>11</v>
      </c>
      <c r="K236" s="27"/>
    </row>
    <row r="237" spans="1:11" ht="15.75" customHeight="1" x14ac:dyDescent="0.3">
      <c r="A237" s="7" t="s">
        <v>243</v>
      </c>
      <c r="B237" s="8"/>
      <c r="C237" s="12"/>
      <c r="D237" s="13"/>
      <c r="E237" s="13"/>
      <c r="F237" s="13"/>
      <c r="G237" s="13"/>
      <c r="H237" s="13"/>
      <c r="I237" s="13"/>
      <c r="J237" s="13"/>
      <c r="K237" s="27"/>
    </row>
    <row r="238" spans="1:11" ht="15.75" customHeight="1" x14ac:dyDescent="0.3">
      <c r="A238" s="7" t="s">
        <v>236</v>
      </c>
      <c r="B238" s="8"/>
      <c r="C238" s="12"/>
      <c r="D238" s="13"/>
      <c r="E238" s="13"/>
      <c r="F238" s="13"/>
      <c r="G238" s="13"/>
      <c r="H238" s="13"/>
      <c r="I238" s="13"/>
      <c r="J238" s="13"/>
      <c r="K238" s="27"/>
    </row>
    <row r="239" spans="1:11" ht="15.75" customHeight="1" x14ac:dyDescent="0.3">
      <c r="A239" s="7" t="s">
        <v>155</v>
      </c>
      <c r="B239" s="8"/>
      <c r="C239" s="12"/>
      <c r="D239" s="13"/>
      <c r="E239" s="13"/>
      <c r="F239" s="13"/>
      <c r="G239" s="13"/>
      <c r="H239" s="13"/>
      <c r="I239" s="13"/>
      <c r="J239" s="13"/>
      <c r="K239" s="27"/>
    </row>
    <row r="240" spans="1:11" ht="15.75" customHeight="1" x14ac:dyDescent="0.3">
      <c r="A240" s="7" t="s">
        <v>15</v>
      </c>
      <c r="B240" s="8"/>
      <c r="C240" s="12"/>
      <c r="D240" s="13"/>
      <c r="E240" s="13"/>
      <c r="F240" s="13"/>
      <c r="G240" s="13"/>
      <c r="H240" s="13"/>
      <c r="I240" s="13"/>
      <c r="J240" s="13"/>
      <c r="K240" s="27"/>
    </row>
    <row r="241" spans="1:11" ht="15.75" customHeight="1" x14ac:dyDescent="0.3">
      <c r="A241" s="7" t="s">
        <v>17</v>
      </c>
      <c r="B241" s="8" t="s">
        <v>262</v>
      </c>
      <c r="C241" s="12">
        <v>4</v>
      </c>
      <c r="D241" s="13">
        <v>13</v>
      </c>
      <c r="E241" s="13">
        <v>3</v>
      </c>
      <c r="F241" s="13">
        <v>4</v>
      </c>
      <c r="G241" s="13">
        <v>0</v>
      </c>
      <c r="H241" s="13">
        <v>1</v>
      </c>
      <c r="I241" s="13">
        <v>4</v>
      </c>
      <c r="J241" s="13">
        <v>14</v>
      </c>
      <c r="K241" s="27"/>
    </row>
    <row r="242" spans="1:11" ht="15.75" customHeight="1" x14ac:dyDescent="0.3">
      <c r="A242" s="7" t="s">
        <v>18</v>
      </c>
      <c r="B242" s="8" t="s">
        <v>262</v>
      </c>
      <c r="C242" s="12">
        <v>6</v>
      </c>
      <c r="D242" s="13">
        <v>9</v>
      </c>
      <c r="E242" s="13">
        <v>2</v>
      </c>
      <c r="F242" s="13">
        <v>5</v>
      </c>
      <c r="G242" s="13">
        <v>0</v>
      </c>
      <c r="H242" s="13">
        <v>1</v>
      </c>
      <c r="I242" s="13">
        <v>6</v>
      </c>
      <c r="J242" s="13">
        <v>10</v>
      </c>
      <c r="K242" s="27"/>
    </row>
    <row r="243" spans="1:11" ht="15.75" customHeight="1" x14ac:dyDescent="0.3">
      <c r="A243" s="10" t="s">
        <v>12</v>
      </c>
      <c r="B243" s="11"/>
      <c r="C243" s="9">
        <f>SUM(C236:C242)</f>
        <v>10</v>
      </c>
      <c r="D243" s="9">
        <f t="shared" ref="D243:J243" si="14">SUM(D236:D242)</f>
        <v>22</v>
      </c>
      <c r="E243" s="9">
        <f t="shared" si="14"/>
        <v>5</v>
      </c>
      <c r="F243" s="9">
        <f t="shared" si="14"/>
        <v>9</v>
      </c>
      <c r="G243" s="9">
        <f t="shared" si="14"/>
        <v>0</v>
      </c>
      <c r="H243" s="9">
        <f t="shared" si="14"/>
        <v>2</v>
      </c>
      <c r="I243" s="9">
        <f t="shared" si="14"/>
        <v>12</v>
      </c>
      <c r="J243" s="9">
        <f t="shared" si="14"/>
        <v>35</v>
      </c>
      <c r="K243" s="29"/>
    </row>
    <row r="244" spans="1:11" ht="15.75" customHeight="1" x14ac:dyDescent="0.3"/>
    <row r="245" spans="1:11" ht="15.75" customHeight="1" x14ac:dyDescent="0.3"/>
    <row r="246" spans="1:11" ht="15.75" customHeight="1" x14ac:dyDescent="0.3">
      <c r="A246" s="24" t="s">
        <v>322</v>
      </c>
      <c r="B246" s="25"/>
      <c r="C246" s="25"/>
      <c r="D246" s="25"/>
      <c r="E246" s="25"/>
      <c r="F246" s="25"/>
      <c r="G246" s="25"/>
      <c r="H246" s="25"/>
      <c r="I246" s="25"/>
      <c r="J246" s="26"/>
      <c r="K246" s="27"/>
    </row>
    <row r="247" spans="1:11" ht="15.75" customHeight="1" x14ac:dyDescent="0.3">
      <c r="A247" s="2"/>
      <c r="B247" s="3"/>
      <c r="C247" s="28" t="s">
        <v>1</v>
      </c>
      <c r="D247" s="26"/>
      <c r="E247" s="28" t="s">
        <v>2</v>
      </c>
      <c r="F247" s="26"/>
      <c r="G247" s="28" t="s">
        <v>3</v>
      </c>
      <c r="H247" s="26"/>
      <c r="I247" s="28" t="s">
        <v>4</v>
      </c>
      <c r="J247" s="26"/>
      <c r="K247" s="27"/>
    </row>
    <row r="248" spans="1:11" ht="15.75" customHeight="1" x14ac:dyDescent="0.3">
      <c r="A248" s="4" t="s">
        <v>5</v>
      </c>
      <c r="B248" s="5" t="s">
        <v>6</v>
      </c>
      <c r="C248" s="6" t="s">
        <v>7</v>
      </c>
      <c r="D248" s="6" t="s">
        <v>8</v>
      </c>
      <c r="E248" s="6" t="s">
        <v>7</v>
      </c>
      <c r="F248" s="6" t="s">
        <v>8</v>
      </c>
      <c r="G248" s="6" t="s">
        <v>7</v>
      </c>
      <c r="H248" s="6" t="s">
        <v>8</v>
      </c>
      <c r="I248" s="6" t="s">
        <v>7</v>
      </c>
      <c r="J248" s="6" t="s">
        <v>8</v>
      </c>
      <c r="K248" s="29"/>
    </row>
    <row r="249" spans="1:11" ht="15.75" customHeight="1" x14ac:dyDescent="0.3">
      <c r="A249" s="7" t="s">
        <v>243</v>
      </c>
      <c r="B249" s="8" t="s">
        <v>133</v>
      </c>
      <c r="C249" s="12">
        <v>1</v>
      </c>
      <c r="D249" s="13">
        <v>5</v>
      </c>
      <c r="E249" s="13">
        <v>1</v>
      </c>
      <c r="F249" s="13">
        <v>5</v>
      </c>
      <c r="G249" s="13">
        <v>1</v>
      </c>
      <c r="H249" s="13">
        <v>1</v>
      </c>
      <c r="I249" s="13">
        <v>2</v>
      </c>
      <c r="J249" s="13">
        <v>6</v>
      </c>
      <c r="K249" s="27"/>
    </row>
    <row r="250" spans="1:11" ht="15.75" customHeight="1" x14ac:dyDescent="0.3">
      <c r="A250" s="10" t="s">
        <v>12</v>
      </c>
      <c r="B250" s="11"/>
      <c r="C250" s="9">
        <v>1</v>
      </c>
      <c r="D250" s="9">
        <v>5</v>
      </c>
      <c r="E250" s="9">
        <v>1</v>
      </c>
      <c r="F250" s="9">
        <v>5</v>
      </c>
      <c r="G250" s="9">
        <v>1</v>
      </c>
      <c r="H250" s="9">
        <v>1</v>
      </c>
      <c r="I250" s="9">
        <v>2</v>
      </c>
      <c r="J250" s="9">
        <v>6</v>
      </c>
      <c r="K250" s="29"/>
    </row>
    <row r="251" spans="1:11" ht="15.75" customHeight="1" x14ac:dyDescent="0.3"/>
    <row r="252" spans="1:11" ht="15.75" customHeight="1" x14ac:dyDescent="0.3"/>
    <row r="253" spans="1:11" ht="15.75" customHeight="1" x14ac:dyDescent="0.3">
      <c r="A253" s="24" t="s">
        <v>323</v>
      </c>
      <c r="B253" s="25"/>
      <c r="C253" s="25"/>
      <c r="D253" s="25"/>
      <c r="E253" s="25"/>
      <c r="F253" s="25"/>
      <c r="G253" s="25"/>
      <c r="H253" s="25"/>
      <c r="I253" s="25"/>
      <c r="J253" s="26"/>
      <c r="K253" s="27"/>
    </row>
    <row r="254" spans="1:11" ht="15.75" customHeight="1" x14ac:dyDescent="0.3">
      <c r="A254" s="2"/>
      <c r="B254" s="3"/>
      <c r="C254" s="28" t="s">
        <v>1</v>
      </c>
      <c r="D254" s="26"/>
      <c r="E254" s="28" t="s">
        <v>2</v>
      </c>
      <c r="F254" s="26"/>
      <c r="G254" s="28" t="s">
        <v>3</v>
      </c>
      <c r="H254" s="26"/>
      <c r="I254" s="28" t="s">
        <v>4</v>
      </c>
      <c r="J254" s="26"/>
      <c r="K254" s="27"/>
    </row>
    <row r="255" spans="1:11" ht="15.75" customHeight="1" x14ac:dyDescent="0.3">
      <c r="A255" s="4" t="s">
        <v>5</v>
      </c>
      <c r="B255" s="5" t="s">
        <v>6</v>
      </c>
      <c r="C255" s="6" t="s">
        <v>7</v>
      </c>
      <c r="D255" s="6" t="s">
        <v>8</v>
      </c>
      <c r="E255" s="6" t="s">
        <v>7</v>
      </c>
      <c r="F255" s="6" t="s">
        <v>8</v>
      </c>
      <c r="G255" s="6" t="s">
        <v>7</v>
      </c>
      <c r="H255" s="6" t="s">
        <v>8</v>
      </c>
      <c r="I255" s="6" t="s">
        <v>7</v>
      </c>
      <c r="J255" s="6" t="s">
        <v>8</v>
      </c>
      <c r="K255" s="29"/>
    </row>
    <row r="256" spans="1:11" ht="15.75" customHeight="1" x14ac:dyDescent="0.3">
      <c r="A256" s="7" t="s">
        <v>107</v>
      </c>
      <c r="B256" s="8" t="s">
        <v>583</v>
      </c>
      <c r="C256" s="12"/>
      <c r="D256" s="13"/>
      <c r="E256" s="13"/>
      <c r="F256" s="13"/>
      <c r="G256" s="13"/>
      <c r="H256" s="13"/>
      <c r="I256" s="13"/>
      <c r="J256" s="13"/>
      <c r="K256" s="27"/>
    </row>
    <row r="257" spans="1:11" ht="15.75" customHeight="1" x14ac:dyDescent="0.3">
      <c r="A257" s="7" t="s">
        <v>112</v>
      </c>
      <c r="B257" s="8" t="s">
        <v>115</v>
      </c>
      <c r="C257" s="12">
        <v>13</v>
      </c>
      <c r="D257" s="13">
        <v>5</v>
      </c>
      <c r="E257" s="13">
        <v>10</v>
      </c>
      <c r="F257" s="13">
        <v>4</v>
      </c>
      <c r="G257" s="13">
        <v>0</v>
      </c>
      <c r="H257" s="13">
        <v>1</v>
      </c>
      <c r="I257" s="13">
        <v>13</v>
      </c>
      <c r="J257" s="13">
        <v>6</v>
      </c>
      <c r="K257" s="27"/>
    </row>
    <row r="258" spans="1:11" ht="15.75" customHeight="1" x14ac:dyDescent="0.3">
      <c r="A258" s="7" t="s">
        <v>113</v>
      </c>
      <c r="B258" s="8" t="s">
        <v>115</v>
      </c>
      <c r="C258" s="22">
        <v>15</v>
      </c>
      <c r="D258" s="14">
        <v>5</v>
      </c>
      <c r="E258" s="14">
        <v>12</v>
      </c>
      <c r="F258" s="14">
        <v>2</v>
      </c>
      <c r="G258" s="14">
        <v>3</v>
      </c>
      <c r="H258" s="14">
        <v>1</v>
      </c>
      <c r="I258" s="14">
        <v>18</v>
      </c>
      <c r="J258" s="14">
        <v>6</v>
      </c>
      <c r="K258" s="27"/>
    </row>
    <row r="259" spans="1:11" ht="15.75" customHeight="1" x14ac:dyDescent="0.3">
      <c r="A259" s="7" t="s">
        <v>171</v>
      </c>
      <c r="B259" s="8" t="s">
        <v>115</v>
      </c>
      <c r="C259" s="22">
        <v>13</v>
      </c>
      <c r="D259" s="14">
        <v>7</v>
      </c>
      <c r="E259" s="14">
        <v>9</v>
      </c>
      <c r="F259" s="14">
        <v>5</v>
      </c>
      <c r="G259" s="14">
        <v>3</v>
      </c>
      <c r="H259" s="14">
        <v>1</v>
      </c>
      <c r="I259" s="14">
        <v>16</v>
      </c>
      <c r="J259" s="14">
        <v>8</v>
      </c>
      <c r="K259" s="27"/>
    </row>
    <row r="260" spans="1:11" ht="15.75" customHeight="1" x14ac:dyDescent="0.3">
      <c r="A260" s="7" t="s">
        <v>32</v>
      </c>
      <c r="B260" s="8" t="s">
        <v>115</v>
      </c>
      <c r="C260" s="22">
        <v>15</v>
      </c>
      <c r="D260" s="14">
        <v>5</v>
      </c>
      <c r="E260" s="14">
        <v>10</v>
      </c>
      <c r="F260" s="14">
        <v>4</v>
      </c>
      <c r="G260" s="14">
        <v>0</v>
      </c>
      <c r="H260" s="14">
        <v>1</v>
      </c>
      <c r="I260" s="14">
        <v>15</v>
      </c>
      <c r="J260" s="14">
        <v>6</v>
      </c>
      <c r="K260" s="27"/>
    </row>
    <row r="261" spans="1:11" ht="15.75" customHeight="1" x14ac:dyDescent="0.3">
      <c r="A261" s="7" t="s">
        <v>33</v>
      </c>
      <c r="B261" s="8" t="s">
        <v>115</v>
      </c>
      <c r="C261" s="22">
        <v>6</v>
      </c>
      <c r="D261" s="14">
        <v>14</v>
      </c>
      <c r="E261" s="14">
        <v>4</v>
      </c>
      <c r="F261" s="14">
        <v>10</v>
      </c>
      <c r="G261" s="14">
        <v>0</v>
      </c>
      <c r="H261" s="14">
        <v>1</v>
      </c>
      <c r="I261" s="14">
        <v>6</v>
      </c>
      <c r="J261" s="14">
        <v>15</v>
      </c>
      <c r="K261" s="27"/>
    </row>
    <row r="262" spans="1:11" ht="15.75" customHeight="1" x14ac:dyDescent="0.3">
      <c r="A262" s="7" t="s">
        <v>34</v>
      </c>
      <c r="B262" s="8" t="s">
        <v>210</v>
      </c>
      <c r="C262" s="22">
        <v>11</v>
      </c>
      <c r="D262" s="14">
        <v>9</v>
      </c>
      <c r="E262" s="14">
        <v>0</v>
      </c>
      <c r="F262" s="14">
        <v>0</v>
      </c>
      <c r="G262" s="14">
        <v>1</v>
      </c>
      <c r="H262" s="14">
        <v>1</v>
      </c>
      <c r="I262" s="14">
        <v>12</v>
      </c>
      <c r="J262" s="14">
        <v>10</v>
      </c>
      <c r="K262" s="27"/>
    </row>
    <row r="263" spans="1:11" ht="15.75" customHeight="1" x14ac:dyDescent="0.3">
      <c r="A263" s="7" t="s">
        <v>35</v>
      </c>
      <c r="B263" s="8" t="s">
        <v>210</v>
      </c>
      <c r="C263" s="22">
        <v>11</v>
      </c>
      <c r="D263" s="14">
        <v>9</v>
      </c>
      <c r="E263" s="14">
        <v>0</v>
      </c>
      <c r="F263" s="14">
        <v>0</v>
      </c>
      <c r="G263" s="14">
        <v>1</v>
      </c>
      <c r="H263" s="14">
        <v>1</v>
      </c>
      <c r="I263" s="14">
        <v>12</v>
      </c>
      <c r="J263" s="14">
        <v>10</v>
      </c>
      <c r="K263" s="27"/>
    </row>
    <row r="264" spans="1:11" ht="15.75" customHeight="1" x14ac:dyDescent="0.3">
      <c r="A264" s="10" t="s">
        <v>12</v>
      </c>
      <c r="B264" s="11"/>
      <c r="C264" s="9">
        <f>SUM(C256:C263)</f>
        <v>84</v>
      </c>
      <c r="D264" s="9">
        <f t="shared" ref="D264:J264" si="15">SUM(D256:D263)</f>
        <v>54</v>
      </c>
      <c r="E264" s="9">
        <f t="shared" si="15"/>
        <v>45</v>
      </c>
      <c r="F264" s="9">
        <f t="shared" si="15"/>
        <v>25</v>
      </c>
      <c r="G264" s="9">
        <f t="shared" si="15"/>
        <v>8</v>
      </c>
      <c r="H264" s="9">
        <f t="shared" si="15"/>
        <v>7</v>
      </c>
      <c r="I264" s="9">
        <f t="shared" si="15"/>
        <v>92</v>
      </c>
      <c r="J264" s="9">
        <f t="shared" si="15"/>
        <v>61</v>
      </c>
      <c r="K264" s="29"/>
    </row>
    <row r="265" spans="1:11" ht="15.75" customHeight="1" x14ac:dyDescent="0.3"/>
    <row r="266" spans="1:11" ht="15.75" customHeight="1" x14ac:dyDescent="0.3"/>
    <row r="267" spans="1:11" ht="15.75" customHeight="1" x14ac:dyDescent="0.3">
      <c r="A267" s="24" t="s">
        <v>1300</v>
      </c>
      <c r="B267" s="25"/>
      <c r="C267" s="25"/>
      <c r="D267" s="25"/>
      <c r="E267" s="25"/>
      <c r="F267" s="25"/>
      <c r="G267" s="25"/>
      <c r="H267" s="25"/>
      <c r="I267" s="25"/>
      <c r="J267" s="26"/>
      <c r="K267" s="27"/>
    </row>
    <row r="268" spans="1:11" ht="15.75" customHeight="1" x14ac:dyDescent="0.3">
      <c r="A268" s="2"/>
      <c r="B268" s="3"/>
      <c r="C268" s="28" t="s">
        <v>1</v>
      </c>
      <c r="D268" s="26"/>
      <c r="E268" s="28" t="s">
        <v>2</v>
      </c>
      <c r="F268" s="26"/>
      <c r="G268" s="28" t="s">
        <v>3</v>
      </c>
      <c r="H268" s="26"/>
      <c r="I268" s="28" t="s">
        <v>4</v>
      </c>
      <c r="J268" s="26"/>
      <c r="K268" s="27"/>
    </row>
    <row r="269" spans="1:11" ht="15.75" customHeight="1" x14ac:dyDescent="0.3">
      <c r="A269" s="4" t="s">
        <v>5</v>
      </c>
      <c r="B269" s="5" t="s">
        <v>6</v>
      </c>
      <c r="C269" s="6" t="s">
        <v>7</v>
      </c>
      <c r="D269" s="6" t="s">
        <v>8</v>
      </c>
      <c r="E269" s="6" t="s">
        <v>7</v>
      </c>
      <c r="F269" s="6" t="s">
        <v>8</v>
      </c>
      <c r="G269" s="6" t="s">
        <v>7</v>
      </c>
      <c r="H269" s="6" t="s">
        <v>8</v>
      </c>
      <c r="I269" s="6" t="s">
        <v>7</v>
      </c>
      <c r="J269" s="6" t="s">
        <v>8</v>
      </c>
      <c r="K269" s="29"/>
    </row>
    <row r="270" spans="1:11" ht="15.75" customHeight="1" x14ac:dyDescent="0.3">
      <c r="A270" s="7" t="s">
        <v>66</v>
      </c>
      <c r="B270" s="8" t="s">
        <v>1299</v>
      </c>
      <c r="C270" s="12"/>
      <c r="D270" s="13"/>
      <c r="E270" s="13"/>
      <c r="F270" s="13"/>
      <c r="G270" s="13"/>
      <c r="H270" s="13"/>
      <c r="I270" s="13"/>
      <c r="J270" s="13"/>
      <c r="K270" s="27"/>
    </row>
    <row r="271" spans="1:11" ht="15.75" customHeight="1" x14ac:dyDescent="0.3">
      <c r="A271" s="7" t="s">
        <v>67</v>
      </c>
      <c r="B271" s="8" t="s">
        <v>1299</v>
      </c>
      <c r="C271" s="12"/>
      <c r="D271" s="13"/>
      <c r="E271" s="13"/>
      <c r="F271" s="13"/>
      <c r="G271" s="13"/>
      <c r="H271" s="13"/>
      <c r="I271" s="13"/>
      <c r="J271" s="13"/>
      <c r="K271" s="27"/>
    </row>
    <row r="272" spans="1:11" ht="15.75" customHeight="1" x14ac:dyDescent="0.3">
      <c r="A272" s="7" t="s">
        <v>68</v>
      </c>
      <c r="B272" s="8" t="s">
        <v>1299</v>
      </c>
      <c r="C272" s="12"/>
      <c r="D272" s="13"/>
      <c r="E272" s="13"/>
      <c r="F272" s="13"/>
      <c r="G272" s="13"/>
      <c r="H272" s="13"/>
      <c r="I272" s="13"/>
      <c r="J272" s="13"/>
      <c r="K272" s="27"/>
    </row>
    <row r="273" spans="1:11" ht="15.75" customHeight="1" x14ac:dyDescent="0.3">
      <c r="A273" s="7" t="s">
        <v>69</v>
      </c>
      <c r="B273" s="8" t="s">
        <v>1298</v>
      </c>
      <c r="C273" s="12"/>
      <c r="D273" s="13"/>
      <c r="E273" s="13"/>
      <c r="F273" s="13"/>
      <c r="G273" s="13"/>
      <c r="H273" s="13"/>
      <c r="I273" s="13"/>
      <c r="J273" s="13"/>
      <c r="K273" s="27"/>
    </row>
    <row r="274" spans="1:11" ht="15.75" customHeight="1" x14ac:dyDescent="0.3">
      <c r="A274" s="7" t="s">
        <v>102</v>
      </c>
      <c r="B274" s="8" t="s">
        <v>1298</v>
      </c>
      <c r="C274" s="12"/>
      <c r="D274" s="13"/>
      <c r="E274" s="13"/>
      <c r="F274" s="13"/>
      <c r="G274" s="13"/>
      <c r="H274" s="13"/>
      <c r="I274" s="13"/>
      <c r="J274" s="13"/>
      <c r="K274" s="27"/>
    </row>
    <row r="275" spans="1:11" ht="15.75" customHeight="1" x14ac:dyDescent="0.3">
      <c r="A275" s="7" t="s">
        <v>103</v>
      </c>
      <c r="B275" s="8" t="s">
        <v>1298</v>
      </c>
      <c r="C275" s="12"/>
      <c r="D275" s="13"/>
      <c r="E275" s="13"/>
      <c r="F275" s="13"/>
      <c r="G275" s="13"/>
      <c r="H275" s="13"/>
      <c r="I275" s="13"/>
      <c r="J275" s="13"/>
      <c r="K275" s="27"/>
    </row>
    <row r="276" spans="1:11" ht="15.75" customHeight="1" x14ac:dyDescent="0.3">
      <c r="A276" s="7" t="s">
        <v>104</v>
      </c>
      <c r="B276" s="8" t="s">
        <v>1298</v>
      </c>
      <c r="C276" s="12"/>
      <c r="D276" s="13"/>
      <c r="E276" s="13"/>
      <c r="F276" s="13"/>
      <c r="G276" s="13"/>
      <c r="H276" s="13"/>
      <c r="I276" s="13"/>
      <c r="J276" s="13"/>
      <c r="K276" s="27"/>
    </row>
    <row r="277" spans="1:11" ht="15.75" customHeight="1" x14ac:dyDescent="0.3">
      <c r="A277" s="7" t="s">
        <v>105</v>
      </c>
      <c r="B277" s="8" t="s">
        <v>1298</v>
      </c>
      <c r="C277" s="12"/>
      <c r="D277" s="13"/>
      <c r="E277" s="13"/>
      <c r="F277" s="13"/>
      <c r="G277" s="13"/>
      <c r="H277" s="13"/>
      <c r="I277" s="13"/>
      <c r="J277" s="13"/>
      <c r="K277" s="27"/>
    </row>
    <row r="278" spans="1:11" ht="15.75" customHeight="1" x14ac:dyDescent="0.3">
      <c r="A278" s="7" t="s">
        <v>25</v>
      </c>
      <c r="B278" s="8" t="s">
        <v>1298</v>
      </c>
      <c r="C278" s="12"/>
      <c r="D278" s="13"/>
      <c r="E278" s="13"/>
      <c r="F278" s="13"/>
      <c r="G278" s="13"/>
      <c r="H278" s="13"/>
      <c r="I278" s="13"/>
      <c r="J278" s="13"/>
      <c r="K278" s="27"/>
    </row>
    <row r="279" spans="1:11" ht="15.75" customHeight="1" x14ac:dyDescent="0.3">
      <c r="A279" s="7" t="s">
        <v>27</v>
      </c>
      <c r="B279" s="8" t="s">
        <v>699</v>
      </c>
      <c r="C279" s="12"/>
      <c r="D279" s="13"/>
      <c r="E279" s="13"/>
      <c r="F279" s="13"/>
      <c r="G279" s="13"/>
      <c r="H279" s="13"/>
      <c r="I279" s="13"/>
      <c r="J279" s="13"/>
      <c r="K279" s="27"/>
    </row>
    <row r="280" spans="1:11" ht="15.75" customHeight="1" x14ac:dyDescent="0.3">
      <c r="A280" s="7" t="s">
        <v>28</v>
      </c>
      <c r="B280" s="8" t="s">
        <v>699</v>
      </c>
      <c r="C280" s="12"/>
      <c r="D280" s="13"/>
      <c r="E280" s="13"/>
      <c r="F280" s="13"/>
      <c r="G280" s="13"/>
      <c r="H280" s="13"/>
      <c r="I280" s="13"/>
      <c r="J280" s="13"/>
      <c r="K280" s="27"/>
    </row>
    <row r="281" spans="1:11" ht="15.75" customHeight="1" x14ac:dyDescent="0.3">
      <c r="A281" s="7" t="s">
        <v>106</v>
      </c>
      <c r="B281" s="8" t="s">
        <v>699</v>
      </c>
      <c r="C281" s="12"/>
      <c r="D281" s="13"/>
      <c r="E281" s="13"/>
      <c r="F281" s="13"/>
      <c r="G281" s="13"/>
      <c r="H281" s="13"/>
      <c r="I281" s="13"/>
      <c r="J281" s="13"/>
      <c r="K281" s="27"/>
    </row>
    <row r="282" spans="1:11" ht="15.75" customHeight="1" x14ac:dyDescent="0.3">
      <c r="A282" s="7" t="s">
        <v>30</v>
      </c>
      <c r="B282" s="8" t="s">
        <v>699</v>
      </c>
      <c r="C282" s="12"/>
      <c r="D282" s="13"/>
      <c r="E282" s="13"/>
      <c r="F282" s="13"/>
      <c r="G282" s="13"/>
      <c r="H282" s="13"/>
      <c r="I282" s="13"/>
      <c r="J282" s="13"/>
      <c r="K282" s="27"/>
    </row>
    <row r="283" spans="1:11" ht="15.75" customHeight="1" x14ac:dyDescent="0.3">
      <c r="A283" s="7" t="s">
        <v>107</v>
      </c>
      <c r="B283" s="8" t="s">
        <v>699</v>
      </c>
      <c r="C283" s="12"/>
      <c r="D283" s="13"/>
      <c r="E283" s="13"/>
      <c r="F283" s="13"/>
      <c r="G283" s="13"/>
      <c r="H283" s="13"/>
      <c r="I283" s="13"/>
      <c r="J283" s="13"/>
      <c r="K283" s="27"/>
    </row>
    <row r="284" spans="1:11" ht="15.75" customHeight="1" x14ac:dyDescent="0.3">
      <c r="A284" s="7" t="s">
        <v>109</v>
      </c>
      <c r="B284" s="8" t="s">
        <v>699</v>
      </c>
      <c r="C284" s="12"/>
      <c r="D284" s="13"/>
      <c r="E284" s="13"/>
      <c r="F284" s="13"/>
      <c r="G284" s="13"/>
      <c r="H284" s="13"/>
      <c r="I284" s="13"/>
      <c r="J284" s="13"/>
      <c r="K284" s="27"/>
    </row>
    <row r="285" spans="1:11" ht="15.75" customHeight="1" x14ac:dyDescent="0.3">
      <c r="A285" s="7" t="s">
        <v>110</v>
      </c>
      <c r="B285" s="8" t="s">
        <v>699</v>
      </c>
      <c r="C285" s="12"/>
      <c r="D285" s="13"/>
      <c r="E285" s="13"/>
      <c r="F285" s="13"/>
      <c r="G285" s="13"/>
      <c r="H285" s="13"/>
      <c r="I285" s="13"/>
      <c r="J285" s="13"/>
      <c r="K285" s="27"/>
    </row>
    <row r="286" spans="1:11" ht="15.75" customHeight="1" x14ac:dyDescent="0.3">
      <c r="A286" s="7" t="s">
        <v>112</v>
      </c>
      <c r="B286" s="8" t="s">
        <v>699</v>
      </c>
      <c r="C286" s="12"/>
      <c r="D286" s="13"/>
      <c r="E286" s="13"/>
      <c r="F286" s="13"/>
      <c r="G286" s="13"/>
      <c r="H286" s="13"/>
      <c r="I286" s="13"/>
      <c r="J286" s="13"/>
      <c r="K286" s="27"/>
    </row>
    <row r="287" spans="1:11" ht="15.75" customHeight="1" x14ac:dyDescent="0.3">
      <c r="A287" s="7" t="s">
        <v>113</v>
      </c>
      <c r="B287" s="8" t="s">
        <v>699</v>
      </c>
      <c r="C287" s="12"/>
      <c r="D287" s="13"/>
      <c r="E287" s="13"/>
      <c r="F287" s="13"/>
      <c r="G287" s="13"/>
      <c r="H287" s="13"/>
      <c r="I287" s="13"/>
      <c r="J287" s="13"/>
      <c r="K287" s="27"/>
    </row>
    <row r="288" spans="1:11" ht="15.75" customHeight="1" x14ac:dyDescent="0.3">
      <c r="A288" s="7" t="s">
        <v>171</v>
      </c>
      <c r="B288" s="8" t="s">
        <v>699</v>
      </c>
      <c r="C288" s="12"/>
      <c r="D288" s="13"/>
      <c r="E288" s="13"/>
      <c r="F288" s="13"/>
      <c r="G288" s="13"/>
      <c r="H288" s="13"/>
      <c r="I288" s="13"/>
      <c r="J288" s="13"/>
      <c r="K288" s="27"/>
    </row>
    <row r="289" spans="1:11" ht="15.75" customHeight="1" x14ac:dyDescent="0.3">
      <c r="A289" s="7" t="s">
        <v>32</v>
      </c>
      <c r="B289" s="8" t="s">
        <v>699</v>
      </c>
      <c r="C289" s="12"/>
      <c r="D289" s="13"/>
      <c r="E289" s="13"/>
      <c r="F289" s="13"/>
      <c r="G289" s="13"/>
      <c r="H289" s="13"/>
      <c r="I289" s="13"/>
      <c r="J289" s="13"/>
      <c r="K289" s="27"/>
    </row>
    <row r="290" spans="1:11" ht="15.75" customHeight="1" x14ac:dyDescent="0.3">
      <c r="A290" s="7" t="s">
        <v>33</v>
      </c>
      <c r="B290" s="8" t="s">
        <v>699</v>
      </c>
      <c r="C290" s="12"/>
      <c r="D290" s="13"/>
      <c r="E290" s="13"/>
      <c r="F290" s="13"/>
      <c r="G290" s="13"/>
      <c r="H290" s="13"/>
      <c r="I290" s="13"/>
      <c r="J290" s="13"/>
      <c r="K290" s="27"/>
    </row>
    <row r="291" spans="1:11" ht="15.75" customHeight="1" x14ac:dyDescent="0.3">
      <c r="A291" s="7" t="s">
        <v>34</v>
      </c>
      <c r="B291" s="8" t="s">
        <v>699</v>
      </c>
      <c r="C291" s="12"/>
      <c r="D291" s="13"/>
      <c r="E291" s="13"/>
      <c r="F291" s="13"/>
      <c r="G291" s="13"/>
      <c r="H291" s="13"/>
      <c r="I291" s="13"/>
      <c r="J291" s="13"/>
      <c r="K291" s="27"/>
    </row>
    <row r="292" spans="1:11" ht="15.75" customHeight="1" x14ac:dyDescent="0.3">
      <c r="A292" s="7" t="s">
        <v>35</v>
      </c>
      <c r="B292" s="8" t="s">
        <v>699</v>
      </c>
      <c r="C292" s="12"/>
      <c r="D292" s="13"/>
      <c r="E292" s="13"/>
      <c r="F292" s="13"/>
      <c r="G292" s="13"/>
      <c r="H292" s="13"/>
      <c r="I292" s="13"/>
      <c r="J292" s="13"/>
      <c r="K292" s="27"/>
    </row>
    <row r="293" spans="1:11" ht="15.75" customHeight="1" x14ac:dyDescent="0.3">
      <c r="A293" s="7" t="s">
        <v>36</v>
      </c>
      <c r="B293" s="8" t="s">
        <v>699</v>
      </c>
      <c r="C293" s="12"/>
      <c r="D293" s="13"/>
      <c r="E293" s="13"/>
      <c r="F293" s="13"/>
      <c r="G293" s="13"/>
      <c r="H293" s="13"/>
      <c r="I293" s="13"/>
      <c r="J293" s="13"/>
      <c r="K293" s="27"/>
    </row>
    <row r="294" spans="1:11" ht="15.75" customHeight="1" x14ac:dyDescent="0.3">
      <c r="A294" s="7" t="s">
        <v>37</v>
      </c>
      <c r="B294" s="8" t="s">
        <v>657</v>
      </c>
      <c r="C294" s="12">
        <v>8</v>
      </c>
      <c r="D294" s="13">
        <v>12</v>
      </c>
      <c r="E294" s="13">
        <v>3</v>
      </c>
      <c r="F294" s="13">
        <v>5</v>
      </c>
      <c r="G294" s="13">
        <v>0</v>
      </c>
      <c r="H294" s="13">
        <v>1</v>
      </c>
      <c r="I294" s="13">
        <v>8</v>
      </c>
      <c r="J294" s="13">
        <v>13</v>
      </c>
      <c r="K294" s="27"/>
    </row>
    <row r="295" spans="1:11" ht="15.75" customHeight="1" x14ac:dyDescent="0.3">
      <c r="A295" s="7" t="s">
        <v>38</v>
      </c>
      <c r="B295" s="8" t="s">
        <v>657</v>
      </c>
      <c r="C295" s="12">
        <v>5</v>
      </c>
      <c r="D295" s="13">
        <v>15</v>
      </c>
      <c r="E295" s="13">
        <v>3</v>
      </c>
      <c r="F295" s="13">
        <v>7</v>
      </c>
      <c r="G295" s="13">
        <v>1</v>
      </c>
      <c r="H295" s="13">
        <v>1</v>
      </c>
      <c r="I295" s="13">
        <v>6</v>
      </c>
      <c r="J295" s="13">
        <v>16</v>
      </c>
      <c r="K295" s="27"/>
    </row>
    <row r="296" spans="1:11" ht="15.75" customHeight="1" x14ac:dyDescent="0.3">
      <c r="A296" s="7" t="s">
        <v>81</v>
      </c>
      <c r="B296" s="8" t="s">
        <v>657</v>
      </c>
      <c r="C296" s="12">
        <v>9</v>
      </c>
      <c r="D296" s="13">
        <v>11</v>
      </c>
      <c r="E296" s="13">
        <v>4</v>
      </c>
      <c r="F296" s="13">
        <v>6</v>
      </c>
      <c r="G296" s="13">
        <v>1</v>
      </c>
      <c r="H296" s="13">
        <v>1</v>
      </c>
      <c r="I296" s="13">
        <v>10</v>
      </c>
      <c r="J296" s="13">
        <v>12</v>
      </c>
      <c r="K296" s="27"/>
    </row>
    <row r="297" spans="1:11" ht="15.75" customHeight="1" x14ac:dyDescent="0.3">
      <c r="A297" s="7" t="s">
        <v>82</v>
      </c>
      <c r="B297" s="8" t="s">
        <v>657</v>
      </c>
      <c r="C297" s="12">
        <v>10</v>
      </c>
      <c r="D297" s="13">
        <v>10</v>
      </c>
      <c r="E297" s="13">
        <v>2</v>
      </c>
      <c r="F297" s="13">
        <v>6</v>
      </c>
      <c r="G297" s="13">
        <v>0</v>
      </c>
      <c r="H297" s="13">
        <v>1</v>
      </c>
      <c r="I297" s="13">
        <v>10</v>
      </c>
      <c r="J297" s="13">
        <v>11</v>
      </c>
      <c r="K297" s="27"/>
    </row>
    <row r="298" spans="1:11" ht="15.75" customHeight="1" x14ac:dyDescent="0.3">
      <c r="A298" s="7" t="s">
        <v>83</v>
      </c>
      <c r="B298" s="8" t="s">
        <v>657</v>
      </c>
      <c r="C298" s="12">
        <v>13</v>
      </c>
      <c r="D298" s="13">
        <v>7</v>
      </c>
      <c r="E298" s="13">
        <v>2</v>
      </c>
      <c r="F298" s="13">
        <v>6</v>
      </c>
      <c r="G298" s="13">
        <v>0</v>
      </c>
      <c r="H298" s="13">
        <v>1</v>
      </c>
      <c r="I298" s="13">
        <v>13</v>
      </c>
      <c r="J298" s="13">
        <v>8</v>
      </c>
      <c r="K298" s="27"/>
    </row>
    <row r="299" spans="1:11" ht="15.75" customHeight="1" x14ac:dyDescent="0.3">
      <c r="A299" s="7" t="s">
        <v>84</v>
      </c>
      <c r="B299" s="8" t="s">
        <v>657</v>
      </c>
      <c r="C299" s="12">
        <v>11</v>
      </c>
      <c r="D299" s="13">
        <v>9</v>
      </c>
      <c r="E299" s="13">
        <v>2</v>
      </c>
      <c r="F299" s="13">
        <v>6</v>
      </c>
      <c r="G299" s="13">
        <v>0</v>
      </c>
      <c r="H299" s="13">
        <v>1</v>
      </c>
      <c r="I299" s="13">
        <v>11</v>
      </c>
      <c r="J299" s="13">
        <v>10</v>
      </c>
      <c r="K299" s="27"/>
    </row>
    <row r="300" spans="1:11" ht="15.75" customHeight="1" x14ac:dyDescent="0.3">
      <c r="A300" s="7" t="s">
        <v>85</v>
      </c>
      <c r="B300" s="8"/>
      <c r="C300" s="12"/>
      <c r="D300" s="13"/>
      <c r="E300" s="13"/>
      <c r="F300" s="13"/>
      <c r="G300" s="13"/>
      <c r="H300" s="13"/>
      <c r="I300" s="13"/>
      <c r="J300" s="13"/>
      <c r="K300" s="27"/>
    </row>
    <row r="301" spans="1:11" ht="15.75" customHeight="1" x14ac:dyDescent="0.3">
      <c r="A301" s="7" t="s">
        <v>86</v>
      </c>
      <c r="B301" s="8"/>
      <c r="C301" s="12"/>
      <c r="D301" s="13"/>
      <c r="E301" s="13"/>
      <c r="F301" s="13"/>
      <c r="G301" s="13"/>
      <c r="H301" s="13"/>
      <c r="I301" s="13"/>
      <c r="J301" s="13"/>
      <c r="K301" s="27"/>
    </row>
    <row r="302" spans="1:11" ht="15.75" customHeight="1" x14ac:dyDescent="0.3">
      <c r="A302" s="7" t="s">
        <v>71</v>
      </c>
      <c r="B302" s="8" t="s">
        <v>309</v>
      </c>
      <c r="C302" s="12">
        <v>15</v>
      </c>
      <c r="D302" s="13">
        <v>5</v>
      </c>
      <c r="E302" s="13">
        <v>11</v>
      </c>
      <c r="F302" s="13">
        <v>3</v>
      </c>
      <c r="G302" s="13">
        <v>0</v>
      </c>
      <c r="H302" s="13">
        <v>1</v>
      </c>
      <c r="I302" s="13">
        <v>15</v>
      </c>
      <c r="J302" s="13">
        <v>6</v>
      </c>
      <c r="K302" s="27"/>
    </row>
    <row r="303" spans="1:11" ht="15.75" customHeight="1" x14ac:dyDescent="0.3">
      <c r="A303" s="7" t="s">
        <v>87</v>
      </c>
      <c r="B303" s="8" t="s">
        <v>309</v>
      </c>
      <c r="C303" s="12">
        <v>13</v>
      </c>
      <c r="D303" s="13">
        <v>7</v>
      </c>
      <c r="E303" s="13">
        <v>8</v>
      </c>
      <c r="F303" s="13">
        <v>6</v>
      </c>
      <c r="G303" s="13">
        <v>0</v>
      </c>
      <c r="H303" s="13">
        <v>1</v>
      </c>
      <c r="I303" s="13">
        <v>13</v>
      </c>
      <c r="J303" s="13">
        <v>8</v>
      </c>
      <c r="K303" s="27"/>
    </row>
    <row r="304" spans="1:11" ht="15.75" customHeight="1" x14ac:dyDescent="0.3">
      <c r="A304" s="7" t="s">
        <v>88</v>
      </c>
      <c r="B304" s="8" t="s">
        <v>309</v>
      </c>
      <c r="C304" s="22">
        <v>11</v>
      </c>
      <c r="D304" s="14">
        <v>9</v>
      </c>
      <c r="E304" s="14">
        <v>8</v>
      </c>
      <c r="F304" s="14">
        <v>6</v>
      </c>
      <c r="G304" s="14">
        <v>1</v>
      </c>
      <c r="H304" s="14">
        <v>1</v>
      </c>
      <c r="I304" s="14">
        <v>12</v>
      </c>
      <c r="J304" s="14">
        <v>10</v>
      </c>
      <c r="K304" s="27"/>
    </row>
    <row r="305" spans="1:11" ht="15.75" customHeight="1" x14ac:dyDescent="0.3">
      <c r="A305" s="7" t="s">
        <v>89</v>
      </c>
      <c r="B305" s="8" t="s">
        <v>309</v>
      </c>
      <c r="C305" s="22">
        <v>11</v>
      </c>
      <c r="D305" s="14">
        <v>9</v>
      </c>
      <c r="E305" s="14">
        <v>8</v>
      </c>
      <c r="F305" s="14">
        <v>6</v>
      </c>
      <c r="G305" s="14">
        <v>0</v>
      </c>
      <c r="H305" s="14">
        <v>1</v>
      </c>
      <c r="I305" s="14">
        <v>11</v>
      </c>
      <c r="J305" s="14">
        <v>10</v>
      </c>
      <c r="K305" s="27"/>
    </row>
    <row r="306" spans="1:11" ht="15.75" customHeight="1" x14ac:dyDescent="0.3">
      <c r="A306" s="7" t="s">
        <v>90</v>
      </c>
      <c r="B306" s="8" t="s">
        <v>309</v>
      </c>
      <c r="C306" s="22">
        <v>17</v>
      </c>
      <c r="D306" s="14">
        <v>3</v>
      </c>
      <c r="E306" s="14">
        <v>12</v>
      </c>
      <c r="F306" s="14">
        <v>2</v>
      </c>
      <c r="G306" s="14">
        <v>1</v>
      </c>
      <c r="H306" s="14">
        <v>1</v>
      </c>
      <c r="I306" s="14">
        <v>18</v>
      </c>
      <c r="J306" s="14">
        <v>4</v>
      </c>
      <c r="K306" s="27"/>
    </row>
    <row r="307" spans="1:11" ht="15.75" customHeight="1" x14ac:dyDescent="0.3">
      <c r="A307" s="10" t="s">
        <v>12</v>
      </c>
      <c r="B307" s="11"/>
      <c r="C307" s="9">
        <f t="shared" ref="C307:J307" si="16">SUM(C270:C306)</f>
        <v>123</v>
      </c>
      <c r="D307" s="9">
        <f t="shared" si="16"/>
        <v>97</v>
      </c>
      <c r="E307" s="9">
        <f t="shared" si="16"/>
        <v>63</v>
      </c>
      <c r="F307" s="9">
        <f t="shared" si="16"/>
        <v>59</v>
      </c>
      <c r="G307" s="9">
        <f t="shared" si="16"/>
        <v>4</v>
      </c>
      <c r="H307" s="9">
        <f t="shared" si="16"/>
        <v>11</v>
      </c>
      <c r="I307" s="9">
        <f t="shared" si="16"/>
        <v>127</v>
      </c>
      <c r="J307" s="9">
        <f t="shared" si="16"/>
        <v>108</v>
      </c>
      <c r="K307" s="29"/>
    </row>
    <row r="308" spans="1:11" ht="15.75" customHeight="1" x14ac:dyDescent="0.3">
      <c r="A308" s="1" t="s">
        <v>1301</v>
      </c>
    </row>
    <row r="309" spans="1:11" ht="15.75" customHeight="1" x14ac:dyDescent="0.3"/>
    <row r="310" spans="1:11" ht="15.75" customHeight="1" x14ac:dyDescent="0.3">
      <c r="A310" s="24" t="s">
        <v>1085</v>
      </c>
      <c r="B310" s="25"/>
      <c r="C310" s="25"/>
      <c r="D310" s="25"/>
      <c r="E310" s="25"/>
      <c r="F310" s="25"/>
      <c r="G310" s="25"/>
      <c r="H310" s="25"/>
      <c r="I310" s="25"/>
      <c r="J310" s="26"/>
      <c r="K310" s="27"/>
    </row>
    <row r="311" spans="1:11" ht="15.75" customHeight="1" x14ac:dyDescent="0.3">
      <c r="A311" s="2"/>
      <c r="B311" s="3"/>
      <c r="C311" s="28" t="s">
        <v>1</v>
      </c>
      <c r="D311" s="26"/>
      <c r="E311" s="28" t="s">
        <v>2</v>
      </c>
      <c r="F311" s="26"/>
      <c r="G311" s="28" t="s">
        <v>3</v>
      </c>
      <c r="H311" s="26"/>
      <c r="I311" s="28" t="s">
        <v>4</v>
      </c>
      <c r="J311" s="26"/>
      <c r="K311" s="27"/>
    </row>
    <row r="312" spans="1:11" ht="15.75" customHeight="1" x14ac:dyDescent="0.3">
      <c r="A312" s="4" t="s">
        <v>5</v>
      </c>
      <c r="B312" s="5" t="s">
        <v>6</v>
      </c>
      <c r="C312" s="6" t="s">
        <v>7</v>
      </c>
      <c r="D312" s="6" t="s">
        <v>8</v>
      </c>
      <c r="E312" s="6" t="s">
        <v>7</v>
      </c>
      <c r="F312" s="6" t="s">
        <v>8</v>
      </c>
      <c r="G312" s="6" t="s">
        <v>7</v>
      </c>
      <c r="H312" s="6" t="s">
        <v>8</v>
      </c>
      <c r="I312" s="6" t="s">
        <v>7</v>
      </c>
      <c r="J312" s="6" t="s">
        <v>8</v>
      </c>
      <c r="K312" s="29"/>
    </row>
    <row r="313" spans="1:11" ht="15.75" customHeight="1" x14ac:dyDescent="0.3">
      <c r="A313" s="7" t="s">
        <v>42</v>
      </c>
      <c r="B313" s="8" t="s">
        <v>262</v>
      </c>
      <c r="C313" s="12">
        <v>3</v>
      </c>
      <c r="D313" s="13">
        <v>17</v>
      </c>
      <c r="E313" s="13">
        <v>1</v>
      </c>
      <c r="F313" s="13">
        <v>6</v>
      </c>
      <c r="G313" s="13">
        <v>0</v>
      </c>
      <c r="H313" s="13">
        <v>1</v>
      </c>
      <c r="I313" s="13">
        <v>3</v>
      </c>
      <c r="J313" s="13">
        <v>18</v>
      </c>
      <c r="K313" s="27"/>
    </row>
    <row r="314" spans="1:11" ht="15.75" customHeight="1" x14ac:dyDescent="0.3">
      <c r="A314" s="7" t="s">
        <v>24</v>
      </c>
      <c r="B314" s="8" t="s">
        <v>262</v>
      </c>
      <c r="C314" s="22">
        <v>4</v>
      </c>
      <c r="D314" s="14">
        <v>13</v>
      </c>
      <c r="E314" s="14">
        <v>1</v>
      </c>
      <c r="F314" s="14">
        <v>6</v>
      </c>
      <c r="G314" s="14">
        <v>0</v>
      </c>
      <c r="H314" s="14">
        <v>1</v>
      </c>
      <c r="I314" s="14">
        <v>4</v>
      </c>
      <c r="J314" s="14">
        <v>14</v>
      </c>
      <c r="K314" s="27"/>
    </row>
    <row r="315" spans="1:11" ht="15.75" customHeight="1" x14ac:dyDescent="0.3">
      <c r="A315" s="7" t="s">
        <v>46</v>
      </c>
      <c r="B315" s="8" t="s">
        <v>262</v>
      </c>
      <c r="C315" s="22">
        <v>3</v>
      </c>
      <c r="D315" s="14">
        <v>13</v>
      </c>
      <c r="E315" s="14">
        <v>2</v>
      </c>
      <c r="F315" s="14">
        <v>5</v>
      </c>
      <c r="G315" s="14">
        <v>0</v>
      </c>
      <c r="H315" s="14">
        <v>1</v>
      </c>
      <c r="I315" s="14">
        <v>3</v>
      </c>
      <c r="J315" s="14">
        <v>14</v>
      </c>
      <c r="K315" s="27"/>
    </row>
    <row r="316" spans="1:11" ht="15.75" customHeight="1" x14ac:dyDescent="0.3">
      <c r="A316" s="7" t="s">
        <v>55</v>
      </c>
      <c r="B316" s="8" t="s">
        <v>262</v>
      </c>
      <c r="C316" s="22">
        <v>10</v>
      </c>
      <c r="D316" s="14">
        <v>6</v>
      </c>
      <c r="E316" s="14">
        <v>5</v>
      </c>
      <c r="F316" s="14">
        <v>2</v>
      </c>
      <c r="G316" s="14">
        <v>3</v>
      </c>
      <c r="H316" s="14">
        <v>1</v>
      </c>
      <c r="I316" s="14">
        <v>13</v>
      </c>
      <c r="J316" s="14">
        <v>7</v>
      </c>
      <c r="K316" s="27"/>
    </row>
    <row r="317" spans="1:11" ht="15.75" customHeight="1" x14ac:dyDescent="0.3">
      <c r="A317" s="7" t="s">
        <v>56</v>
      </c>
      <c r="B317" s="8" t="s">
        <v>262</v>
      </c>
      <c r="C317" s="22">
        <v>12</v>
      </c>
      <c r="D317" s="14">
        <v>5</v>
      </c>
      <c r="E317" s="14">
        <v>6</v>
      </c>
      <c r="F317" s="14">
        <v>1</v>
      </c>
      <c r="G317" s="14">
        <v>3</v>
      </c>
      <c r="H317" s="14">
        <v>1</v>
      </c>
      <c r="I317" s="14">
        <v>15</v>
      </c>
      <c r="J317" s="14">
        <v>6</v>
      </c>
      <c r="K317" s="27"/>
    </row>
    <row r="318" spans="1:11" ht="15.75" customHeight="1" x14ac:dyDescent="0.3">
      <c r="A318" s="7" t="s">
        <v>57</v>
      </c>
      <c r="B318" s="8" t="s">
        <v>262</v>
      </c>
      <c r="C318" s="22">
        <v>11</v>
      </c>
      <c r="D318" s="14">
        <v>6</v>
      </c>
      <c r="E318" s="14">
        <v>3</v>
      </c>
      <c r="F318" s="14">
        <v>4</v>
      </c>
      <c r="G318" s="14">
        <v>0</v>
      </c>
      <c r="H318" s="14">
        <v>1</v>
      </c>
      <c r="I318" s="14">
        <v>11</v>
      </c>
      <c r="J318" s="14">
        <v>7</v>
      </c>
      <c r="K318" s="27"/>
    </row>
    <row r="319" spans="1:11" ht="15.75" customHeight="1" x14ac:dyDescent="0.3">
      <c r="A319" s="7" t="s">
        <v>63</v>
      </c>
      <c r="B319" s="8" t="s">
        <v>262</v>
      </c>
      <c r="C319" s="22">
        <v>15</v>
      </c>
      <c r="D319" s="14">
        <v>3</v>
      </c>
      <c r="E319" s="14">
        <v>6</v>
      </c>
      <c r="F319" s="14">
        <v>1</v>
      </c>
      <c r="G319" s="14">
        <v>0</v>
      </c>
      <c r="H319" s="14">
        <v>1</v>
      </c>
      <c r="I319" s="14">
        <v>15</v>
      </c>
      <c r="J319" s="14">
        <v>4</v>
      </c>
      <c r="K319" s="27"/>
    </row>
    <row r="320" spans="1:11" ht="15.75" customHeight="1" x14ac:dyDescent="0.3">
      <c r="A320" s="7" t="s">
        <v>64</v>
      </c>
      <c r="B320" s="8" t="s">
        <v>262</v>
      </c>
      <c r="C320" s="22">
        <v>13</v>
      </c>
      <c r="D320" s="14">
        <v>5</v>
      </c>
      <c r="E320" s="14">
        <v>5</v>
      </c>
      <c r="F320" s="14">
        <v>2</v>
      </c>
      <c r="G320" s="14">
        <v>1</v>
      </c>
      <c r="H320" s="14">
        <v>1</v>
      </c>
      <c r="I320" s="14">
        <v>14</v>
      </c>
      <c r="J320" s="14">
        <v>6</v>
      </c>
      <c r="K320" s="27"/>
    </row>
    <row r="321" spans="1:11" ht="15.75" customHeight="1" x14ac:dyDescent="0.3">
      <c r="A321" s="7" t="s">
        <v>66</v>
      </c>
      <c r="B321" s="8" t="s">
        <v>262</v>
      </c>
      <c r="C321" s="22">
        <v>7</v>
      </c>
      <c r="D321" s="14">
        <v>11</v>
      </c>
      <c r="E321" s="14">
        <v>2</v>
      </c>
      <c r="F321" s="14">
        <v>5</v>
      </c>
      <c r="G321" s="14">
        <v>0</v>
      </c>
      <c r="H321" s="14">
        <v>1</v>
      </c>
      <c r="I321" s="14">
        <v>7</v>
      </c>
      <c r="J321" s="14">
        <v>12</v>
      </c>
      <c r="K321" s="27"/>
    </row>
    <row r="322" spans="1:11" ht="15.75" customHeight="1" x14ac:dyDescent="0.3">
      <c r="A322" s="10" t="s">
        <v>12</v>
      </c>
      <c r="B322" s="11"/>
      <c r="C322" s="9">
        <f>SUM(C313:C321)</f>
        <v>78</v>
      </c>
      <c r="D322" s="9">
        <f t="shared" ref="D322:J322" si="17">SUM(D313:D321)</f>
        <v>79</v>
      </c>
      <c r="E322" s="9">
        <f t="shared" si="17"/>
        <v>31</v>
      </c>
      <c r="F322" s="9">
        <f t="shared" si="17"/>
        <v>32</v>
      </c>
      <c r="G322" s="9">
        <f t="shared" si="17"/>
        <v>7</v>
      </c>
      <c r="H322" s="9">
        <f t="shared" si="17"/>
        <v>9</v>
      </c>
      <c r="I322" s="9">
        <f t="shared" si="17"/>
        <v>85</v>
      </c>
      <c r="J322" s="9">
        <f t="shared" si="17"/>
        <v>88</v>
      </c>
      <c r="K322" s="29"/>
    </row>
    <row r="323" spans="1:11" ht="15.75" customHeight="1" x14ac:dyDescent="0.3">
      <c r="A323" s="30"/>
      <c r="B323" s="30"/>
      <c r="C323" s="30"/>
      <c r="D323" s="30"/>
      <c r="E323" s="30"/>
      <c r="F323" s="30"/>
      <c r="G323" s="30"/>
      <c r="H323" s="30"/>
    </row>
    <row r="324" spans="1:11" ht="15.75" customHeight="1" x14ac:dyDescent="0.3"/>
    <row r="325" spans="1:11" ht="15.75" customHeight="1" x14ac:dyDescent="0.3">
      <c r="A325" s="24" t="s">
        <v>324</v>
      </c>
      <c r="B325" s="25"/>
      <c r="C325" s="25"/>
      <c r="D325" s="25"/>
      <c r="E325" s="25"/>
      <c r="F325" s="25"/>
      <c r="G325" s="25"/>
      <c r="H325" s="25"/>
      <c r="I325" s="25"/>
      <c r="J325" s="26"/>
      <c r="K325" s="27"/>
    </row>
    <row r="326" spans="1:11" ht="15.75" customHeight="1" x14ac:dyDescent="0.3">
      <c r="A326" s="2"/>
      <c r="B326" s="3"/>
      <c r="C326" s="28" t="s">
        <v>1</v>
      </c>
      <c r="D326" s="26"/>
      <c r="E326" s="28" t="s">
        <v>2</v>
      </c>
      <c r="F326" s="26"/>
      <c r="G326" s="28" t="s">
        <v>3</v>
      </c>
      <c r="H326" s="26"/>
      <c r="I326" s="28" t="s">
        <v>4</v>
      </c>
      <c r="J326" s="26"/>
      <c r="K326" s="27"/>
    </row>
    <row r="327" spans="1:11" ht="15.75" customHeight="1" x14ac:dyDescent="0.3">
      <c r="A327" s="4" t="s">
        <v>5</v>
      </c>
      <c r="B327" s="5" t="s">
        <v>6</v>
      </c>
      <c r="C327" s="6" t="s">
        <v>7</v>
      </c>
      <c r="D327" s="6" t="s">
        <v>8</v>
      </c>
      <c r="E327" s="6" t="s">
        <v>7</v>
      </c>
      <c r="F327" s="6" t="s">
        <v>8</v>
      </c>
      <c r="G327" s="6" t="s">
        <v>7</v>
      </c>
      <c r="H327" s="6" t="s">
        <v>8</v>
      </c>
      <c r="I327" s="6" t="s">
        <v>7</v>
      </c>
      <c r="J327" s="6" t="s">
        <v>8</v>
      </c>
      <c r="K327" s="29"/>
    </row>
    <row r="328" spans="1:11" ht="15.75" customHeight="1" x14ac:dyDescent="0.3">
      <c r="A328" s="7" t="s">
        <v>37</v>
      </c>
      <c r="B328" s="8" t="s">
        <v>652</v>
      </c>
      <c r="C328" s="12">
        <v>8</v>
      </c>
      <c r="D328" s="13">
        <v>12</v>
      </c>
      <c r="E328" s="13">
        <v>5</v>
      </c>
      <c r="F328" s="13">
        <v>4</v>
      </c>
      <c r="G328" s="13">
        <v>0</v>
      </c>
      <c r="H328" s="13">
        <v>1</v>
      </c>
      <c r="I328" s="13">
        <v>8</v>
      </c>
      <c r="J328" s="13">
        <v>13</v>
      </c>
      <c r="K328" s="27"/>
    </row>
    <row r="329" spans="1:11" ht="15.75" customHeight="1" x14ac:dyDescent="0.3">
      <c r="A329" s="7" t="s">
        <v>38</v>
      </c>
      <c r="B329" s="8" t="s">
        <v>652</v>
      </c>
      <c r="C329" s="12"/>
      <c r="D329" s="13"/>
      <c r="E329" s="13"/>
      <c r="F329" s="13"/>
      <c r="G329" s="13"/>
      <c r="H329" s="13"/>
      <c r="I329" s="13"/>
      <c r="J329" s="13"/>
      <c r="K329" s="27"/>
    </row>
    <row r="330" spans="1:11" ht="15.75" customHeight="1" x14ac:dyDescent="0.3">
      <c r="A330" s="7" t="s">
        <v>81</v>
      </c>
      <c r="B330" s="8" t="s">
        <v>93</v>
      </c>
      <c r="C330" s="12">
        <v>13</v>
      </c>
      <c r="D330" s="13">
        <v>7</v>
      </c>
      <c r="E330" s="13">
        <v>11</v>
      </c>
      <c r="F330" s="13">
        <v>3</v>
      </c>
      <c r="G330" s="13">
        <v>0</v>
      </c>
      <c r="H330" s="13">
        <v>1</v>
      </c>
      <c r="I330" s="13">
        <v>13</v>
      </c>
      <c r="J330" s="13">
        <v>8</v>
      </c>
      <c r="K330" s="27"/>
    </row>
    <row r="331" spans="1:11" ht="15.75" customHeight="1" x14ac:dyDescent="0.3">
      <c r="A331" s="7" t="s">
        <v>82</v>
      </c>
      <c r="B331" s="8" t="s">
        <v>93</v>
      </c>
      <c r="C331" s="22">
        <v>4</v>
      </c>
      <c r="D331" s="14">
        <v>16</v>
      </c>
      <c r="E331" s="14">
        <v>3</v>
      </c>
      <c r="F331" s="14">
        <v>11</v>
      </c>
      <c r="G331" s="14">
        <v>0</v>
      </c>
      <c r="H331" s="14">
        <v>1</v>
      </c>
      <c r="I331" s="14">
        <v>4</v>
      </c>
      <c r="J331" s="14">
        <v>17</v>
      </c>
      <c r="K331" s="27"/>
    </row>
    <row r="332" spans="1:11" ht="15.75" customHeight="1" x14ac:dyDescent="0.3">
      <c r="A332" s="7" t="s">
        <v>83</v>
      </c>
      <c r="B332" s="8" t="s">
        <v>93</v>
      </c>
      <c r="C332" s="22">
        <v>1</v>
      </c>
      <c r="D332" s="14">
        <v>19</v>
      </c>
      <c r="E332" s="14">
        <v>1</v>
      </c>
      <c r="F332" s="14">
        <v>13</v>
      </c>
      <c r="G332" s="14">
        <v>0</v>
      </c>
      <c r="H332" s="14">
        <v>1</v>
      </c>
      <c r="I332" s="14">
        <v>1</v>
      </c>
      <c r="J332" s="14">
        <v>20</v>
      </c>
      <c r="K332" s="27"/>
    </row>
    <row r="333" spans="1:11" ht="15.75" customHeight="1" x14ac:dyDescent="0.3">
      <c r="A333" s="7" t="s">
        <v>84</v>
      </c>
      <c r="B333" s="8" t="s">
        <v>93</v>
      </c>
      <c r="C333" s="22">
        <v>6</v>
      </c>
      <c r="D333" s="14">
        <v>14</v>
      </c>
      <c r="E333" s="14">
        <v>3</v>
      </c>
      <c r="F333" s="14">
        <v>11</v>
      </c>
      <c r="G333" s="14">
        <v>0</v>
      </c>
      <c r="H333" s="14">
        <v>1</v>
      </c>
      <c r="I333" s="14">
        <v>6</v>
      </c>
      <c r="J333" s="14">
        <v>15</v>
      </c>
      <c r="K333" s="27"/>
    </row>
    <row r="334" spans="1:11" ht="15.75" customHeight="1" x14ac:dyDescent="0.3">
      <c r="A334" s="7" t="s">
        <v>85</v>
      </c>
      <c r="B334" s="8" t="s">
        <v>325</v>
      </c>
      <c r="C334" s="22"/>
      <c r="D334" s="14"/>
      <c r="E334" s="14"/>
      <c r="F334" s="14"/>
      <c r="G334" s="14"/>
      <c r="H334" s="14"/>
      <c r="I334" s="50"/>
      <c r="J334" s="50"/>
      <c r="K334" s="27"/>
    </row>
    <row r="335" spans="1:11" ht="15.75" customHeight="1" x14ac:dyDescent="0.3">
      <c r="A335" s="7" t="s">
        <v>86</v>
      </c>
      <c r="B335" s="8" t="s">
        <v>325</v>
      </c>
      <c r="C335" s="22">
        <v>20</v>
      </c>
      <c r="D335" s="14">
        <v>0</v>
      </c>
      <c r="E335" s="14"/>
      <c r="F335" s="14"/>
      <c r="G335" s="14"/>
      <c r="H335" s="14"/>
      <c r="I335" s="50"/>
      <c r="J335" s="50"/>
      <c r="K335" s="27"/>
    </row>
    <row r="336" spans="1:11" ht="15.75" customHeight="1" x14ac:dyDescent="0.3">
      <c r="A336" s="7" t="s">
        <v>71</v>
      </c>
      <c r="B336" s="8" t="s">
        <v>325</v>
      </c>
      <c r="C336" s="22"/>
      <c r="D336" s="14"/>
      <c r="E336" s="14"/>
      <c r="F336" s="14"/>
      <c r="G336" s="14"/>
      <c r="H336" s="14"/>
      <c r="I336" s="50"/>
      <c r="J336" s="50"/>
      <c r="K336" s="27"/>
    </row>
    <row r="337" spans="1:11" ht="15.75" customHeight="1" x14ac:dyDescent="0.3">
      <c r="A337" s="7" t="s">
        <v>87</v>
      </c>
      <c r="B337" s="8" t="s">
        <v>325</v>
      </c>
      <c r="C337" s="22"/>
      <c r="D337" s="14"/>
      <c r="E337" s="14"/>
      <c r="F337" s="14"/>
      <c r="G337" s="14"/>
      <c r="H337" s="14"/>
      <c r="I337" s="50"/>
      <c r="J337" s="50"/>
      <c r="K337" s="27"/>
    </row>
    <row r="338" spans="1:11" ht="15.75" customHeight="1" x14ac:dyDescent="0.3">
      <c r="A338" s="7" t="s">
        <v>88</v>
      </c>
      <c r="B338" s="8" t="s">
        <v>325</v>
      </c>
      <c r="C338" s="22"/>
      <c r="D338" s="14"/>
      <c r="E338" s="14"/>
      <c r="F338" s="14"/>
      <c r="G338" s="14"/>
      <c r="H338" s="14"/>
      <c r="I338" s="50"/>
      <c r="J338" s="50"/>
      <c r="K338" s="27"/>
    </row>
    <row r="339" spans="1:11" ht="15.75" customHeight="1" x14ac:dyDescent="0.3">
      <c r="A339" s="7" t="s">
        <v>89</v>
      </c>
      <c r="B339" s="8" t="s">
        <v>325</v>
      </c>
      <c r="C339" s="22"/>
      <c r="D339" s="14"/>
      <c r="E339" s="14"/>
      <c r="F339" s="14"/>
      <c r="G339" s="14"/>
      <c r="H339" s="14"/>
      <c r="I339" s="50"/>
      <c r="J339" s="50"/>
      <c r="K339" s="27"/>
    </row>
    <row r="340" spans="1:11" ht="15.75" customHeight="1" x14ac:dyDescent="0.3">
      <c r="A340" s="7" t="s">
        <v>90</v>
      </c>
      <c r="B340" s="8" t="s">
        <v>325</v>
      </c>
      <c r="C340" s="22"/>
      <c r="D340" s="14"/>
      <c r="E340" s="14"/>
      <c r="F340" s="14"/>
      <c r="G340" s="14"/>
      <c r="H340" s="14"/>
      <c r="I340" s="50"/>
      <c r="J340" s="50"/>
      <c r="K340" s="27"/>
    </row>
    <row r="341" spans="1:11" ht="15.75" customHeight="1" x14ac:dyDescent="0.3">
      <c r="A341" s="7" t="s">
        <v>73</v>
      </c>
      <c r="B341" s="8" t="s">
        <v>325</v>
      </c>
      <c r="C341" s="22"/>
      <c r="D341" s="14"/>
      <c r="E341" s="14"/>
      <c r="F341" s="14"/>
      <c r="G341" s="14"/>
      <c r="H341" s="14"/>
      <c r="I341" s="50"/>
      <c r="J341" s="50"/>
      <c r="K341" s="27"/>
    </row>
    <row r="342" spans="1:11" ht="15.75" customHeight="1" x14ac:dyDescent="0.3">
      <c r="A342" s="7" t="s">
        <v>75</v>
      </c>
      <c r="B342" s="8" t="s">
        <v>325</v>
      </c>
      <c r="C342" s="22"/>
      <c r="D342" s="14"/>
      <c r="E342" s="14"/>
      <c r="F342" s="14"/>
      <c r="G342" s="14"/>
      <c r="H342" s="14"/>
      <c r="I342" s="50">
        <f>184-SUM(I343:I347)</f>
        <v>122</v>
      </c>
      <c r="J342" s="50">
        <f>118-SUM(J343:J347)</f>
        <v>72</v>
      </c>
      <c r="K342" s="27"/>
    </row>
    <row r="343" spans="1:11" ht="15.75" customHeight="1" x14ac:dyDescent="0.3">
      <c r="A343" s="7" t="s">
        <v>76</v>
      </c>
      <c r="B343" s="8" t="s">
        <v>325</v>
      </c>
      <c r="C343" s="22">
        <v>18</v>
      </c>
      <c r="D343" s="14">
        <v>2</v>
      </c>
      <c r="E343" s="14">
        <v>13</v>
      </c>
      <c r="F343" s="14">
        <v>1</v>
      </c>
      <c r="G343" s="14">
        <v>2</v>
      </c>
      <c r="H343" s="14">
        <v>1</v>
      </c>
      <c r="I343" s="14">
        <v>20</v>
      </c>
      <c r="J343" s="14">
        <v>3</v>
      </c>
      <c r="K343" s="27"/>
    </row>
    <row r="344" spans="1:11" ht="15.75" customHeight="1" x14ac:dyDescent="0.3">
      <c r="A344" s="7" t="s">
        <v>77</v>
      </c>
      <c r="B344" s="8" t="s">
        <v>325</v>
      </c>
      <c r="C344" s="22">
        <v>11</v>
      </c>
      <c r="D344" s="14">
        <v>9</v>
      </c>
      <c r="E344" s="14">
        <v>7</v>
      </c>
      <c r="F344" s="14">
        <v>7</v>
      </c>
      <c r="G344" s="14">
        <v>0</v>
      </c>
      <c r="H344" s="14">
        <v>1</v>
      </c>
      <c r="I344" s="14">
        <v>11</v>
      </c>
      <c r="J344" s="14">
        <v>10</v>
      </c>
      <c r="K344" s="27"/>
    </row>
    <row r="345" spans="1:11" ht="15.75" customHeight="1" x14ac:dyDescent="0.3">
      <c r="A345" s="7" t="s">
        <v>78</v>
      </c>
      <c r="B345" s="8" t="s">
        <v>325</v>
      </c>
      <c r="C345" s="22">
        <v>13</v>
      </c>
      <c r="D345" s="14">
        <v>7</v>
      </c>
      <c r="E345" s="14">
        <v>9</v>
      </c>
      <c r="F345" s="14">
        <v>5</v>
      </c>
      <c r="G345" s="14">
        <v>1</v>
      </c>
      <c r="H345" s="14">
        <v>1</v>
      </c>
      <c r="I345" s="14">
        <v>14</v>
      </c>
      <c r="J345" s="14">
        <v>8</v>
      </c>
      <c r="K345" s="27"/>
    </row>
    <row r="346" spans="1:11" ht="15.75" customHeight="1" x14ac:dyDescent="0.3">
      <c r="A346" s="7" t="s">
        <v>79</v>
      </c>
      <c r="B346" s="8" t="s">
        <v>325</v>
      </c>
      <c r="C346" s="22">
        <v>10</v>
      </c>
      <c r="D346" s="14">
        <v>10</v>
      </c>
      <c r="E346" s="14">
        <v>7</v>
      </c>
      <c r="F346" s="14">
        <v>7</v>
      </c>
      <c r="G346" s="14">
        <v>0</v>
      </c>
      <c r="H346" s="14">
        <v>1</v>
      </c>
      <c r="I346" s="14">
        <v>10</v>
      </c>
      <c r="J346" s="14">
        <v>11</v>
      </c>
      <c r="K346" s="27"/>
    </row>
    <row r="347" spans="1:11" ht="15.75" customHeight="1" x14ac:dyDescent="0.3">
      <c r="A347" s="7" t="s">
        <v>9</v>
      </c>
      <c r="B347" s="8" t="s">
        <v>325</v>
      </c>
      <c r="C347" s="22">
        <v>7</v>
      </c>
      <c r="D347" s="14">
        <v>13</v>
      </c>
      <c r="E347" s="14">
        <v>3</v>
      </c>
      <c r="F347" s="14">
        <v>11</v>
      </c>
      <c r="G347" s="14">
        <v>0</v>
      </c>
      <c r="H347" s="14">
        <v>1</v>
      </c>
      <c r="I347" s="14">
        <v>7</v>
      </c>
      <c r="J347" s="14">
        <v>14</v>
      </c>
      <c r="K347" s="45" t="s">
        <v>1909</v>
      </c>
    </row>
    <row r="348" spans="1:11" ht="15.75" customHeight="1" x14ac:dyDescent="0.3">
      <c r="A348" s="7" t="s">
        <v>984</v>
      </c>
      <c r="B348" s="8" t="s">
        <v>59</v>
      </c>
      <c r="C348" s="22"/>
      <c r="D348" s="14"/>
      <c r="E348" s="14"/>
      <c r="F348" s="14"/>
      <c r="G348" s="14"/>
      <c r="H348" s="14"/>
      <c r="I348" s="50"/>
      <c r="J348" s="50"/>
      <c r="K348" s="27"/>
    </row>
    <row r="349" spans="1:11" ht="15.75" customHeight="1" x14ac:dyDescent="0.3">
      <c r="A349" s="7" t="s">
        <v>1189</v>
      </c>
      <c r="B349" s="8" t="s">
        <v>59</v>
      </c>
      <c r="C349" s="22"/>
      <c r="D349" s="14"/>
      <c r="E349" s="14"/>
      <c r="F349" s="14"/>
      <c r="G349" s="14"/>
      <c r="H349" s="14"/>
      <c r="I349" s="50"/>
      <c r="J349" s="50"/>
      <c r="K349" s="27"/>
    </row>
    <row r="350" spans="1:11" ht="15.75" customHeight="1" x14ac:dyDescent="0.3">
      <c r="A350" s="7" t="s">
        <v>1267</v>
      </c>
      <c r="B350" s="8" t="s">
        <v>59</v>
      </c>
      <c r="C350" s="22"/>
      <c r="D350" s="14"/>
      <c r="E350" s="14"/>
      <c r="F350" s="14"/>
      <c r="G350" s="14"/>
      <c r="H350" s="14"/>
      <c r="I350" s="50"/>
      <c r="J350" s="50"/>
      <c r="K350" s="27"/>
    </row>
    <row r="351" spans="1:11" ht="15.75" customHeight="1" x14ac:dyDescent="0.3">
      <c r="A351" s="7" t="s">
        <v>1374</v>
      </c>
      <c r="B351" s="8" t="s">
        <v>59</v>
      </c>
      <c r="C351" s="22"/>
      <c r="D351" s="14"/>
      <c r="E351" s="14"/>
      <c r="F351" s="14"/>
      <c r="G351" s="14"/>
      <c r="H351" s="14"/>
      <c r="I351" s="50"/>
      <c r="J351" s="50"/>
      <c r="K351" s="27"/>
    </row>
    <row r="352" spans="1:11" ht="15.75" customHeight="1" x14ac:dyDescent="0.3">
      <c r="A352" s="7" t="s">
        <v>1475</v>
      </c>
      <c r="B352" s="8" t="s">
        <v>59</v>
      </c>
      <c r="C352" s="22"/>
      <c r="D352" s="14"/>
      <c r="E352" s="14"/>
      <c r="F352" s="14"/>
      <c r="G352" s="14"/>
      <c r="H352" s="14"/>
      <c r="I352" s="50"/>
      <c r="J352" s="50"/>
      <c r="K352" s="27"/>
    </row>
    <row r="353" spans="1:11" ht="15.75" customHeight="1" x14ac:dyDescent="0.3">
      <c r="A353" s="7" t="s">
        <v>1614</v>
      </c>
      <c r="B353" s="8" t="s">
        <v>59</v>
      </c>
      <c r="C353" s="22"/>
      <c r="D353" s="14"/>
      <c r="E353" s="14"/>
      <c r="F353" s="14"/>
      <c r="G353" s="14"/>
      <c r="H353" s="14"/>
      <c r="I353" s="50">
        <f>75</f>
        <v>75</v>
      </c>
      <c r="J353" s="50">
        <v>70</v>
      </c>
      <c r="K353" s="27"/>
    </row>
    <row r="354" spans="1:11" ht="15.75" customHeight="1" x14ac:dyDescent="0.3">
      <c r="A354" s="7" t="s">
        <v>1852</v>
      </c>
      <c r="B354" s="8" t="s">
        <v>59</v>
      </c>
      <c r="C354" s="22"/>
      <c r="D354" s="14"/>
      <c r="E354" s="14"/>
      <c r="F354" s="14"/>
      <c r="G354" s="14"/>
      <c r="H354" s="14"/>
      <c r="I354" s="50">
        <f>96-I355-I353</f>
        <v>11</v>
      </c>
      <c r="J354" s="50">
        <f>96-J355-J353</f>
        <v>13</v>
      </c>
      <c r="K354" s="45"/>
    </row>
    <row r="355" spans="1:11" ht="15.75" customHeight="1" x14ac:dyDescent="0.3">
      <c r="A355" s="7" t="s">
        <v>1883</v>
      </c>
      <c r="B355" s="8" t="s">
        <v>59</v>
      </c>
      <c r="C355" s="22"/>
      <c r="D355" s="14"/>
      <c r="E355" s="14"/>
      <c r="F355" s="14"/>
      <c r="G355" s="14"/>
      <c r="H355" s="14"/>
      <c r="I355" s="14">
        <v>10</v>
      </c>
      <c r="J355" s="14">
        <v>13</v>
      </c>
      <c r="K355" s="27"/>
    </row>
    <row r="356" spans="1:11" ht="15.75" customHeight="1" x14ac:dyDescent="0.3">
      <c r="A356" s="10" t="s">
        <v>12</v>
      </c>
      <c r="B356" s="11"/>
      <c r="C356" s="9">
        <f t="shared" ref="C356:J356" si="18">SUM(C328:C355)</f>
        <v>111</v>
      </c>
      <c r="D356" s="9">
        <f t="shared" si="18"/>
        <v>109</v>
      </c>
      <c r="E356" s="9">
        <f t="shared" si="18"/>
        <v>62</v>
      </c>
      <c r="F356" s="9">
        <f t="shared" si="18"/>
        <v>73</v>
      </c>
      <c r="G356" s="9">
        <f t="shared" si="18"/>
        <v>3</v>
      </c>
      <c r="H356" s="9">
        <f t="shared" si="18"/>
        <v>10</v>
      </c>
      <c r="I356" s="9">
        <f t="shared" si="18"/>
        <v>312</v>
      </c>
      <c r="J356" s="9">
        <f t="shared" si="18"/>
        <v>287</v>
      </c>
      <c r="K356" s="29"/>
    </row>
    <row r="357" spans="1:11" ht="15.75" customHeight="1" x14ac:dyDescent="0.3">
      <c r="A357" s="30" t="s">
        <v>1908</v>
      </c>
      <c r="B357" s="30"/>
      <c r="C357" s="30"/>
      <c r="D357" s="30"/>
      <c r="E357" s="30"/>
      <c r="F357" s="30"/>
      <c r="G357" s="30"/>
      <c r="H357" s="30"/>
    </row>
    <row r="358" spans="1:11" ht="15.75" customHeight="1" x14ac:dyDescent="0.3">
      <c r="A358" s="1" t="s">
        <v>1910</v>
      </c>
    </row>
    <row r="359" spans="1:11" ht="15.75" customHeight="1" x14ac:dyDescent="0.3">
      <c r="A359" s="24" t="s">
        <v>1234</v>
      </c>
      <c r="B359" s="25"/>
      <c r="C359" s="25"/>
      <c r="D359" s="25"/>
      <c r="E359" s="25"/>
      <c r="F359" s="25"/>
      <c r="G359" s="25"/>
      <c r="H359" s="25"/>
      <c r="I359" s="25"/>
      <c r="J359" s="26"/>
      <c r="K359" s="27"/>
    </row>
    <row r="360" spans="1:11" ht="15.75" customHeight="1" x14ac:dyDescent="0.3">
      <c r="A360" s="2"/>
      <c r="B360" s="3"/>
      <c r="C360" s="28" t="s">
        <v>1</v>
      </c>
      <c r="D360" s="26"/>
      <c r="E360" s="28" t="s">
        <v>2</v>
      </c>
      <c r="F360" s="26"/>
      <c r="G360" s="28" t="s">
        <v>3</v>
      </c>
      <c r="H360" s="26"/>
      <c r="I360" s="28" t="s">
        <v>4</v>
      </c>
      <c r="J360" s="26"/>
      <c r="K360" s="27"/>
    </row>
    <row r="361" spans="1:11" ht="15.75" customHeight="1" x14ac:dyDescent="0.3">
      <c r="A361" s="4" t="s">
        <v>5</v>
      </c>
      <c r="B361" s="5" t="s">
        <v>6</v>
      </c>
      <c r="C361" s="6" t="s">
        <v>7</v>
      </c>
      <c r="D361" s="6" t="s">
        <v>8</v>
      </c>
      <c r="E361" s="6" t="s">
        <v>7</v>
      </c>
      <c r="F361" s="6" t="s">
        <v>8</v>
      </c>
      <c r="G361" s="6" t="s">
        <v>7</v>
      </c>
      <c r="H361" s="6" t="s">
        <v>8</v>
      </c>
      <c r="I361" s="6" t="s">
        <v>7</v>
      </c>
      <c r="J361" s="6" t="s">
        <v>8</v>
      </c>
      <c r="K361" s="29"/>
    </row>
    <row r="362" spans="1:11" ht="15.75" customHeight="1" x14ac:dyDescent="0.3">
      <c r="A362" s="7" t="s">
        <v>66</v>
      </c>
      <c r="B362" s="8" t="s">
        <v>923</v>
      </c>
      <c r="C362" s="12">
        <v>14</v>
      </c>
      <c r="D362" s="13">
        <v>6</v>
      </c>
      <c r="E362" s="13">
        <v>3</v>
      </c>
      <c r="F362" s="13">
        <v>3</v>
      </c>
      <c r="G362" s="13">
        <v>0</v>
      </c>
      <c r="H362" s="13">
        <v>1</v>
      </c>
      <c r="I362" s="13">
        <v>14</v>
      </c>
      <c r="J362" s="13">
        <v>7</v>
      </c>
    </row>
    <row r="363" spans="1:11" ht="15.75" customHeight="1" x14ac:dyDescent="0.3">
      <c r="A363" s="7" t="s">
        <v>67</v>
      </c>
      <c r="B363" s="8" t="s">
        <v>309</v>
      </c>
      <c r="C363" s="12">
        <v>11</v>
      </c>
      <c r="D363" s="13">
        <v>7</v>
      </c>
      <c r="E363" s="13">
        <v>6</v>
      </c>
      <c r="F363" s="13">
        <v>3</v>
      </c>
      <c r="G363" s="13">
        <v>0</v>
      </c>
      <c r="H363" s="13">
        <v>1</v>
      </c>
      <c r="I363" s="13">
        <v>11</v>
      </c>
      <c r="J363" s="13">
        <v>8</v>
      </c>
    </row>
    <row r="364" spans="1:11" ht="15.75" customHeight="1" x14ac:dyDescent="0.3">
      <c r="A364" s="7" t="s">
        <v>68</v>
      </c>
      <c r="B364" s="8" t="s">
        <v>309</v>
      </c>
      <c r="C364" s="12">
        <v>14</v>
      </c>
      <c r="D364" s="13">
        <v>4</v>
      </c>
      <c r="E364" s="13">
        <v>7</v>
      </c>
      <c r="F364" s="13">
        <v>2</v>
      </c>
      <c r="G364" s="13">
        <v>5</v>
      </c>
      <c r="H364" s="13">
        <v>1</v>
      </c>
      <c r="I364" s="13">
        <v>19</v>
      </c>
      <c r="J364" s="13">
        <v>5</v>
      </c>
      <c r="K364" s="27"/>
    </row>
    <row r="365" spans="1:11" ht="15.75" customHeight="1" x14ac:dyDescent="0.3">
      <c r="A365" s="10" t="s">
        <v>12</v>
      </c>
      <c r="B365" s="11"/>
      <c r="C365" s="9">
        <f>SUM(C362:C364)</f>
        <v>39</v>
      </c>
      <c r="D365" s="9">
        <f t="shared" ref="D365:J365" si="19">SUM(D362:D364)</f>
        <v>17</v>
      </c>
      <c r="E365" s="9">
        <f t="shared" si="19"/>
        <v>16</v>
      </c>
      <c r="F365" s="9">
        <f t="shared" si="19"/>
        <v>8</v>
      </c>
      <c r="G365" s="9">
        <f t="shared" si="19"/>
        <v>5</v>
      </c>
      <c r="H365" s="9">
        <f t="shared" si="19"/>
        <v>3</v>
      </c>
      <c r="I365" s="9">
        <f t="shared" si="19"/>
        <v>44</v>
      </c>
      <c r="J365" s="9">
        <f t="shared" si="19"/>
        <v>20</v>
      </c>
      <c r="K365" s="29"/>
    </row>
    <row r="366" spans="1:11" ht="15.75" customHeight="1" x14ac:dyDescent="0.3">
      <c r="A366" s="1" t="s">
        <v>1628</v>
      </c>
    </row>
    <row r="367" spans="1:11" ht="15.75" customHeight="1" x14ac:dyDescent="0.3"/>
    <row r="368" spans="1:11" ht="15.75" customHeight="1" x14ac:dyDescent="0.3">
      <c r="A368" s="24" t="s">
        <v>1778</v>
      </c>
      <c r="B368" s="25"/>
      <c r="C368" s="25"/>
      <c r="D368" s="25"/>
      <c r="E368" s="25"/>
      <c r="F368" s="25"/>
      <c r="G368" s="25"/>
      <c r="H368" s="25"/>
      <c r="I368" s="25"/>
      <c r="J368" s="26"/>
      <c r="K368" s="27"/>
    </row>
    <row r="369" spans="1:11" ht="15.75" customHeight="1" x14ac:dyDescent="0.3">
      <c r="A369" s="2"/>
      <c r="B369" s="3"/>
      <c r="C369" s="28" t="s">
        <v>1</v>
      </c>
      <c r="D369" s="26"/>
      <c r="E369" s="28" t="s">
        <v>2</v>
      </c>
      <c r="F369" s="26"/>
      <c r="G369" s="28" t="s">
        <v>3</v>
      </c>
      <c r="H369" s="26"/>
      <c r="I369" s="28" t="s">
        <v>4</v>
      </c>
      <c r="J369" s="26"/>
      <c r="K369" s="27"/>
    </row>
    <row r="370" spans="1:11" ht="15.75" customHeight="1" x14ac:dyDescent="0.3">
      <c r="A370" s="4" t="s">
        <v>5</v>
      </c>
      <c r="B370" s="5" t="s">
        <v>6</v>
      </c>
      <c r="C370" s="6" t="s">
        <v>7</v>
      </c>
      <c r="D370" s="6" t="s">
        <v>8</v>
      </c>
      <c r="E370" s="6" t="s">
        <v>7</v>
      </c>
      <c r="F370" s="6" t="s">
        <v>8</v>
      </c>
      <c r="G370" s="6" t="s">
        <v>7</v>
      </c>
      <c r="H370" s="6" t="s">
        <v>8</v>
      </c>
      <c r="I370" s="6" t="s">
        <v>7</v>
      </c>
      <c r="J370" s="6" t="s">
        <v>8</v>
      </c>
      <c r="K370" s="29"/>
    </row>
    <row r="371" spans="1:11" ht="15.75" customHeight="1" x14ac:dyDescent="0.3">
      <c r="A371" s="7" t="s">
        <v>467</v>
      </c>
      <c r="B371" s="8" t="s">
        <v>262</v>
      </c>
      <c r="C371" s="12">
        <v>8</v>
      </c>
      <c r="D371" s="13">
        <v>7</v>
      </c>
      <c r="E371" s="13">
        <v>1</v>
      </c>
      <c r="F371" s="13">
        <v>5</v>
      </c>
      <c r="G371" s="13">
        <v>0</v>
      </c>
      <c r="H371" s="13">
        <v>1</v>
      </c>
      <c r="I371" s="13">
        <v>8</v>
      </c>
      <c r="J371" s="13">
        <v>8</v>
      </c>
      <c r="K371" s="27"/>
    </row>
    <row r="372" spans="1:11" ht="15.75" customHeight="1" x14ac:dyDescent="0.3">
      <c r="A372" s="10" t="s">
        <v>12</v>
      </c>
      <c r="B372" s="11"/>
      <c r="C372" s="9">
        <f t="shared" ref="C372:J372" si="20">SUM(C371:C371)</f>
        <v>8</v>
      </c>
      <c r="D372" s="9">
        <f t="shared" si="20"/>
        <v>7</v>
      </c>
      <c r="E372" s="9">
        <f t="shared" si="20"/>
        <v>1</v>
      </c>
      <c r="F372" s="9">
        <f t="shared" si="20"/>
        <v>5</v>
      </c>
      <c r="G372" s="9">
        <f t="shared" si="20"/>
        <v>0</v>
      </c>
      <c r="H372" s="9">
        <f t="shared" si="20"/>
        <v>1</v>
      </c>
      <c r="I372" s="9">
        <f t="shared" si="20"/>
        <v>8</v>
      </c>
      <c r="J372" s="9">
        <f t="shared" si="20"/>
        <v>8</v>
      </c>
      <c r="K372" s="29"/>
    </row>
    <row r="373" spans="1:11" ht="15.75" customHeight="1" x14ac:dyDescent="0.3"/>
    <row r="374" spans="1:11" ht="15.75" customHeight="1" x14ac:dyDescent="0.3"/>
    <row r="375" spans="1:11" ht="15.75" customHeight="1" x14ac:dyDescent="0.3">
      <c r="A375" s="24" t="s">
        <v>1907</v>
      </c>
      <c r="B375" s="25"/>
      <c r="C375" s="25"/>
      <c r="D375" s="25"/>
      <c r="E375" s="25"/>
      <c r="F375" s="25"/>
      <c r="G375" s="25"/>
      <c r="H375" s="25"/>
      <c r="I375" s="25"/>
      <c r="J375" s="26"/>
      <c r="K375" s="27"/>
    </row>
    <row r="376" spans="1:11" ht="15.75" customHeight="1" x14ac:dyDescent="0.3">
      <c r="A376" s="2"/>
      <c r="B376" s="3"/>
      <c r="C376" s="28" t="s">
        <v>1</v>
      </c>
      <c r="D376" s="26"/>
      <c r="E376" s="28" t="s">
        <v>2</v>
      </c>
      <c r="F376" s="26"/>
      <c r="G376" s="28" t="s">
        <v>3</v>
      </c>
      <c r="H376" s="26"/>
      <c r="I376" s="28" t="s">
        <v>4</v>
      </c>
      <c r="J376" s="26"/>
      <c r="K376" s="27"/>
    </row>
    <row r="377" spans="1:11" ht="15.75" customHeight="1" x14ac:dyDescent="0.3">
      <c r="A377" s="4" t="s">
        <v>5</v>
      </c>
      <c r="B377" s="5" t="s">
        <v>6</v>
      </c>
      <c r="C377" s="6" t="s">
        <v>7</v>
      </c>
      <c r="D377" s="6" t="s">
        <v>8</v>
      </c>
      <c r="E377" s="6" t="s">
        <v>7</v>
      </c>
      <c r="F377" s="6" t="s">
        <v>8</v>
      </c>
      <c r="G377" s="6" t="s">
        <v>7</v>
      </c>
      <c r="H377" s="6" t="s">
        <v>8</v>
      </c>
      <c r="I377" s="6" t="s">
        <v>7</v>
      </c>
      <c r="J377" s="6" t="s">
        <v>8</v>
      </c>
      <c r="K377" s="29"/>
    </row>
    <row r="378" spans="1:11" ht="15.75" customHeight="1" x14ac:dyDescent="0.3">
      <c r="A378" s="7" t="s">
        <v>19</v>
      </c>
      <c r="B378" s="8" t="s">
        <v>91</v>
      </c>
      <c r="C378" s="12">
        <v>13</v>
      </c>
      <c r="D378" s="13">
        <v>3</v>
      </c>
      <c r="E378" s="13">
        <v>12</v>
      </c>
      <c r="F378" s="13">
        <v>2</v>
      </c>
      <c r="G378" s="13">
        <v>2</v>
      </c>
      <c r="H378" s="13">
        <v>2</v>
      </c>
      <c r="I378" s="13">
        <v>15</v>
      </c>
      <c r="J378" s="13">
        <v>5</v>
      </c>
      <c r="K378" s="27"/>
    </row>
    <row r="379" spans="1:11" ht="15.75" customHeight="1" x14ac:dyDescent="0.3">
      <c r="A379" s="7" t="s">
        <v>20</v>
      </c>
      <c r="B379" s="8" t="s">
        <v>91</v>
      </c>
      <c r="C379" s="22">
        <v>13</v>
      </c>
      <c r="D379" s="14">
        <v>3</v>
      </c>
      <c r="E379" s="14">
        <v>12</v>
      </c>
      <c r="F379" s="14">
        <v>2</v>
      </c>
      <c r="G379" s="14">
        <v>5</v>
      </c>
      <c r="H379" s="14">
        <v>1</v>
      </c>
      <c r="I379" s="14">
        <v>18</v>
      </c>
      <c r="J379" s="14">
        <v>6</v>
      </c>
      <c r="K379" s="27"/>
    </row>
    <row r="380" spans="1:11" ht="15.75" customHeight="1" x14ac:dyDescent="0.3">
      <c r="A380" s="7" t="s">
        <v>21</v>
      </c>
      <c r="B380" s="8" t="s">
        <v>91</v>
      </c>
      <c r="C380" s="22">
        <v>12</v>
      </c>
      <c r="D380" s="14">
        <v>4</v>
      </c>
      <c r="E380" s="14">
        <v>11</v>
      </c>
      <c r="F380" s="14">
        <v>3</v>
      </c>
      <c r="G380" s="14">
        <v>3</v>
      </c>
      <c r="H380" s="14">
        <v>2</v>
      </c>
      <c r="I380" s="14">
        <v>15</v>
      </c>
      <c r="J380" s="14">
        <v>6</v>
      </c>
      <c r="K380" s="27"/>
    </row>
    <row r="381" spans="1:11" ht="15.75" customHeight="1" x14ac:dyDescent="0.3">
      <c r="A381" s="7" t="s">
        <v>22</v>
      </c>
      <c r="B381" s="8" t="s">
        <v>91</v>
      </c>
      <c r="C381" s="22">
        <v>16</v>
      </c>
      <c r="D381" s="14">
        <v>1</v>
      </c>
      <c r="E381" s="14">
        <v>13</v>
      </c>
      <c r="F381" s="14">
        <v>1</v>
      </c>
      <c r="G381" s="14">
        <v>5</v>
      </c>
      <c r="H381" s="14">
        <v>1</v>
      </c>
      <c r="I381" s="14">
        <v>21</v>
      </c>
      <c r="J381" s="14">
        <v>2</v>
      </c>
      <c r="K381" s="27"/>
    </row>
    <row r="382" spans="1:11" ht="15.75" customHeight="1" x14ac:dyDescent="0.3">
      <c r="A382" s="7" t="s">
        <v>23</v>
      </c>
      <c r="B382" s="8" t="s">
        <v>91</v>
      </c>
      <c r="C382" s="22">
        <v>9</v>
      </c>
      <c r="D382" s="14">
        <v>7</v>
      </c>
      <c r="E382" s="14">
        <v>9</v>
      </c>
      <c r="F382" s="14">
        <v>5</v>
      </c>
      <c r="G382" s="14">
        <v>2</v>
      </c>
      <c r="H382" s="14">
        <v>2</v>
      </c>
      <c r="I382" s="14">
        <v>11</v>
      </c>
      <c r="J382" s="14">
        <v>9</v>
      </c>
      <c r="K382" s="27"/>
    </row>
    <row r="383" spans="1:11" ht="15.75" customHeight="1" x14ac:dyDescent="0.3">
      <c r="A383" s="7" t="s">
        <v>42</v>
      </c>
      <c r="B383" s="8" t="s">
        <v>91</v>
      </c>
      <c r="C383" s="22">
        <v>11</v>
      </c>
      <c r="D383" s="14">
        <v>7</v>
      </c>
      <c r="E383" s="14">
        <v>9</v>
      </c>
      <c r="F383" s="14">
        <v>5</v>
      </c>
      <c r="G383" s="14">
        <v>1</v>
      </c>
      <c r="H383" s="14">
        <v>1</v>
      </c>
      <c r="I383" s="14">
        <v>12</v>
      </c>
      <c r="J383" s="14">
        <v>8</v>
      </c>
      <c r="K383" s="27"/>
    </row>
    <row r="384" spans="1:11" ht="15.75" customHeight="1" x14ac:dyDescent="0.3">
      <c r="A384" s="7" t="s">
        <v>24</v>
      </c>
      <c r="B384" s="8" t="s">
        <v>91</v>
      </c>
      <c r="C384" s="22">
        <v>8</v>
      </c>
      <c r="D384" s="14">
        <v>8</v>
      </c>
      <c r="E384" s="14">
        <v>7</v>
      </c>
      <c r="F384" s="14">
        <v>7</v>
      </c>
      <c r="G384" s="14">
        <v>2</v>
      </c>
      <c r="H384" s="14">
        <v>2</v>
      </c>
      <c r="I384" s="14">
        <v>10</v>
      </c>
      <c r="J384" s="14">
        <v>10</v>
      </c>
      <c r="K384" s="27"/>
    </row>
    <row r="385" spans="1:11" ht="15.75" customHeight="1" x14ac:dyDescent="0.3">
      <c r="A385" s="10" t="s">
        <v>12</v>
      </c>
      <c r="B385" s="11"/>
      <c r="C385" s="9">
        <f>SUM(C378:C384)</f>
        <v>82</v>
      </c>
      <c r="D385" s="9">
        <f t="shared" ref="D385:J385" si="21">SUM(D378:D384)</f>
        <v>33</v>
      </c>
      <c r="E385" s="9">
        <f t="shared" si="21"/>
        <v>73</v>
      </c>
      <c r="F385" s="9">
        <f t="shared" si="21"/>
        <v>25</v>
      </c>
      <c r="G385" s="9">
        <f t="shared" si="21"/>
        <v>20</v>
      </c>
      <c r="H385" s="9">
        <f t="shared" si="21"/>
        <v>11</v>
      </c>
      <c r="I385" s="9">
        <f t="shared" si="21"/>
        <v>102</v>
      </c>
      <c r="J385" s="9">
        <f t="shared" si="21"/>
        <v>46</v>
      </c>
      <c r="K385" s="29"/>
    </row>
    <row r="386" spans="1:11" ht="15.75" customHeight="1" x14ac:dyDescent="0.3"/>
    <row r="387" spans="1:11" ht="15.75" customHeight="1" x14ac:dyDescent="0.3"/>
    <row r="388" spans="1:11" ht="15.75" customHeight="1" x14ac:dyDescent="0.3">
      <c r="A388" s="24" t="s">
        <v>1513</v>
      </c>
      <c r="B388" s="25"/>
      <c r="C388" s="25"/>
      <c r="D388" s="25"/>
      <c r="E388" s="25"/>
      <c r="F388" s="25"/>
      <c r="G388" s="25"/>
      <c r="H388" s="25"/>
      <c r="I388" s="25"/>
      <c r="J388" s="26"/>
      <c r="K388" s="27"/>
    </row>
    <row r="389" spans="1:11" ht="15.75" customHeight="1" x14ac:dyDescent="0.3">
      <c r="A389" s="2"/>
      <c r="B389" s="3"/>
      <c r="C389" s="28" t="s">
        <v>1</v>
      </c>
      <c r="D389" s="26"/>
      <c r="E389" s="28" t="s">
        <v>2</v>
      </c>
      <c r="F389" s="26"/>
      <c r="G389" s="28" t="s">
        <v>3</v>
      </c>
      <c r="H389" s="26"/>
      <c r="I389" s="28" t="s">
        <v>4</v>
      </c>
      <c r="J389" s="26"/>
      <c r="K389" s="27"/>
    </row>
    <row r="390" spans="1:11" ht="15.75" customHeight="1" x14ac:dyDescent="0.3">
      <c r="A390" s="4" t="s">
        <v>5</v>
      </c>
      <c r="B390" s="5" t="s">
        <v>6</v>
      </c>
      <c r="C390" s="6" t="s">
        <v>7</v>
      </c>
      <c r="D390" s="6" t="s">
        <v>8</v>
      </c>
      <c r="E390" s="6" t="s">
        <v>7</v>
      </c>
      <c r="F390" s="6" t="s">
        <v>8</v>
      </c>
      <c r="G390" s="6" t="s">
        <v>7</v>
      </c>
      <c r="H390" s="6" t="s">
        <v>8</v>
      </c>
      <c r="I390" s="6" t="s">
        <v>7</v>
      </c>
      <c r="J390" s="6" t="s">
        <v>8</v>
      </c>
      <c r="K390" s="29"/>
    </row>
    <row r="391" spans="1:11" ht="15.75" customHeight="1" x14ac:dyDescent="0.3">
      <c r="A391" s="7" t="s">
        <v>68</v>
      </c>
      <c r="B391" s="8" t="s">
        <v>1497</v>
      </c>
      <c r="C391" s="12">
        <v>1</v>
      </c>
      <c r="D391" s="13">
        <v>18</v>
      </c>
      <c r="E391" s="13">
        <v>0</v>
      </c>
      <c r="F391" s="13">
        <v>14</v>
      </c>
      <c r="G391" s="13">
        <v>0</v>
      </c>
      <c r="H391" s="13">
        <v>1</v>
      </c>
      <c r="I391" s="13">
        <v>1</v>
      </c>
      <c r="J391" s="13">
        <v>19</v>
      </c>
      <c r="K391" s="27"/>
    </row>
    <row r="392" spans="1:11" ht="15.75" customHeight="1" x14ac:dyDescent="0.3">
      <c r="A392" s="10" t="s">
        <v>12</v>
      </c>
      <c r="B392" s="11"/>
      <c r="C392" s="9">
        <f t="shared" ref="C392:J392" si="22">SUM(C391:C391)</f>
        <v>1</v>
      </c>
      <c r="D392" s="9">
        <f t="shared" si="22"/>
        <v>18</v>
      </c>
      <c r="E392" s="9">
        <f t="shared" si="22"/>
        <v>0</v>
      </c>
      <c r="F392" s="9">
        <f t="shared" si="22"/>
        <v>14</v>
      </c>
      <c r="G392" s="9">
        <f t="shared" si="22"/>
        <v>0</v>
      </c>
      <c r="H392" s="9">
        <f t="shared" si="22"/>
        <v>1</v>
      </c>
      <c r="I392" s="9">
        <f t="shared" si="22"/>
        <v>1</v>
      </c>
      <c r="J392" s="9">
        <f t="shared" si="22"/>
        <v>19</v>
      </c>
      <c r="K392" s="29"/>
    </row>
    <row r="393" spans="1:11" ht="15.75" customHeight="1" x14ac:dyDescent="0.3"/>
    <row r="394" spans="1:11" ht="15.75" customHeight="1" x14ac:dyDescent="0.3"/>
    <row r="395" spans="1:11" ht="15.75" customHeight="1" x14ac:dyDescent="0.3">
      <c r="A395" s="24" t="s">
        <v>750</v>
      </c>
      <c r="B395" s="25"/>
      <c r="C395" s="25"/>
      <c r="D395" s="25"/>
      <c r="E395" s="25"/>
      <c r="F395" s="25"/>
      <c r="G395" s="25"/>
      <c r="H395" s="25"/>
      <c r="I395" s="25"/>
      <c r="J395" s="26"/>
      <c r="K395" s="27"/>
    </row>
    <row r="396" spans="1:11" ht="15.75" customHeight="1" x14ac:dyDescent="0.3">
      <c r="A396" s="2"/>
      <c r="B396" s="3"/>
      <c r="C396" s="28" t="s">
        <v>1</v>
      </c>
      <c r="D396" s="26"/>
      <c r="E396" s="28" t="s">
        <v>2</v>
      </c>
      <c r="F396" s="26"/>
      <c r="G396" s="28" t="s">
        <v>3</v>
      </c>
      <c r="H396" s="26"/>
      <c r="I396" s="28" t="s">
        <v>4</v>
      </c>
      <c r="J396" s="26"/>
      <c r="K396" s="27"/>
    </row>
    <row r="397" spans="1:11" ht="15.75" customHeight="1" x14ac:dyDescent="0.3">
      <c r="A397" s="4" t="s">
        <v>5</v>
      </c>
      <c r="B397" s="5" t="s">
        <v>6</v>
      </c>
      <c r="C397" s="6" t="s">
        <v>7</v>
      </c>
      <c r="D397" s="6" t="s">
        <v>8</v>
      </c>
      <c r="E397" s="6" t="s">
        <v>7</v>
      </c>
      <c r="F397" s="6" t="s">
        <v>8</v>
      </c>
      <c r="G397" s="6" t="s">
        <v>7</v>
      </c>
      <c r="H397" s="6" t="s">
        <v>8</v>
      </c>
      <c r="I397" s="6" t="s">
        <v>7</v>
      </c>
      <c r="J397" s="6" t="s">
        <v>8</v>
      </c>
      <c r="K397" s="29"/>
    </row>
    <row r="398" spans="1:11" ht="15.75" customHeight="1" x14ac:dyDescent="0.3">
      <c r="A398" s="7" t="s">
        <v>102</v>
      </c>
      <c r="B398" s="8" t="s">
        <v>400</v>
      </c>
      <c r="C398" s="12">
        <v>10</v>
      </c>
      <c r="D398" s="13">
        <v>8</v>
      </c>
      <c r="E398" s="13">
        <v>7</v>
      </c>
      <c r="F398" s="13">
        <v>2</v>
      </c>
      <c r="G398" s="13">
        <v>0</v>
      </c>
      <c r="H398" s="13">
        <v>1</v>
      </c>
      <c r="I398" s="13">
        <v>10</v>
      </c>
      <c r="J398" s="13">
        <v>9</v>
      </c>
    </row>
    <row r="399" spans="1:11" ht="15.75" customHeight="1" x14ac:dyDescent="0.3">
      <c r="A399" s="7" t="s">
        <v>103</v>
      </c>
      <c r="B399" s="8" t="s">
        <v>400</v>
      </c>
      <c r="C399" s="12">
        <v>10</v>
      </c>
      <c r="D399" s="13">
        <v>7</v>
      </c>
      <c r="E399" s="13">
        <v>5</v>
      </c>
      <c r="F399" s="13">
        <v>2</v>
      </c>
      <c r="G399" s="13">
        <v>0</v>
      </c>
      <c r="H399" s="13">
        <v>1</v>
      </c>
      <c r="I399" s="13">
        <v>10</v>
      </c>
      <c r="J399" s="13">
        <v>8</v>
      </c>
    </row>
    <row r="400" spans="1:11" ht="15.75" customHeight="1" x14ac:dyDescent="0.3">
      <c r="A400" s="7" t="s">
        <v>104</v>
      </c>
      <c r="B400" s="8" t="s">
        <v>400</v>
      </c>
      <c r="C400" s="12">
        <v>14</v>
      </c>
      <c r="D400" s="13">
        <v>4</v>
      </c>
      <c r="E400" s="13">
        <v>11</v>
      </c>
      <c r="F400" s="13">
        <v>3</v>
      </c>
      <c r="G400" s="13">
        <v>0</v>
      </c>
      <c r="H400" s="13">
        <v>1</v>
      </c>
      <c r="I400" s="13">
        <v>14</v>
      </c>
      <c r="J400" s="13">
        <v>5</v>
      </c>
    </row>
    <row r="401" spans="1:11" ht="15.75" customHeight="1" x14ac:dyDescent="0.3">
      <c r="A401" s="7" t="s">
        <v>105</v>
      </c>
      <c r="B401" s="8" t="s">
        <v>400</v>
      </c>
      <c r="C401" s="12">
        <v>1</v>
      </c>
      <c r="D401" s="13">
        <v>17</v>
      </c>
      <c r="E401" s="13">
        <v>0</v>
      </c>
      <c r="F401" s="13">
        <v>14</v>
      </c>
      <c r="G401" s="13">
        <v>0</v>
      </c>
      <c r="H401" s="13">
        <v>1</v>
      </c>
      <c r="I401" s="13">
        <v>1</v>
      </c>
      <c r="J401" s="13">
        <v>18</v>
      </c>
    </row>
    <row r="402" spans="1:11" ht="15.75" customHeight="1" x14ac:dyDescent="0.3">
      <c r="A402" s="7" t="s">
        <v>25</v>
      </c>
      <c r="B402" s="8" t="s">
        <v>400</v>
      </c>
      <c r="C402" s="12">
        <v>6</v>
      </c>
      <c r="D402" s="13">
        <v>12</v>
      </c>
      <c r="E402" s="13">
        <v>4</v>
      </c>
      <c r="F402" s="13">
        <v>10</v>
      </c>
      <c r="G402" s="13">
        <v>0</v>
      </c>
      <c r="H402" s="13">
        <v>1</v>
      </c>
      <c r="I402" s="13">
        <v>6</v>
      </c>
      <c r="J402" s="13">
        <v>13</v>
      </c>
    </row>
    <row r="403" spans="1:11" ht="15.75" customHeight="1" x14ac:dyDescent="0.3">
      <c r="A403" s="7" t="s">
        <v>27</v>
      </c>
      <c r="B403" s="8" t="s">
        <v>400</v>
      </c>
      <c r="C403" s="12">
        <v>10</v>
      </c>
      <c r="D403" s="13">
        <v>8</v>
      </c>
      <c r="E403" s="13">
        <v>9</v>
      </c>
      <c r="F403" s="13">
        <v>5</v>
      </c>
      <c r="G403" s="13">
        <v>1</v>
      </c>
      <c r="H403" s="13">
        <v>1</v>
      </c>
      <c r="I403" s="13">
        <v>11</v>
      </c>
      <c r="J403" s="13">
        <v>9</v>
      </c>
    </row>
    <row r="404" spans="1:11" ht="15.75" customHeight="1" x14ac:dyDescent="0.3">
      <c r="A404" s="7" t="s">
        <v>28</v>
      </c>
      <c r="B404" s="8" t="s">
        <v>400</v>
      </c>
      <c r="C404" s="12">
        <v>10</v>
      </c>
      <c r="D404" s="13">
        <v>8</v>
      </c>
      <c r="E404" s="13">
        <v>9</v>
      </c>
      <c r="F404" s="13">
        <v>5</v>
      </c>
      <c r="G404" s="13">
        <v>0</v>
      </c>
      <c r="H404" s="13">
        <v>1</v>
      </c>
      <c r="I404" s="13">
        <v>10</v>
      </c>
      <c r="J404" s="13">
        <v>9</v>
      </c>
      <c r="K404" s="27"/>
    </row>
    <row r="405" spans="1:11" ht="15.75" customHeight="1" x14ac:dyDescent="0.3">
      <c r="A405" s="10" t="s">
        <v>12</v>
      </c>
      <c r="B405" s="11"/>
      <c r="C405" s="9">
        <f>SUM(C398:C404)</f>
        <v>61</v>
      </c>
      <c r="D405" s="9">
        <f t="shared" ref="D405:J405" si="23">SUM(D398:D404)</f>
        <v>64</v>
      </c>
      <c r="E405" s="9">
        <f t="shared" si="23"/>
        <v>45</v>
      </c>
      <c r="F405" s="9">
        <f t="shared" si="23"/>
        <v>41</v>
      </c>
      <c r="G405" s="9">
        <f t="shared" si="23"/>
        <v>1</v>
      </c>
      <c r="H405" s="9">
        <f t="shared" si="23"/>
        <v>7</v>
      </c>
      <c r="I405" s="9">
        <f t="shared" si="23"/>
        <v>62</v>
      </c>
      <c r="J405" s="9">
        <f t="shared" si="23"/>
        <v>71</v>
      </c>
      <c r="K405" s="29"/>
    </row>
    <row r="406" spans="1:11" ht="15.75" customHeight="1" x14ac:dyDescent="0.3"/>
    <row r="407" spans="1:11" ht="15.75" customHeight="1" x14ac:dyDescent="0.3"/>
    <row r="408" spans="1:11" ht="15.75" customHeight="1" x14ac:dyDescent="0.3">
      <c r="A408" s="24" t="s">
        <v>1332</v>
      </c>
      <c r="B408" s="25"/>
      <c r="C408" s="25"/>
      <c r="D408" s="25"/>
      <c r="E408" s="25"/>
      <c r="F408" s="25"/>
      <c r="G408" s="25"/>
      <c r="H408" s="25"/>
      <c r="I408" s="25"/>
      <c r="J408" s="26"/>
      <c r="K408" s="27"/>
    </row>
    <row r="409" spans="1:11" ht="15.75" customHeight="1" x14ac:dyDescent="0.3">
      <c r="A409" s="2"/>
      <c r="B409" s="3"/>
      <c r="C409" s="28" t="s">
        <v>1</v>
      </c>
      <c r="D409" s="26"/>
      <c r="E409" s="28" t="s">
        <v>2</v>
      </c>
      <c r="F409" s="26"/>
      <c r="G409" s="28" t="s">
        <v>3</v>
      </c>
      <c r="H409" s="26"/>
      <c r="I409" s="28" t="s">
        <v>4</v>
      </c>
      <c r="J409" s="26"/>
      <c r="K409" s="27"/>
    </row>
    <row r="410" spans="1:11" ht="15.75" customHeight="1" x14ac:dyDescent="0.3">
      <c r="A410" s="4" t="s">
        <v>5</v>
      </c>
      <c r="B410" s="5" t="s">
        <v>6</v>
      </c>
      <c r="C410" s="6" t="s">
        <v>7</v>
      </c>
      <c r="D410" s="6" t="s">
        <v>8</v>
      </c>
      <c r="E410" s="6" t="s">
        <v>7</v>
      </c>
      <c r="F410" s="6" t="s">
        <v>8</v>
      </c>
      <c r="G410" s="6" t="s">
        <v>7</v>
      </c>
      <c r="H410" s="6" t="s">
        <v>8</v>
      </c>
      <c r="I410" s="6" t="s">
        <v>7</v>
      </c>
      <c r="J410" s="6" t="s">
        <v>8</v>
      </c>
      <c r="K410" s="29"/>
    </row>
    <row r="411" spans="1:11" ht="15.75" customHeight="1" x14ac:dyDescent="0.3">
      <c r="A411" s="7" t="s">
        <v>171</v>
      </c>
      <c r="B411" s="8" t="s">
        <v>136</v>
      </c>
      <c r="C411" s="12">
        <v>8</v>
      </c>
      <c r="D411" s="13">
        <v>12</v>
      </c>
      <c r="E411" s="13">
        <v>0</v>
      </c>
      <c r="F411" s="13">
        <v>0</v>
      </c>
      <c r="G411" s="13">
        <v>3</v>
      </c>
      <c r="H411" s="13">
        <v>1</v>
      </c>
      <c r="I411" s="13">
        <v>11</v>
      </c>
      <c r="J411" s="13">
        <v>13</v>
      </c>
    </row>
    <row r="412" spans="1:11" ht="15.75" customHeight="1" x14ac:dyDescent="0.3">
      <c r="A412" s="7" t="s">
        <v>32</v>
      </c>
      <c r="B412" s="8" t="s">
        <v>136</v>
      </c>
      <c r="C412" s="12">
        <v>14</v>
      </c>
      <c r="D412" s="13">
        <v>6</v>
      </c>
      <c r="E412" s="13">
        <v>0</v>
      </c>
      <c r="F412" s="13">
        <v>0</v>
      </c>
      <c r="G412" s="13">
        <v>3</v>
      </c>
      <c r="H412" s="13">
        <v>1</v>
      </c>
      <c r="I412" s="13">
        <v>17</v>
      </c>
      <c r="J412" s="13">
        <v>7</v>
      </c>
    </row>
    <row r="413" spans="1:11" ht="15.75" customHeight="1" x14ac:dyDescent="0.3">
      <c r="A413" s="7" t="s">
        <v>33</v>
      </c>
      <c r="B413" s="8" t="s">
        <v>136</v>
      </c>
      <c r="C413" s="12">
        <v>9</v>
      </c>
      <c r="D413" s="13">
        <v>11</v>
      </c>
      <c r="E413" s="13">
        <v>0</v>
      </c>
      <c r="F413" s="13">
        <v>0</v>
      </c>
      <c r="G413" s="13">
        <v>3</v>
      </c>
      <c r="H413" s="13">
        <v>1</v>
      </c>
      <c r="I413" s="13">
        <v>12</v>
      </c>
      <c r="J413" s="13">
        <v>12</v>
      </c>
    </row>
    <row r="414" spans="1:11" ht="15.75" customHeight="1" x14ac:dyDescent="0.3">
      <c r="A414" s="7" t="s">
        <v>34</v>
      </c>
      <c r="B414" s="8" t="s">
        <v>136</v>
      </c>
      <c r="C414" s="12">
        <v>13</v>
      </c>
      <c r="D414" s="13">
        <v>7</v>
      </c>
      <c r="E414" s="13">
        <v>0</v>
      </c>
      <c r="F414" s="13">
        <v>0</v>
      </c>
      <c r="G414" s="13">
        <v>2</v>
      </c>
      <c r="H414" s="13">
        <v>1</v>
      </c>
      <c r="I414" s="13">
        <v>15</v>
      </c>
      <c r="J414" s="13">
        <v>8</v>
      </c>
    </row>
    <row r="415" spans="1:11" ht="15.75" customHeight="1" x14ac:dyDescent="0.3">
      <c r="A415" s="7" t="s">
        <v>35</v>
      </c>
      <c r="B415" s="8" t="s">
        <v>657</v>
      </c>
      <c r="C415" s="12">
        <v>4</v>
      </c>
      <c r="D415" s="13">
        <v>16</v>
      </c>
      <c r="E415" s="13">
        <v>1</v>
      </c>
      <c r="F415" s="13">
        <v>7</v>
      </c>
      <c r="G415" s="13">
        <v>2</v>
      </c>
      <c r="H415" s="13">
        <v>1</v>
      </c>
      <c r="I415" s="13">
        <v>6</v>
      </c>
      <c r="J415" s="13">
        <v>17</v>
      </c>
    </row>
    <row r="416" spans="1:11" ht="15.75" customHeight="1" x14ac:dyDescent="0.3">
      <c r="A416" s="7" t="s">
        <v>36</v>
      </c>
      <c r="B416" s="8" t="s">
        <v>657</v>
      </c>
      <c r="C416" s="12">
        <v>3</v>
      </c>
      <c r="D416" s="13">
        <v>17</v>
      </c>
      <c r="E416" s="13">
        <v>1</v>
      </c>
      <c r="F416" s="13">
        <v>7</v>
      </c>
      <c r="G416" s="13">
        <v>0</v>
      </c>
      <c r="H416" s="13">
        <v>1</v>
      </c>
      <c r="I416" s="13">
        <v>3</v>
      </c>
      <c r="J416" s="13">
        <v>18</v>
      </c>
    </row>
    <row r="417" spans="1:11" ht="15.75" customHeight="1" x14ac:dyDescent="0.3">
      <c r="A417" s="10" t="s">
        <v>12</v>
      </c>
      <c r="B417" s="11"/>
      <c r="C417" s="9">
        <f>SUM(C411:C416)</f>
        <v>51</v>
      </c>
      <c r="D417" s="9">
        <f t="shared" ref="D417:J417" si="24">SUM(D411:D416)</f>
        <v>69</v>
      </c>
      <c r="E417" s="9">
        <f t="shared" si="24"/>
        <v>2</v>
      </c>
      <c r="F417" s="9">
        <f t="shared" si="24"/>
        <v>14</v>
      </c>
      <c r="G417" s="9">
        <f t="shared" si="24"/>
        <v>13</v>
      </c>
      <c r="H417" s="9">
        <f t="shared" si="24"/>
        <v>6</v>
      </c>
      <c r="I417" s="9">
        <f t="shared" si="24"/>
        <v>64</v>
      </c>
      <c r="J417" s="9">
        <f t="shared" si="24"/>
        <v>75</v>
      </c>
      <c r="K417" s="29"/>
    </row>
    <row r="418" spans="1:11" ht="15.75" customHeight="1" x14ac:dyDescent="0.3"/>
    <row r="419" spans="1:11" ht="15.75" customHeight="1" x14ac:dyDescent="0.3"/>
    <row r="420" spans="1:11" ht="15.75" customHeight="1" x14ac:dyDescent="0.3">
      <c r="A420" s="24" t="s">
        <v>326</v>
      </c>
      <c r="B420" s="25"/>
      <c r="C420" s="25"/>
      <c r="D420" s="25"/>
      <c r="E420" s="25"/>
      <c r="F420" s="25"/>
      <c r="G420" s="25"/>
      <c r="H420" s="25"/>
      <c r="I420" s="25"/>
      <c r="J420" s="26"/>
      <c r="K420" s="27"/>
    </row>
    <row r="421" spans="1:11" ht="15.75" customHeight="1" x14ac:dyDescent="0.3">
      <c r="A421" s="2"/>
      <c r="B421" s="3"/>
      <c r="C421" s="28" t="s">
        <v>1</v>
      </c>
      <c r="D421" s="26"/>
      <c r="E421" s="28" t="s">
        <v>2</v>
      </c>
      <c r="F421" s="26"/>
      <c r="G421" s="28" t="s">
        <v>3</v>
      </c>
      <c r="H421" s="26"/>
      <c r="I421" s="28" t="s">
        <v>4</v>
      </c>
      <c r="J421" s="26"/>
      <c r="K421" s="27"/>
    </row>
    <row r="422" spans="1:11" ht="15.75" customHeight="1" x14ac:dyDescent="0.3">
      <c r="A422" s="4" t="s">
        <v>5</v>
      </c>
      <c r="B422" s="5" t="s">
        <v>6</v>
      </c>
      <c r="C422" s="6" t="s">
        <v>7</v>
      </c>
      <c r="D422" s="6" t="s">
        <v>8</v>
      </c>
      <c r="E422" s="6" t="s">
        <v>7</v>
      </c>
      <c r="F422" s="6" t="s">
        <v>8</v>
      </c>
      <c r="G422" s="6" t="s">
        <v>7</v>
      </c>
      <c r="H422" s="6" t="s">
        <v>8</v>
      </c>
      <c r="I422" s="6" t="s">
        <v>7</v>
      </c>
      <c r="J422" s="6" t="s">
        <v>8</v>
      </c>
      <c r="K422" s="29"/>
    </row>
    <row r="423" spans="1:11" ht="15.75" customHeight="1" x14ac:dyDescent="0.3">
      <c r="A423" s="7" t="s">
        <v>107</v>
      </c>
      <c r="B423" s="8" t="s">
        <v>95</v>
      </c>
      <c r="C423" s="12">
        <v>6</v>
      </c>
      <c r="D423" s="13">
        <v>12</v>
      </c>
      <c r="E423" s="13">
        <v>2</v>
      </c>
      <c r="F423" s="13">
        <v>7</v>
      </c>
      <c r="G423" s="13">
        <v>1</v>
      </c>
      <c r="H423" s="13">
        <v>1</v>
      </c>
      <c r="I423" s="13">
        <v>7</v>
      </c>
      <c r="J423" s="13">
        <v>13</v>
      </c>
      <c r="K423" s="27"/>
    </row>
    <row r="424" spans="1:11" ht="15.75" customHeight="1" x14ac:dyDescent="0.3">
      <c r="A424" s="10" t="s">
        <v>12</v>
      </c>
      <c r="B424" s="11"/>
      <c r="C424" s="9">
        <v>6</v>
      </c>
      <c r="D424" s="9">
        <v>12</v>
      </c>
      <c r="E424" s="9">
        <v>2</v>
      </c>
      <c r="F424" s="9">
        <v>7</v>
      </c>
      <c r="G424" s="9">
        <v>1</v>
      </c>
      <c r="H424" s="9">
        <v>1</v>
      </c>
      <c r="I424" s="9">
        <v>7</v>
      </c>
      <c r="J424" s="9">
        <v>13</v>
      </c>
      <c r="K424" s="29"/>
    </row>
    <row r="425" spans="1:11" ht="15.75" customHeight="1" x14ac:dyDescent="0.3"/>
    <row r="426" spans="1:11" ht="15.75" customHeight="1" x14ac:dyDescent="0.3"/>
    <row r="427" spans="1:11" ht="15.75" customHeight="1" x14ac:dyDescent="0.3">
      <c r="A427" s="24" t="s">
        <v>327</v>
      </c>
      <c r="B427" s="25"/>
      <c r="C427" s="25"/>
      <c r="D427" s="25"/>
      <c r="E427" s="25"/>
      <c r="F427" s="25"/>
      <c r="G427" s="25"/>
      <c r="H427" s="25"/>
      <c r="I427" s="25"/>
      <c r="J427" s="26"/>
      <c r="K427" s="27"/>
    </row>
    <row r="428" spans="1:11" ht="15.75" customHeight="1" x14ac:dyDescent="0.3">
      <c r="A428" s="2"/>
      <c r="B428" s="3"/>
      <c r="C428" s="28" t="s">
        <v>1</v>
      </c>
      <c r="D428" s="26"/>
      <c r="E428" s="28" t="s">
        <v>2</v>
      </c>
      <c r="F428" s="26"/>
      <c r="G428" s="28" t="s">
        <v>3</v>
      </c>
      <c r="H428" s="26"/>
      <c r="I428" s="28" t="s">
        <v>4</v>
      </c>
      <c r="J428" s="26"/>
      <c r="K428" s="27"/>
    </row>
    <row r="429" spans="1:11" ht="15.75" customHeight="1" x14ac:dyDescent="0.3">
      <c r="A429" s="4" t="s">
        <v>5</v>
      </c>
      <c r="B429" s="5" t="s">
        <v>6</v>
      </c>
      <c r="C429" s="6" t="s">
        <v>7</v>
      </c>
      <c r="D429" s="6" t="s">
        <v>8</v>
      </c>
      <c r="E429" s="6" t="s">
        <v>7</v>
      </c>
      <c r="F429" s="6" t="s">
        <v>8</v>
      </c>
      <c r="G429" s="6" t="s">
        <v>7</v>
      </c>
      <c r="H429" s="6" t="s">
        <v>8</v>
      </c>
      <c r="I429" s="6" t="s">
        <v>7</v>
      </c>
      <c r="J429" s="6" t="s">
        <v>8</v>
      </c>
      <c r="K429" s="29"/>
    </row>
    <row r="430" spans="1:11" ht="15.75" customHeight="1" x14ac:dyDescent="0.3">
      <c r="A430" s="7" t="s">
        <v>18</v>
      </c>
      <c r="B430" s="8" t="s">
        <v>328</v>
      </c>
      <c r="C430" s="12">
        <v>9</v>
      </c>
      <c r="D430" s="13">
        <v>4</v>
      </c>
      <c r="E430" s="13">
        <v>6</v>
      </c>
      <c r="F430" s="13">
        <v>4</v>
      </c>
      <c r="G430" s="13">
        <v>1</v>
      </c>
      <c r="H430" s="13">
        <v>2</v>
      </c>
      <c r="I430" s="13">
        <v>10</v>
      </c>
      <c r="J430" s="13">
        <v>6</v>
      </c>
      <c r="K430" s="27"/>
    </row>
    <row r="431" spans="1:11" ht="15.75" customHeight="1" x14ac:dyDescent="0.3">
      <c r="A431" s="7" t="s">
        <v>19</v>
      </c>
      <c r="B431" s="8" t="s">
        <v>328</v>
      </c>
      <c r="C431" s="22">
        <v>3</v>
      </c>
      <c r="D431" s="14">
        <v>13</v>
      </c>
      <c r="E431" s="14">
        <v>1</v>
      </c>
      <c r="F431" s="14">
        <v>10</v>
      </c>
      <c r="G431" s="14">
        <v>1</v>
      </c>
      <c r="H431" s="14">
        <v>2</v>
      </c>
      <c r="I431" s="14">
        <v>4</v>
      </c>
      <c r="J431" s="14">
        <v>15</v>
      </c>
      <c r="K431" s="27"/>
    </row>
    <row r="432" spans="1:11" ht="15.75" customHeight="1" x14ac:dyDescent="0.3">
      <c r="A432" s="10" t="s">
        <v>12</v>
      </c>
      <c r="B432" s="11"/>
      <c r="C432" s="9">
        <v>12</v>
      </c>
      <c r="D432" s="9">
        <v>17</v>
      </c>
      <c r="E432" s="9">
        <v>7</v>
      </c>
      <c r="F432" s="9">
        <v>14</v>
      </c>
      <c r="G432" s="9">
        <v>2</v>
      </c>
      <c r="H432" s="9">
        <v>4</v>
      </c>
      <c r="I432" s="9">
        <v>14</v>
      </c>
      <c r="J432" s="9">
        <v>21</v>
      </c>
      <c r="K432" s="29"/>
    </row>
    <row r="433" spans="1:11" ht="15.75" customHeight="1" x14ac:dyDescent="0.3"/>
    <row r="434" spans="1:11" ht="15.75" customHeight="1" x14ac:dyDescent="0.3"/>
    <row r="435" spans="1:11" ht="15.75" customHeight="1" x14ac:dyDescent="0.3">
      <c r="A435" s="24" t="s">
        <v>976</v>
      </c>
      <c r="B435" s="25"/>
      <c r="C435" s="25"/>
      <c r="D435" s="25"/>
      <c r="E435" s="25"/>
      <c r="F435" s="25"/>
      <c r="G435" s="25"/>
      <c r="H435" s="25"/>
      <c r="I435" s="25"/>
      <c r="J435" s="26"/>
      <c r="K435" s="27"/>
    </row>
    <row r="436" spans="1:11" ht="15.75" customHeight="1" x14ac:dyDescent="0.3">
      <c r="A436" s="2"/>
      <c r="B436" s="3"/>
      <c r="C436" s="28" t="s">
        <v>1</v>
      </c>
      <c r="D436" s="26"/>
      <c r="E436" s="28" t="s">
        <v>2</v>
      </c>
      <c r="F436" s="26"/>
      <c r="G436" s="28" t="s">
        <v>3</v>
      </c>
      <c r="H436" s="26"/>
      <c r="I436" s="28" t="s">
        <v>4</v>
      </c>
      <c r="J436" s="26"/>
      <c r="K436" s="27"/>
    </row>
    <row r="437" spans="1:11" ht="15.75" customHeight="1" x14ac:dyDescent="0.3">
      <c r="A437" s="4" t="s">
        <v>5</v>
      </c>
      <c r="B437" s="5" t="s">
        <v>6</v>
      </c>
      <c r="C437" s="6" t="s">
        <v>7</v>
      </c>
      <c r="D437" s="6" t="s">
        <v>8</v>
      </c>
      <c r="E437" s="6" t="s">
        <v>7</v>
      </c>
      <c r="F437" s="6" t="s">
        <v>8</v>
      </c>
      <c r="G437" s="6" t="s">
        <v>7</v>
      </c>
      <c r="H437" s="6" t="s">
        <v>8</v>
      </c>
      <c r="I437" s="6" t="s">
        <v>7</v>
      </c>
      <c r="J437" s="6" t="s">
        <v>8</v>
      </c>
      <c r="K437" s="29"/>
    </row>
    <row r="438" spans="1:11" ht="15.75" customHeight="1" x14ac:dyDescent="0.3">
      <c r="A438" s="7" t="s">
        <v>729</v>
      </c>
      <c r="B438" s="8" t="s">
        <v>234</v>
      </c>
      <c r="C438" s="12">
        <v>10</v>
      </c>
      <c r="D438" s="13">
        <v>9</v>
      </c>
      <c r="E438" s="13">
        <v>6</v>
      </c>
      <c r="F438" s="13">
        <v>5</v>
      </c>
      <c r="G438" s="13">
        <v>1</v>
      </c>
      <c r="H438" s="13">
        <v>1</v>
      </c>
      <c r="I438" s="13">
        <v>11</v>
      </c>
      <c r="J438" s="13">
        <v>10</v>
      </c>
    </row>
    <row r="439" spans="1:11" ht="15.75" customHeight="1" x14ac:dyDescent="0.3">
      <c r="A439" s="7" t="s">
        <v>984</v>
      </c>
      <c r="B439" s="8" t="s">
        <v>234</v>
      </c>
      <c r="C439" s="12">
        <v>7</v>
      </c>
      <c r="D439" s="13">
        <v>12</v>
      </c>
      <c r="E439" s="13">
        <v>4</v>
      </c>
      <c r="F439" s="13">
        <v>7</v>
      </c>
      <c r="G439" s="13">
        <v>0</v>
      </c>
      <c r="H439" s="13">
        <v>1</v>
      </c>
      <c r="I439" s="13">
        <v>7</v>
      </c>
      <c r="J439" s="13">
        <v>13</v>
      </c>
    </row>
    <row r="440" spans="1:11" ht="15.75" customHeight="1" x14ac:dyDescent="0.3">
      <c r="A440" s="7" t="s">
        <v>1189</v>
      </c>
      <c r="B440" s="8" t="s">
        <v>234</v>
      </c>
      <c r="C440" s="12">
        <v>4</v>
      </c>
      <c r="D440" s="13">
        <v>16</v>
      </c>
      <c r="E440" s="13">
        <v>1</v>
      </c>
      <c r="F440" s="13">
        <v>10</v>
      </c>
      <c r="G440" s="13">
        <v>0</v>
      </c>
      <c r="H440" s="13">
        <v>1</v>
      </c>
      <c r="I440" s="13">
        <v>4</v>
      </c>
      <c r="J440" s="13">
        <v>17</v>
      </c>
      <c r="K440" s="27"/>
    </row>
    <row r="441" spans="1:11" ht="15.75" customHeight="1" x14ac:dyDescent="0.3">
      <c r="A441" s="10" t="s">
        <v>12</v>
      </c>
      <c r="B441" s="11"/>
      <c r="C441" s="9">
        <f>SUM(C438:C440)</f>
        <v>21</v>
      </c>
      <c r="D441" s="9">
        <f t="shared" ref="D441:J441" si="25">SUM(D438:D440)</f>
        <v>37</v>
      </c>
      <c r="E441" s="9">
        <f t="shared" si="25"/>
        <v>11</v>
      </c>
      <c r="F441" s="9">
        <f t="shared" si="25"/>
        <v>22</v>
      </c>
      <c r="G441" s="9">
        <f t="shared" si="25"/>
        <v>1</v>
      </c>
      <c r="H441" s="9">
        <f t="shared" si="25"/>
        <v>3</v>
      </c>
      <c r="I441" s="9">
        <f t="shared" si="25"/>
        <v>22</v>
      </c>
      <c r="J441" s="9">
        <f t="shared" si="25"/>
        <v>40</v>
      </c>
      <c r="K441" s="29"/>
    </row>
    <row r="442" spans="1:11" ht="15.75" customHeight="1" x14ac:dyDescent="0.3"/>
    <row r="443" spans="1:11" ht="15.75" customHeight="1" x14ac:dyDescent="0.3"/>
    <row r="444" spans="1:11" ht="15.75" customHeight="1" x14ac:dyDescent="0.3">
      <c r="A444" s="24" t="s">
        <v>1632</v>
      </c>
      <c r="B444" s="25"/>
      <c r="C444" s="25"/>
      <c r="D444" s="25"/>
      <c r="E444" s="25"/>
      <c r="F444" s="25"/>
      <c r="G444" s="25"/>
      <c r="H444" s="25"/>
      <c r="I444" s="25"/>
      <c r="J444" s="26"/>
      <c r="K444" s="27"/>
    </row>
    <row r="445" spans="1:11" ht="15.75" customHeight="1" x14ac:dyDescent="0.3">
      <c r="A445" s="2"/>
      <c r="B445" s="3"/>
      <c r="C445" s="28" t="s">
        <v>1</v>
      </c>
      <c r="D445" s="26"/>
      <c r="E445" s="28" t="s">
        <v>2</v>
      </c>
      <c r="F445" s="26"/>
      <c r="G445" s="28" t="s">
        <v>3</v>
      </c>
      <c r="H445" s="26"/>
      <c r="I445" s="28" t="s">
        <v>4</v>
      </c>
      <c r="J445" s="26"/>
      <c r="K445" s="27"/>
    </row>
    <row r="446" spans="1:11" ht="15.75" customHeight="1" x14ac:dyDescent="0.3">
      <c r="A446" s="4" t="s">
        <v>5</v>
      </c>
      <c r="B446" s="5" t="s">
        <v>6</v>
      </c>
      <c r="C446" s="6" t="s">
        <v>7</v>
      </c>
      <c r="D446" s="6" t="s">
        <v>8</v>
      </c>
      <c r="E446" s="6" t="s">
        <v>7</v>
      </c>
      <c r="F446" s="6" t="s">
        <v>8</v>
      </c>
      <c r="G446" s="6" t="s">
        <v>7</v>
      </c>
      <c r="H446" s="6" t="s">
        <v>8</v>
      </c>
      <c r="I446" s="6" t="s">
        <v>7</v>
      </c>
      <c r="J446" s="6" t="s">
        <v>8</v>
      </c>
      <c r="K446" s="29"/>
    </row>
    <row r="447" spans="1:11" ht="15.75" customHeight="1" x14ac:dyDescent="0.3">
      <c r="A447" s="7" t="s">
        <v>18</v>
      </c>
      <c r="B447" s="8" t="s">
        <v>285</v>
      </c>
      <c r="C447" s="12">
        <v>12</v>
      </c>
      <c r="D447" s="13">
        <v>7</v>
      </c>
      <c r="E447" s="13">
        <v>6</v>
      </c>
      <c r="F447" s="13">
        <v>3</v>
      </c>
      <c r="G447" s="13">
        <v>4</v>
      </c>
      <c r="H447" s="13">
        <v>1</v>
      </c>
      <c r="I447" s="13">
        <v>16</v>
      </c>
      <c r="J447" s="13">
        <v>8</v>
      </c>
      <c r="K447" s="27"/>
    </row>
    <row r="448" spans="1:11" ht="15.75" customHeight="1" x14ac:dyDescent="0.3">
      <c r="A448" s="7" t="s">
        <v>19</v>
      </c>
      <c r="B448" s="8" t="s">
        <v>285</v>
      </c>
      <c r="C448" s="22">
        <v>12</v>
      </c>
      <c r="D448" s="14">
        <v>6</v>
      </c>
      <c r="E448" s="14">
        <v>6</v>
      </c>
      <c r="F448" s="14">
        <v>3</v>
      </c>
      <c r="G448" s="14">
        <v>2</v>
      </c>
      <c r="H448" s="14">
        <v>1</v>
      </c>
      <c r="I448" s="14">
        <v>14</v>
      </c>
      <c r="J448" s="14">
        <v>7</v>
      </c>
      <c r="K448" s="27"/>
    </row>
    <row r="449" spans="1:11" ht="15.75" customHeight="1" x14ac:dyDescent="0.3">
      <c r="A449" s="10" t="s">
        <v>12</v>
      </c>
      <c r="B449" s="11"/>
      <c r="C449" s="9">
        <v>24</v>
      </c>
      <c r="D449" s="9">
        <v>13</v>
      </c>
      <c r="E449" s="9">
        <v>12</v>
      </c>
      <c r="F449" s="9">
        <v>6</v>
      </c>
      <c r="G449" s="9">
        <v>6</v>
      </c>
      <c r="H449" s="9">
        <v>2</v>
      </c>
      <c r="I449" s="9">
        <v>30</v>
      </c>
      <c r="J449" s="9">
        <v>15</v>
      </c>
      <c r="K449" s="29"/>
    </row>
    <row r="450" spans="1:11" ht="15.75" customHeight="1" x14ac:dyDescent="0.3"/>
    <row r="451" spans="1:11" ht="15.75" customHeight="1" x14ac:dyDescent="0.3"/>
    <row r="452" spans="1:11" ht="15.75" customHeight="1" x14ac:dyDescent="0.3">
      <c r="A452" s="24" t="s">
        <v>1826</v>
      </c>
      <c r="B452" s="25"/>
      <c r="C452" s="25"/>
      <c r="D452" s="25"/>
      <c r="E452" s="25"/>
      <c r="F452" s="25"/>
      <c r="G452" s="25"/>
      <c r="H452" s="25"/>
      <c r="I452" s="25"/>
      <c r="J452" s="26"/>
      <c r="K452" s="27"/>
    </row>
    <row r="453" spans="1:11" ht="15.75" customHeight="1" x14ac:dyDescent="0.3">
      <c r="A453" s="2"/>
      <c r="B453" s="3"/>
      <c r="C453" s="28" t="s">
        <v>1</v>
      </c>
      <c r="D453" s="26"/>
      <c r="E453" s="28" t="s">
        <v>2</v>
      </c>
      <c r="F453" s="26"/>
      <c r="G453" s="28" t="s">
        <v>3</v>
      </c>
      <c r="H453" s="26"/>
      <c r="I453" s="28" t="s">
        <v>4</v>
      </c>
      <c r="J453" s="26"/>
      <c r="K453" s="27"/>
    </row>
    <row r="454" spans="1:11" ht="15.75" customHeight="1" x14ac:dyDescent="0.3">
      <c r="A454" s="4" t="s">
        <v>5</v>
      </c>
      <c r="B454" s="5" t="s">
        <v>6</v>
      </c>
      <c r="C454" s="6" t="s">
        <v>7</v>
      </c>
      <c r="D454" s="6" t="s">
        <v>8</v>
      </c>
      <c r="E454" s="6" t="s">
        <v>7</v>
      </c>
      <c r="F454" s="6" t="s">
        <v>8</v>
      </c>
      <c r="G454" s="6" t="s">
        <v>7</v>
      </c>
      <c r="H454" s="6" t="s">
        <v>8</v>
      </c>
      <c r="I454" s="6" t="s">
        <v>7</v>
      </c>
      <c r="J454" s="6" t="s">
        <v>8</v>
      </c>
      <c r="K454" s="29"/>
    </row>
    <row r="455" spans="1:11" ht="15.75" customHeight="1" x14ac:dyDescent="0.3">
      <c r="A455" s="7" t="s">
        <v>66</v>
      </c>
      <c r="B455" s="8" t="s">
        <v>271</v>
      </c>
      <c r="C455" s="12">
        <v>8</v>
      </c>
      <c r="D455" s="13">
        <v>10</v>
      </c>
      <c r="E455" s="13">
        <v>4</v>
      </c>
      <c r="F455" s="13">
        <v>6</v>
      </c>
      <c r="G455" s="13">
        <v>0</v>
      </c>
      <c r="H455" s="13">
        <v>1</v>
      </c>
      <c r="I455" s="13">
        <v>8</v>
      </c>
      <c r="J455" s="13">
        <v>11</v>
      </c>
      <c r="K455" s="27"/>
    </row>
    <row r="456" spans="1:11" ht="15.75" customHeight="1" x14ac:dyDescent="0.3">
      <c r="A456" s="7" t="s">
        <v>67</v>
      </c>
      <c r="B456" s="8" t="s">
        <v>271</v>
      </c>
      <c r="C456" s="22">
        <v>11</v>
      </c>
      <c r="D456" s="14">
        <v>5</v>
      </c>
      <c r="E456" s="14">
        <v>6</v>
      </c>
      <c r="F456" s="14">
        <v>2</v>
      </c>
      <c r="G456" s="14">
        <v>1</v>
      </c>
      <c r="H456" s="14">
        <v>1</v>
      </c>
      <c r="I456" s="14">
        <v>12</v>
      </c>
      <c r="J456" s="14">
        <v>6</v>
      </c>
      <c r="K456" s="27"/>
    </row>
    <row r="457" spans="1:11" ht="15.75" customHeight="1" x14ac:dyDescent="0.3">
      <c r="A457" s="10" t="s">
        <v>12</v>
      </c>
      <c r="B457" s="11"/>
      <c r="C457" s="9">
        <v>24</v>
      </c>
      <c r="D457" s="9">
        <v>13</v>
      </c>
      <c r="E457" s="9">
        <v>12</v>
      </c>
      <c r="F457" s="9">
        <v>6</v>
      </c>
      <c r="G457" s="9">
        <v>6</v>
      </c>
      <c r="H457" s="9">
        <v>2</v>
      </c>
      <c r="I457" s="9">
        <v>30</v>
      </c>
      <c r="J457" s="9">
        <v>15</v>
      </c>
      <c r="K457" s="29"/>
    </row>
    <row r="458" spans="1:11" ht="15.75" customHeight="1" x14ac:dyDescent="0.3"/>
    <row r="459" spans="1:11" ht="15.75" customHeight="1" x14ac:dyDescent="0.3"/>
    <row r="460" spans="1:11" ht="15.75" customHeight="1" x14ac:dyDescent="0.3">
      <c r="A460" s="24" t="s">
        <v>838</v>
      </c>
      <c r="B460" s="25"/>
      <c r="C460" s="25"/>
      <c r="D460" s="25"/>
      <c r="E460" s="25"/>
      <c r="F460" s="25"/>
      <c r="G460" s="25"/>
      <c r="H460" s="25"/>
      <c r="I460" s="25"/>
      <c r="J460" s="26"/>
      <c r="K460" s="27"/>
    </row>
    <row r="461" spans="1:11" ht="15.75" customHeight="1" x14ac:dyDescent="0.3">
      <c r="A461" s="2"/>
      <c r="B461" s="3"/>
      <c r="C461" s="28" t="s">
        <v>1</v>
      </c>
      <c r="D461" s="26"/>
      <c r="E461" s="28" t="s">
        <v>2</v>
      </c>
      <c r="F461" s="26"/>
      <c r="G461" s="28" t="s">
        <v>3</v>
      </c>
      <c r="H461" s="26"/>
      <c r="I461" s="28" t="s">
        <v>4</v>
      </c>
      <c r="J461" s="26"/>
      <c r="K461" s="27"/>
    </row>
    <row r="462" spans="1:11" ht="15.75" customHeight="1" x14ac:dyDescent="0.3">
      <c r="A462" s="4" t="s">
        <v>5</v>
      </c>
      <c r="B462" s="5" t="s">
        <v>6</v>
      </c>
      <c r="C462" s="6" t="s">
        <v>7</v>
      </c>
      <c r="D462" s="6" t="s">
        <v>8</v>
      </c>
      <c r="E462" s="6" t="s">
        <v>7</v>
      </c>
      <c r="F462" s="6" t="s">
        <v>8</v>
      </c>
      <c r="G462" s="6" t="s">
        <v>7</v>
      </c>
      <c r="H462" s="6" t="s">
        <v>8</v>
      </c>
      <c r="I462" s="6" t="s">
        <v>7</v>
      </c>
      <c r="J462" s="6" t="s">
        <v>8</v>
      </c>
      <c r="K462" s="29"/>
    </row>
    <row r="463" spans="1:11" ht="15.75" customHeight="1" x14ac:dyDescent="0.3">
      <c r="A463" s="7" t="s">
        <v>110</v>
      </c>
      <c r="B463" s="8" t="s">
        <v>329</v>
      </c>
      <c r="C463" s="9"/>
      <c r="D463" s="9"/>
      <c r="E463" s="9"/>
      <c r="F463" s="9"/>
      <c r="G463" s="9"/>
      <c r="H463" s="9"/>
      <c r="I463" s="9">
        <v>8</v>
      </c>
      <c r="J463" s="9">
        <v>13</v>
      </c>
      <c r="K463" s="29"/>
    </row>
    <row r="464" spans="1:11" ht="15.75" customHeight="1" x14ac:dyDescent="0.3">
      <c r="A464" s="7" t="s">
        <v>112</v>
      </c>
      <c r="B464" s="8" t="s">
        <v>95</v>
      </c>
      <c r="C464" s="12">
        <v>9</v>
      </c>
      <c r="D464" s="13">
        <v>9</v>
      </c>
      <c r="E464" s="13">
        <v>3</v>
      </c>
      <c r="F464" s="13">
        <v>6</v>
      </c>
      <c r="G464" s="13">
        <v>0</v>
      </c>
      <c r="H464" s="13">
        <v>1</v>
      </c>
      <c r="I464" s="13">
        <v>9</v>
      </c>
      <c r="J464" s="13">
        <v>10</v>
      </c>
      <c r="K464" s="27"/>
    </row>
    <row r="465" spans="1:11" ht="15.75" customHeight="1" x14ac:dyDescent="0.3">
      <c r="A465" s="7" t="s">
        <v>113</v>
      </c>
      <c r="B465" s="8" t="s">
        <v>95</v>
      </c>
      <c r="C465" s="22">
        <v>13</v>
      </c>
      <c r="D465" s="14">
        <v>7</v>
      </c>
      <c r="E465" s="14">
        <v>3</v>
      </c>
      <c r="F465" s="14">
        <v>6</v>
      </c>
      <c r="G465" s="14">
        <v>1</v>
      </c>
      <c r="H465" s="14">
        <v>1</v>
      </c>
      <c r="I465" s="14">
        <v>14</v>
      </c>
      <c r="J465" s="14">
        <v>8</v>
      </c>
      <c r="K465" s="27"/>
    </row>
    <row r="466" spans="1:11" ht="15.75" customHeight="1" x14ac:dyDescent="0.3">
      <c r="A466" s="7" t="s">
        <v>171</v>
      </c>
      <c r="B466" s="8" t="s">
        <v>95</v>
      </c>
      <c r="C466" s="22">
        <v>17</v>
      </c>
      <c r="D466" s="14">
        <v>3</v>
      </c>
      <c r="E466" s="14">
        <v>7</v>
      </c>
      <c r="F466" s="14">
        <v>2</v>
      </c>
      <c r="G466" s="14">
        <v>5</v>
      </c>
      <c r="H466" s="14">
        <v>1</v>
      </c>
      <c r="I466" s="14">
        <v>22</v>
      </c>
      <c r="J466" s="14">
        <v>4</v>
      </c>
      <c r="K466" s="27"/>
    </row>
    <row r="467" spans="1:11" ht="15.75" customHeight="1" x14ac:dyDescent="0.3">
      <c r="A467" s="7" t="s">
        <v>32</v>
      </c>
      <c r="B467" s="8" t="s">
        <v>95</v>
      </c>
      <c r="C467" s="22">
        <v>19</v>
      </c>
      <c r="D467" s="14">
        <v>1</v>
      </c>
      <c r="E467" s="14">
        <v>8</v>
      </c>
      <c r="F467" s="14">
        <v>1</v>
      </c>
      <c r="G467" s="14">
        <v>5</v>
      </c>
      <c r="H467" s="14">
        <v>1</v>
      </c>
      <c r="I467" s="14">
        <v>24</v>
      </c>
      <c r="J467" s="14">
        <v>2</v>
      </c>
      <c r="K467" s="27"/>
    </row>
    <row r="468" spans="1:11" ht="15.75" customHeight="1" x14ac:dyDescent="0.3">
      <c r="A468" s="7" t="s">
        <v>33</v>
      </c>
      <c r="B468" s="8" t="s">
        <v>116</v>
      </c>
      <c r="C468" s="9">
        <v>7</v>
      </c>
      <c r="D468" s="9">
        <v>13</v>
      </c>
      <c r="E468" s="9">
        <v>5</v>
      </c>
      <c r="F468" s="9">
        <v>9</v>
      </c>
      <c r="G468" s="9">
        <v>0</v>
      </c>
      <c r="H468" s="9">
        <v>1</v>
      </c>
      <c r="I468" s="9">
        <v>7</v>
      </c>
      <c r="J468" s="9">
        <v>14</v>
      </c>
      <c r="K468" s="29"/>
    </row>
    <row r="469" spans="1:11" ht="15.75" customHeight="1" x14ac:dyDescent="0.3">
      <c r="A469" s="7" t="s">
        <v>34</v>
      </c>
      <c r="B469" s="8" t="s">
        <v>230</v>
      </c>
      <c r="C469" s="9">
        <v>13</v>
      </c>
      <c r="D469" s="9">
        <v>7</v>
      </c>
      <c r="E469" s="9">
        <v>12</v>
      </c>
      <c r="F469" s="9">
        <v>2</v>
      </c>
      <c r="G469" s="9">
        <v>1</v>
      </c>
      <c r="H469" s="9">
        <v>1</v>
      </c>
      <c r="I469" s="9">
        <v>14</v>
      </c>
      <c r="J469" s="9">
        <v>8</v>
      </c>
      <c r="K469" s="29"/>
    </row>
    <row r="470" spans="1:11" ht="15.75" customHeight="1" x14ac:dyDescent="0.3">
      <c r="A470" s="7" t="s">
        <v>35</v>
      </c>
      <c r="B470" s="8" t="s">
        <v>230</v>
      </c>
      <c r="C470" s="9">
        <v>16</v>
      </c>
      <c r="D470" s="9">
        <v>4</v>
      </c>
      <c r="E470" s="9">
        <v>13</v>
      </c>
      <c r="F470" s="9">
        <v>1</v>
      </c>
      <c r="G470" s="9">
        <v>1</v>
      </c>
      <c r="H470" s="9">
        <v>1</v>
      </c>
      <c r="I470" s="9">
        <v>17</v>
      </c>
      <c r="J470" s="9">
        <v>5</v>
      </c>
      <c r="K470" s="29"/>
    </row>
    <row r="471" spans="1:11" ht="15.75" customHeight="1" x14ac:dyDescent="0.3">
      <c r="A471" s="7" t="s">
        <v>36</v>
      </c>
      <c r="B471" s="8" t="s">
        <v>95</v>
      </c>
      <c r="C471" s="12">
        <v>12</v>
      </c>
      <c r="D471" s="13">
        <v>8</v>
      </c>
      <c r="E471" s="13">
        <v>6</v>
      </c>
      <c r="F471" s="13">
        <v>3</v>
      </c>
      <c r="G471" s="13">
        <v>0</v>
      </c>
      <c r="H471" s="13">
        <v>1</v>
      </c>
      <c r="I471" s="13">
        <v>12</v>
      </c>
      <c r="J471" s="13">
        <v>9</v>
      </c>
      <c r="K471" s="27"/>
    </row>
    <row r="472" spans="1:11" ht="15.75" customHeight="1" x14ac:dyDescent="0.3">
      <c r="A472" s="7" t="s">
        <v>37</v>
      </c>
      <c r="B472" s="8" t="s">
        <v>95</v>
      </c>
      <c r="C472" s="22">
        <v>12</v>
      </c>
      <c r="D472" s="14">
        <v>8</v>
      </c>
      <c r="E472" s="14">
        <v>5</v>
      </c>
      <c r="F472" s="14">
        <v>4</v>
      </c>
      <c r="G472" s="14">
        <v>1</v>
      </c>
      <c r="H472" s="14">
        <v>1</v>
      </c>
      <c r="I472" s="14">
        <v>13</v>
      </c>
      <c r="J472" s="14">
        <v>9</v>
      </c>
      <c r="K472" s="27"/>
    </row>
    <row r="473" spans="1:11" ht="15.75" customHeight="1" x14ac:dyDescent="0.3">
      <c r="A473" s="7" t="s">
        <v>38</v>
      </c>
      <c r="B473" s="8" t="s">
        <v>95</v>
      </c>
      <c r="C473" s="22">
        <v>15</v>
      </c>
      <c r="D473" s="14">
        <v>5</v>
      </c>
      <c r="E473" s="14">
        <v>6</v>
      </c>
      <c r="F473" s="14">
        <v>3</v>
      </c>
      <c r="G473" s="14">
        <v>0</v>
      </c>
      <c r="H473" s="14">
        <v>1</v>
      </c>
      <c r="I473" s="14">
        <v>15</v>
      </c>
      <c r="J473" s="14">
        <v>6</v>
      </c>
      <c r="K473" s="27"/>
    </row>
    <row r="474" spans="1:11" ht="15.75" customHeight="1" x14ac:dyDescent="0.3">
      <c r="A474" s="7" t="s">
        <v>81</v>
      </c>
      <c r="B474" s="8" t="s">
        <v>139</v>
      </c>
      <c r="C474" s="9"/>
      <c r="D474" s="9"/>
      <c r="E474" s="9"/>
      <c r="F474" s="9"/>
      <c r="G474" s="9"/>
      <c r="H474" s="9"/>
      <c r="I474" s="9"/>
      <c r="J474" s="9"/>
      <c r="K474" s="29"/>
    </row>
    <row r="475" spans="1:11" ht="15.75" customHeight="1" x14ac:dyDescent="0.3">
      <c r="A475" s="7" t="s">
        <v>82</v>
      </c>
      <c r="B475" s="8" t="s">
        <v>330</v>
      </c>
      <c r="C475" s="9"/>
      <c r="D475" s="9"/>
      <c r="E475" s="9"/>
      <c r="F475" s="9"/>
      <c r="G475" s="9"/>
      <c r="H475" s="9"/>
      <c r="I475" s="9">
        <v>7</v>
      </c>
      <c r="J475" s="9">
        <v>14</v>
      </c>
      <c r="K475" s="29"/>
    </row>
    <row r="476" spans="1:11" ht="15.75" customHeight="1" x14ac:dyDescent="0.3">
      <c r="A476" s="7" t="s">
        <v>83</v>
      </c>
      <c r="B476" s="8" t="s">
        <v>330</v>
      </c>
      <c r="C476" s="9"/>
      <c r="D476" s="9"/>
      <c r="E476" s="9"/>
      <c r="F476" s="9"/>
      <c r="G476" s="9"/>
      <c r="H476" s="9"/>
      <c r="I476" s="9">
        <v>16</v>
      </c>
      <c r="J476" s="9">
        <v>8</v>
      </c>
      <c r="K476" s="29"/>
    </row>
    <row r="477" spans="1:11" ht="15.75" customHeight="1" x14ac:dyDescent="0.3">
      <c r="A477" s="7" t="s">
        <v>84</v>
      </c>
      <c r="B477" s="8" t="s">
        <v>330</v>
      </c>
      <c r="C477" s="9"/>
      <c r="D477" s="9"/>
      <c r="E477" s="9"/>
      <c r="F477" s="9"/>
      <c r="G477" s="9"/>
      <c r="H477" s="9"/>
      <c r="I477" s="9">
        <v>18</v>
      </c>
      <c r="J477" s="9">
        <v>4</v>
      </c>
      <c r="K477" s="29"/>
    </row>
    <row r="478" spans="1:11" ht="15.75" customHeight="1" x14ac:dyDescent="0.3">
      <c r="A478" s="7" t="s">
        <v>85</v>
      </c>
      <c r="B478" s="8" t="s">
        <v>330</v>
      </c>
      <c r="C478" s="9"/>
      <c r="D478" s="9"/>
      <c r="E478" s="9"/>
      <c r="F478" s="9"/>
      <c r="G478" s="9"/>
      <c r="H478" s="9"/>
      <c r="I478" s="9">
        <v>0</v>
      </c>
      <c r="J478" s="9">
        <v>21</v>
      </c>
      <c r="K478" s="29"/>
    </row>
    <row r="479" spans="1:11" ht="15.75" customHeight="1" x14ac:dyDescent="0.3">
      <c r="A479" s="7" t="s">
        <v>86</v>
      </c>
      <c r="B479" s="8" t="s">
        <v>331</v>
      </c>
      <c r="C479" s="9">
        <v>11</v>
      </c>
      <c r="D479" s="9">
        <v>9</v>
      </c>
      <c r="E479" s="9">
        <v>3</v>
      </c>
      <c r="F479" s="9">
        <v>5</v>
      </c>
      <c r="G479" s="9"/>
      <c r="H479" s="9"/>
      <c r="I479" s="40"/>
      <c r="J479" s="40"/>
      <c r="K479" s="29" t="s">
        <v>1347</v>
      </c>
    </row>
    <row r="480" spans="1:11" ht="15.75" customHeight="1" x14ac:dyDescent="0.3">
      <c r="A480" s="7" t="s">
        <v>71</v>
      </c>
      <c r="B480" s="8" t="s">
        <v>331</v>
      </c>
      <c r="C480" s="9"/>
      <c r="D480" s="9"/>
      <c r="E480" s="9"/>
      <c r="F480" s="9"/>
      <c r="G480" s="9"/>
      <c r="H480" s="9"/>
      <c r="I480" s="40"/>
      <c r="J480" s="40"/>
      <c r="K480" s="29"/>
    </row>
    <row r="481" spans="1:11" ht="15.75" customHeight="1" x14ac:dyDescent="0.3">
      <c r="A481" s="7" t="s">
        <v>87</v>
      </c>
      <c r="B481" s="8" t="s">
        <v>331</v>
      </c>
      <c r="C481" s="9"/>
      <c r="D481" s="9"/>
      <c r="E481" s="9"/>
      <c r="F481" s="9"/>
      <c r="G481" s="9"/>
      <c r="H481" s="9"/>
      <c r="I481" s="40">
        <v>35</v>
      </c>
      <c r="J481" s="40">
        <v>31</v>
      </c>
      <c r="K481" s="29"/>
    </row>
    <row r="482" spans="1:11" ht="15.75" customHeight="1" x14ac:dyDescent="0.3">
      <c r="A482" s="7" t="s">
        <v>88</v>
      </c>
      <c r="B482" s="8" t="s">
        <v>332</v>
      </c>
      <c r="C482" s="9">
        <v>5</v>
      </c>
      <c r="D482" s="9">
        <v>15</v>
      </c>
      <c r="E482" s="9"/>
      <c r="F482" s="9"/>
      <c r="G482" s="9">
        <v>0</v>
      </c>
      <c r="H482" s="9">
        <v>1</v>
      </c>
      <c r="I482" s="9">
        <v>5</v>
      </c>
      <c r="J482" s="9">
        <v>16</v>
      </c>
      <c r="K482" s="29"/>
    </row>
    <row r="483" spans="1:11" ht="15.75" customHeight="1" x14ac:dyDescent="0.3">
      <c r="A483" s="7" t="s">
        <v>89</v>
      </c>
      <c r="B483" s="8" t="s">
        <v>332</v>
      </c>
      <c r="C483" s="9">
        <v>12</v>
      </c>
      <c r="D483" s="9">
        <v>8</v>
      </c>
      <c r="E483" s="9"/>
      <c r="F483" s="9"/>
      <c r="G483" s="9">
        <v>2</v>
      </c>
      <c r="H483" s="9">
        <v>1</v>
      </c>
      <c r="I483" s="9">
        <v>14</v>
      </c>
      <c r="J483" s="9">
        <v>9</v>
      </c>
      <c r="K483" s="29"/>
    </row>
    <row r="484" spans="1:11" ht="15.75" customHeight="1" x14ac:dyDescent="0.3">
      <c r="A484" s="7" t="s">
        <v>90</v>
      </c>
      <c r="B484" s="8" t="s">
        <v>332</v>
      </c>
      <c r="C484" s="9">
        <v>19</v>
      </c>
      <c r="D484" s="9">
        <v>1</v>
      </c>
      <c r="E484" s="9"/>
      <c r="F484" s="9"/>
      <c r="G484" s="9">
        <v>2</v>
      </c>
      <c r="H484" s="9">
        <v>1</v>
      </c>
      <c r="I484" s="9">
        <v>21</v>
      </c>
      <c r="J484" s="9">
        <v>2</v>
      </c>
      <c r="K484" s="29"/>
    </row>
    <row r="485" spans="1:11" ht="15.75" customHeight="1" x14ac:dyDescent="0.3">
      <c r="A485" s="7" t="s">
        <v>73</v>
      </c>
      <c r="B485" s="8" t="s">
        <v>332</v>
      </c>
      <c r="C485" s="9">
        <v>17</v>
      </c>
      <c r="D485" s="9">
        <v>3</v>
      </c>
      <c r="E485" s="9"/>
      <c r="F485" s="9"/>
      <c r="G485" s="9">
        <v>3</v>
      </c>
      <c r="H485" s="9">
        <v>1</v>
      </c>
      <c r="I485" s="9">
        <v>20</v>
      </c>
      <c r="J485" s="9">
        <v>4</v>
      </c>
      <c r="K485" s="29"/>
    </row>
    <row r="486" spans="1:11" ht="15.75" customHeight="1" x14ac:dyDescent="0.3">
      <c r="A486" s="7" t="s">
        <v>75</v>
      </c>
      <c r="B486" s="8" t="s">
        <v>332</v>
      </c>
      <c r="C486" s="9">
        <v>15</v>
      </c>
      <c r="D486" s="9">
        <v>5</v>
      </c>
      <c r="E486" s="9">
        <v>0</v>
      </c>
      <c r="F486" s="9">
        <v>0</v>
      </c>
      <c r="G486" s="9">
        <v>4</v>
      </c>
      <c r="H486" s="9">
        <v>1</v>
      </c>
      <c r="I486" s="9">
        <v>19</v>
      </c>
      <c r="J486" s="9">
        <v>6</v>
      </c>
      <c r="K486" s="29"/>
    </row>
    <row r="487" spans="1:11" ht="15.75" customHeight="1" x14ac:dyDescent="0.3">
      <c r="A487" s="7" t="s">
        <v>76</v>
      </c>
      <c r="B487" s="8" t="s">
        <v>139</v>
      </c>
      <c r="C487" s="9"/>
      <c r="D487" s="9"/>
      <c r="E487" s="9"/>
      <c r="F487" s="9"/>
      <c r="G487" s="9"/>
      <c r="H487" s="9"/>
      <c r="I487" s="9"/>
      <c r="J487" s="9"/>
      <c r="K487" s="29"/>
    </row>
    <row r="488" spans="1:11" ht="15.75" customHeight="1" x14ac:dyDescent="0.3">
      <c r="A488" s="7" t="s">
        <v>77</v>
      </c>
      <c r="B488" s="8" t="s">
        <v>139</v>
      </c>
      <c r="C488" s="9"/>
      <c r="D488" s="9"/>
      <c r="E488" s="9"/>
      <c r="F488" s="9"/>
      <c r="G488" s="9"/>
      <c r="H488" s="9"/>
      <c r="I488" s="9"/>
      <c r="J488" s="9"/>
      <c r="K488" s="29"/>
    </row>
    <row r="489" spans="1:11" ht="15.75" customHeight="1" x14ac:dyDescent="0.3">
      <c r="A489" s="7" t="s">
        <v>78</v>
      </c>
      <c r="B489" s="8" t="s">
        <v>139</v>
      </c>
      <c r="C489" s="9"/>
      <c r="D489" s="9"/>
      <c r="E489" s="9"/>
      <c r="F489" s="9"/>
      <c r="G489" s="9"/>
      <c r="H489" s="9"/>
      <c r="I489" s="9"/>
      <c r="J489" s="9"/>
      <c r="K489" s="29"/>
    </row>
    <row r="490" spans="1:11" ht="15.75" customHeight="1" x14ac:dyDescent="0.3">
      <c r="A490" s="7" t="s">
        <v>79</v>
      </c>
      <c r="B490" s="8" t="s">
        <v>333</v>
      </c>
      <c r="C490" s="9">
        <v>8</v>
      </c>
      <c r="D490" s="9">
        <v>12</v>
      </c>
      <c r="E490" s="9">
        <v>6</v>
      </c>
      <c r="F490" s="9">
        <v>6</v>
      </c>
      <c r="G490" s="9">
        <v>1</v>
      </c>
      <c r="H490" s="9">
        <v>1</v>
      </c>
      <c r="I490" s="9">
        <v>9</v>
      </c>
      <c r="J490" s="9">
        <v>13</v>
      </c>
      <c r="K490" s="29"/>
    </row>
    <row r="491" spans="1:11" ht="15.75" customHeight="1" x14ac:dyDescent="0.3">
      <c r="A491" s="7"/>
      <c r="B491" s="8" t="s">
        <v>702</v>
      </c>
      <c r="C491" s="9"/>
      <c r="D491" s="9"/>
      <c r="E491" s="9"/>
      <c r="F491" s="9"/>
      <c r="G491" s="9"/>
      <c r="H491" s="9"/>
      <c r="I491" s="9"/>
      <c r="J491" s="9"/>
      <c r="K491" s="29"/>
    </row>
    <row r="492" spans="1:11" ht="15.75" customHeight="1" x14ac:dyDescent="0.3">
      <c r="A492" s="7" t="s">
        <v>1267</v>
      </c>
      <c r="B492" s="8" t="s">
        <v>651</v>
      </c>
      <c r="C492" s="9">
        <v>4</v>
      </c>
      <c r="D492" s="9">
        <v>18</v>
      </c>
      <c r="E492" s="9">
        <v>1</v>
      </c>
      <c r="F492" s="9">
        <v>8</v>
      </c>
      <c r="G492" s="9">
        <v>0</v>
      </c>
      <c r="H492" s="9">
        <v>1</v>
      </c>
      <c r="I492" s="9">
        <v>4</v>
      </c>
      <c r="J492" s="9">
        <v>19</v>
      </c>
      <c r="K492" s="29"/>
    </row>
    <row r="493" spans="1:11" ht="15.75" customHeight="1" x14ac:dyDescent="0.3">
      <c r="A493" s="10" t="s">
        <v>12</v>
      </c>
      <c r="B493" s="11"/>
      <c r="C493" s="9">
        <f t="shared" ref="C493:J493" si="26">SUM(C463:C492)</f>
        <v>224</v>
      </c>
      <c r="D493" s="9">
        <f t="shared" si="26"/>
        <v>136</v>
      </c>
      <c r="E493" s="9">
        <f t="shared" si="26"/>
        <v>78</v>
      </c>
      <c r="F493" s="9">
        <f t="shared" si="26"/>
        <v>56</v>
      </c>
      <c r="G493" s="9">
        <f t="shared" si="26"/>
        <v>26</v>
      </c>
      <c r="H493" s="9">
        <f t="shared" si="26"/>
        <v>17</v>
      </c>
      <c r="I493" s="9">
        <f t="shared" si="26"/>
        <v>323</v>
      </c>
      <c r="J493" s="9">
        <f t="shared" si="26"/>
        <v>235</v>
      </c>
      <c r="K493" s="29"/>
    </row>
    <row r="494" spans="1:11" ht="15.75" customHeight="1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1" ht="15.7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</row>
    <row r="496" spans="1:11" ht="15.75" customHeight="1" x14ac:dyDescent="0.3"/>
    <row r="497" spans="1:11" ht="15.75" customHeight="1" x14ac:dyDescent="0.3">
      <c r="A497" s="24" t="s">
        <v>334</v>
      </c>
      <c r="B497" s="25"/>
      <c r="C497" s="25"/>
      <c r="D497" s="25"/>
      <c r="E497" s="25"/>
      <c r="F497" s="25"/>
      <c r="G497" s="25"/>
      <c r="H497" s="25"/>
      <c r="I497" s="25"/>
      <c r="J497" s="26"/>
      <c r="K497" s="27"/>
    </row>
    <row r="498" spans="1:11" ht="15.75" customHeight="1" x14ac:dyDescent="0.3">
      <c r="A498" s="2"/>
      <c r="B498" s="3"/>
      <c r="C498" s="28" t="s">
        <v>1</v>
      </c>
      <c r="D498" s="26"/>
      <c r="E498" s="28" t="s">
        <v>2</v>
      </c>
      <c r="F498" s="26"/>
      <c r="G498" s="28" t="s">
        <v>3</v>
      </c>
      <c r="H498" s="26"/>
      <c r="I498" s="28" t="s">
        <v>4</v>
      </c>
      <c r="J498" s="26"/>
      <c r="K498" s="27"/>
    </row>
    <row r="499" spans="1:11" ht="15.75" customHeight="1" x14ac:dyDescent="0.3">
      <c r="A499" s="4" t="s">
        <v>5</v>
      </c>
      <c r="B499" s="5" t="s">
        <v>6</v>
      </c>
      <c r="C499" s="6" t="s">
        <v>7</v>
      </c>
      <c r="D499" s="6" t="s">
        <v>8</v>
      </c>
      <c r="E499" s="6" t="s">
        <v>7</v>
      </c>
      <c r="F499" s="6" t="s">
        <v>8</v>
      </c>
      <c r="G499" s="6" t="s">
        <v>7</v>
      </c>
      <c r="H499" s="6" t="s">
        <v>8</v>
      </c>
      <c r="I499" s="6" t="s">
        <v>7</v>
      </c>
      <c r="J499" s="6" t="s">
        <v>8</v>
      </c>
      <c r="K499" s="29"/>
    </row>
    <row r="500" spans="1:11" ht="15.75" customHeight="1" x14ac:dyDescent="0.3">
      <c r="A500" s="7" t="s">
        <v>46</v>
      </c>
      <c r="B500" s="8" t="s">
        <v>52</v>
      </c>
      <c r="C500" s="12">
        <v>13</v>
      </c>
      <c r="D500" s="13">
        <v>5</v>
      </c>
      <c r="E500" s="13">
        <v>0</v>
      </c>
      <c r="F500" s="13">
        <v>0</v>
      </c>
      <c r="G500" s="13">
        <v>1</v>
      </c>
      <c r="H500" s="13">
        <v>1</v>
      </c>
      <c r="I500" s="13">
        <v>14</v>
      </c>
      <c r="J500" s="13">
        <v>6</v>
      </c>
      <c r="K500" s="27"/>
    </row>
    <row r="501" spans="1:11" ht="15.75" customHeight="1" x14ac:dyDescent="0.3">
      <c r="A501" s="7" t="s">
        <v>55</v>
      </c>
      <c r="B501" s="8" t="s">
        <v>52</v>
      </c>
      <c r="C501" s="22">
        <v>3</v>
      </c>
      <c r="D501" s="14">
        <v>15</v>
      </c>
      <c r="E501" s="14">
        <v>0</v>
      </c>
      <c r="F501" s="14">
        <v>0</v>
      </c>
      <c r="G501" s="14">
        <v>0</v>
      </c>
      <c r="H501" s="14">
        <v>2</v>
      </c>
      <c r="I501" s="14">
        <v>3</v>
      </c>
      <c r="J501" s="14">
        <v>17</v>
      </c>
      <c r="K501" s="27"/>
    </row>
    <row r="502" spans="1:11" ht="15.75" customHeight="1" x14ac:dyDescent="0.3">
      <c r="A502" s="7" t="s">
        <v>56</v>
      </c>
      <c r="B502" s="8" t="s">
        <v>52</v>
      </c>
      <c r="C502" s="22">
        <v>10</v>
      </c>
      <c r="D502" s="14">
        <v>7</v>
      </c>
      <c r="E502" s="14">
        <v>2</v>
      </c>
      <c r="F502" s="14">
        <v>4</v>
      </c>
      <c r="G502" s="14">
        <v>0</v>
      </c>
      <c r="H502" s="14">
        <v>1</v>
      </c>
      <c r="I502" s="14">
        <v>10</v>
      </c>
      <c r="J502" s="14">
        <v>8</v>
      </c>
      <c r="K502" s="27"/>
    </row>
    <row r="503" spans="1:11" ht="15.75" customHeight="1" x14ac:dyDescent="0.3">
      <c r="A503" s="7" t="s">
        <v>57</v>
      </c>
      <c r="B503" s="8" t="s">
        <v>52</v>
      </c>
      <c r="C503" s="22">
        <v>12</v>
      </c>
      <c r="D503" s="14">
        <v>6</v>
      </c>
      <c r="E503" s="14">
        <v>4</v>
      </c>
      <c r="F503" s="14">
        <v>2</v>
      </c>
      <c r="G503" s="14">
        <v>2</v>
      </c>
      <c r="H503" s="14">
        <v>1</v>
      </c>
      <c r="I503" s="14">
        <v>14</v>
      </c>
      <c r="J503" s="14">
        <v>7</v>
      </c>
      <c r="K503" s="27"/>
    </row>
    <row r="504" spans="1:11" ht="15.75" customHeight="1" x14ac:dyDescent="0.3">
      <c r="A504" s="10" t="s">
        <v>12</v>
      </c>
      <c r="B504" s="11"/>
      <c r="C504" s="9">
        <f>SUM(C500:C503)</f>
        <v>38</v>
      </c>
      <c r="D504" s="9">
        <f t="shared" ref="D504:J504" si="27">SUM(D500:D503)</f>
        <v>33</v>
      </c>
      <c r="E504" s="9">
        <f t="shared" si="27"/>
        <v>6</v>
      </c>
      <c r="F504" s="9">
        <f t="shared" si="27"/>
        <v>6</v>
      </c>
      <c r="G504" s="9">
        <f t="shared" si="27"/>
        <v>3</v>
      </c>
      <c r="H504" s="9">
        <f t="shared" si="27"/>
        <v>5</v>
      </c>
      <c r="I504" s="9">
        <f t="shared" si="27"/>
        <v>41</v>
      </c>
      <c r="J504" s="9">
        <f t="shared" si="27"/>
        <v>38</v>
      </c>
      <c r="K504" s="29"/>
    </row>
    <row r="505" spans="1:11" ht="15.75" customHeight="1" x14ac:dyDescent="0.3"/>
    <row r="506" spans="1:11" ht="15.75" customHeight="1" x14ac:dyDescent="0.3"/>
    <row r="507" spans="1:11" ht="15.75" customHeight="1" x14ac:dyDescent="0.3">
      <c r="A507" s="24" t="s">
        <v>1798</v>
      </c>
      <c r="B507" s="25"/>
      <c r="C507" s="25"/>
      <c r="D507" s="25"/>
      <c r="E507" s="25"/>
      <c r="F507" s="25"/>
      <c r="G507" s="25"/>
      <c r="H507" s="25"/>
      <c r="I507" s="25"/>
      <c r="J507" s="26"/>
      <c r="K507" s="27"/>
    </row>
    <row r="508" spans="1:11" ht="15.75" customHeight="1" x14ac:dyDescent="0.3">
      <c r="A508" s="2"/>
      <c r="B508" s="3"/>
      <c r="C508" s="28" t="s">
        <v>1</v>
      </c>
      <c r="D508" s="26"/>
      <c r="E508" s="28" t="s">
        <v>2</v>
      </c>
      <c r="F508" s="26"/>
      <c r="G508" s="28" t="s">
        <v>3</v>
      </c>
      <c r="H508" s="26"/>
      <c r="I508" s="28" t="s">
        <v>4</v>
      </c>
      <c r="J508" s="26"/>
      <c r="K508" s="27"/>
    </row>
    <row r="509" spans="1:11" ht="15.75" customHeight="1" x14ac:dyDescent="0.3">
      <c r="A509" s="4" t="s">
        <v>5</v>
      </c>
      <c r="B509" s="5" t="s">
        <v>6</v>
      </c>
      <c r="C509" s="6" t="s">
        <v>7</v>
      </c>
      <c r="D509" s="6" t="s">
        <v>8</v>
      </c>
      <c r="E509" s="6" t="s">
        <v>7</v>
      </c>
      <c r="F509" s="6" t="s">
        <v>8</v>
      </c>
      <c r="G509" s="6" t="s">
        <v>7</v>
      </c>
      <c r="H509" s="6" t="s">
        <v>8</v>
      </c>
      <c r="I509" s="6" t="s">
        <v>7</v>
      </c>
      <c r="J509" s="6" t="s">
        <v>8</v>
      </c>
      <c r="K509" s="29"/>
    </row>
    <row r="510" spans="1:11" ht="15.75" customHeight="1" x14ac:dyDescent="0.3">
      <c r="A510" s="7" t="s">
        <v>68</v>
      </c>
      <c r="B510" s="8" t="s">
        <v>488</v>
      </c>
      <c r="C510" s="12">
        <v>3</v>
      </c>
      <c r="D510" s="13">
        <v>15</v>
      </c>
      <c r="E510" s="13">
        <v>1</v>
      </c>
      <c r="F510" s="13">
        <v>6</v>
      </c>
      <c r="G510" s="13">
        <v>0</v>
      </c>
      <c r="H510" s="13">
        <v>1</v>
      </c>
      <c r="I510" s="13">
        <v>3</v>
      </c>
      <c r="J510" s="13">
        <v>16</v>
      </c>
      <c r="K510" s="27"/>
    </row>
    <row r="511" spans="1:11" ht="15.75" customHeight="1" x14ac:dyDescent="0.3">
      <c r="A511" s="7" t="s">
        <v>69</v>
      </c>
      <c r="B511" s="8" t="s">
        <v>488</v>
      </c>
      <c r="C511" s="22">
        <v>12</v>
      </c>
      <c r="D511" s="14">
        <v>6</v>
      </c>
      <c r="E511" s="14">
        <v>4</v>
      </c>
      <c r="F511" s="14">
        <v>3</v>
      </c>
      <c r="G511" s="14">
        <v>0</v>
      </c>
      <c r="H511" s="14">
        <v>1</v>
      </c>
      <c r="I511" s="14">
        <v>12</v>
      </c>
      <c r="J511" s="14">
        <v>7</v>
      </c>
      <c r="K511" s="27"/>
    </row>
    <row r="512" spans="1:11" ht="15.75" customHeight="1" x14ac:dyDescent="0.3">
      <c r="A512" s="7" t="s">
        <v>102</v>
      </c>
      <c r="B512" s="8" t="s">
        <v>488</v>
      </c>
      <c r="C512" s="22">
        <v>10</v>
      </c>
      <c r="D512" s="14">
        <v>8</v>
      </c>
      <c r="E512" s="14">
        <v>2</v>
      </c>
      <c r="F512" s="14">
        <v>4</v>
      </c>
      <c r="G512" s="14">
        <v>2</v>
      </c>
      <c r="H512" s="14">
        <v>1</v>
      </c>
      <c r="I512" s="14">
        <v>12</v>
      </c>
      <c r="J512" s="14">
        <v>9</v>
      </c>
      <c r="K512" s="27"/>
    </row>
    <row r="513" spans="1:11" ht="15.75" customHeight="1" x14ac:dyDescent="0.3">
      <c r="A513" s="7" t="s">
        <v>103</v>
      </c>
      <c r="B513" s="8" t="s">
        <v>488</v>
      </c>
      <c r="C513" s="22">
        <v>8</v>
      </c>
      <c r="D513" s="14">
        <v>10</v>
      </c>
      <c r="E513" s="14">
        <v>2</v>
      </c>
      <c r="F513" s="14">
        <v>5</v>
      </c>
      <c r="G513" s="14">
        <v>0</v>
      </c>
      <c r="H513" s="14">
        <v>1</v>
      </c>
      <c r="I513" s="14">
        <v>8</v>
      </c>
      <c r="J513" s="14">
        <v>11</v>
      </c>
      <c r="K513" s="27"/>
    </row>
    <row r="514" spans="1:11" ht="15.75" customHeight="1" x14ac:dyDescent="0.3">
      <c r="A514" s="7" t="s">
        <v>104</v>
      </c>
      <c r="B514" s="8" t="s">
        <v>488</v>
      </c>
      <c r="C514" s="22">
        <v>12</v>
      </c>
      <c r="D514" s="14">
        <v>6</v>
      </c>
      <c r="E514" s="14">
        <v>5</v>
      </c>
      <c r="F514" s="14">
        <v>3</v>
      </c>
      <c r="G514" s="14">
        <v>0</v>
      </c>
      <c r="H514" s="14">
        <v>1</v>
      </c>
      <c r="I514" s="14">
        <v>12</v>
      </c>
      <c r="J514" s="14">
        <v>7</v>
      </c>
      <c r="K514" s="27"/>
    </row>
    <row r="515" spans="1:11" ht="15.75" customHeight="1" x14ac:dyDescent="0.3">
      <c r="A515" s="7" t="s">
        <v>105</v>
      </c>
      <c r="B515" s="8" t="s">
        <v>488</v>
      </c>
      <c r="C515" s="22">
        <v>9</v>
      </c>
      <c r="D515" s="14">
        <v>9</v>
      </c>
      <c r="E515" s="14">
        <v>5</v>
      </c>
      <c r="F515" s="14">
        <v>3</v>
      </c>
      <c r="G515" s="14">
        <v>0</v>
      </c>
      <c r="H515" s="14">
        <v>1</v>
      </c>
      <c r="I515" s="14">
        <v>9</v>
      </c>
      <c r="J515" s="14">
        <v>10</v>
      </c>
      <c r="K515" s="27"/>
    </row>
    <row r="516" spans="1:11" ht="15.75" customHeight="1" x14ac:dyDescent="0.3">
      <c r="A516" s="10" t="s">
        <v>12</v>
      </c>
      <c r="B516" s="11"/>
      <c r="C516" s="9">
        <f>SUM(C510:C515)</f>
        <v>54</v>
      </c>
      <c r="D516" s="9">
        <f t="shared" ref="D516:J516" si="28">SUM(D510:D515)</f>
        <v>54</v>
      </c>
      <c r="E516" s="9">
        <f t="shared" si="28"/>
        <v>19</v>
      </c>
      <c r="F516" s="9">
        <f t="shared" si="28"/>
        <v>24</v>
      </c>
      <c r="G516" s="9">
        <f t="shared" si="28"/>
        <v>2</v>
      </c>
      <c r="H516" s="9">
        <f t="shared" si="28"/>
        <v>6</v>
      </c>
      <c r="I516" s="9">
        <f t="shared" si="28"/>
        <v>56</v>
      </c>
      <c r="J516" s="9">
        <f t="shared" si="28"/>
        <v>60</v>
      </c>
      <c r="K516" s="29"/>
    </row>
    <row r="517" spans="1:11" ht="15.75" customHeight="1" x14ac:dyDescent="0.3"/>
    <row r="518" spans="1:11" ht="15.75" customHeight="1" x14ac:dyDescent="0.3"/>
    <row r="519" spans="1:11" ht="15.75" customHeight="1" x14ac:dyDescent="0.3">
      <c r="A519" s="24" t="s">
        <v>1081</v>
      </c>
      <c r="B519" s="25"/>
      <c r="C519" s="25"/>
      <c r="D519" s="25"/>
      <c r="E519" s="25"/>
      <c r="F519" s="25"/>
      <c r="G519" s="25"/>
      <c r="H519" s="25"/>
      <c r="I519" s="25"/>
      <c r="J519" s="26"/>
      <c r="K519" s="27"/>
    </row>
    <row r="520" spans="1:11" ht="15.75" customHeight="1" x14ac:dyDescent="0.3">
      <c r="A520" s="2"/>
      <c r="B520" s="3"/>
      <c r="C520" s="28" t="s">
        <v>1</v>
      </c>
      <c r="D520" s="26"/>
      <c r="E520" s="28" t="s">
        <v>2</v>
      </c>
      <c r="F520" s="26"/>
      <c r="G520" s="28" t="s">
        <v>3</v>
      </c>
      <c r="H520" s="26"/>
      <c r="I520" s="28" t="s">
        <v>4</v>
      </c>
      <c r="J520" s="26"/>
      <c r="K520" s="27"/>
    </row>
    <row r="521" spans="1:11" ht="15.75" customHeight="1" x14ac:dyDescent="0.3">
      <c r="A521" s="4" t="s">
        <v>5</v>
      </c>
      <c r="B521" s="5" t="s">
        <v>6</v>
      </c>
      <c r="C521" s="6" t="s">
        <v>7</v>
      </c>
      <c r="D521" s="6" t="s">
        <v>8</v>
      </c>
      <c r="E521" s="6" t="s">
        <v>7</v>
      </c>
      <c r="F521" s="6" t="s">
        <v>8</v>
      </c>
      <c r="G521" s="6" t="s">
        <v>7</v>
      </c>
      <c r="H521" s="6" t="s">
        <v>8</v>
      </c>
      <c r="I521" s="6" t="s">
        <v>7</v>
      </c>
      <c r="J521" s="6" t="s">
        <v>8</v>
      </c>
      <c r="K521" s="29"/>
    </row>
    <row r="522" spans="1:11" ht="15.75" customHeight="1" x14ac:dyDescent="0.3">
      <c r="A522" s="7" t="s">
        <v>282</v>
      </c>
      <c r="B522" s="8" t="s">
        <v>262</v>
      </c>
      <c r="C522" s="12">
        <v>7</v>
      </c>
      <c r="D522" s="13">
        <v>7</v>
      </c>
      <c r="E522" s="13">
        <v>2</v>
      </c>
      <c r="F522" s="13">
        <v>4</v>
      </c>
      <c r="G522" s="13">
        <v>1</v>
      </c>
      <c r="H522" s="13">
        <v>1</v>
      </c>
      <c r="I522" s="13">
        <v>8</v>
      </c>
      <c r="J522" s="13">
        <v>8</v>
      </c>
      <c r="K522" s="27"/>
    </row>
    <row r="523" spans="1:11" ht="15.75" customHeight="1" x14ac:dyDescent="0.3">
      <c r="A523" s="7" t="s">
        <v>283</v>
      </c>
      <c r="B523" s="8" t="s">
        <v>262</v>
      </c>
      <c r="C523" s="22">
        <v>5</v>
      </c>
      <c r="D523" s="14">
        <v>9</v>
      </c>
      <c r="E523" s="14">
        <v>3</v>
      </c>
      <c r="F523" s="14">
        <v>5</v>
      </c>
      <c r="G523" s="14">
        <v>1</v>
      </c>
      <c r="H523" s="14">
        <v>1</v>
      </c>
      <c r="I523" s="14">
        <v>6</v>
      </c>
      <c r="J523" s="14">
        <v>10</v>
      </c>
      <c r="K523" s="27"/>
    </row>
    <row r="524" spans="1:11" ht="15.75" customHeight="1" x14ac:dyDescent="0.3">
      <c r="A524" s="7" t="s">
        <v>157</v>
      </c>
      <c r="B524" s="8" t="s">
        <v>262</v>
      </c>
      <c r="C524" s="22">
        <v>0</v>
      </c>
      <c r="D524" s="14">
        <v>14</v>
      </c>
      <c r="E524" s="14">
        <v>0</v>
      </c>
      <c r="F524" s="14">
        <v>8</v>
      </c>
      <c r="G524" s="14">
        <v>0</v>
      </c>
      <c r="H524" s="14">
        <v>1</v>
      </c>
      <c r="I524" s="14">
        <v>0</v>
      </c>
      <c r="J524" s="14">
        <v>15</v>
      </c>
      <c r="K524" s="27"/>
    </row>
    <row r="525" spans="1:11" ht="15.75" customHeight="1" x14ac:dyDescent="0.3">
      <c r="A525" s="7" t="s">
        <v>159</v>
      </c>
      <c r="B525" s="8" t="s">
        <v>1080</v>
      </c>
      <c r="C525" s="22"/>
      <c r="D525" s="14"/>
      <c r="E525" s="14"/>
      <c r="F525" s="14"/>
      <c r="G525" s="14"/>
      <c r="H525" s="14"/>
      <c r="I525" s="14">
        <v>11</v>
      </c>
      <c r="J525" s="14">
        <v>4</v>
      </c>
      <c r="K525" s="27"/>
    </row>
    <row r="526" spans="1:11" ht="15.75" customHeight="1" x14ac:dyDescent="0.3">
      <c r="A526" s="7" t="s">
        <v>160</v>
      </c>
      <c r="B526" s="8" t="s">
        <v>1080</v>
      </c>
      <c r="C526" s="22"/>
      <c r="D526" s="14"/>
      <c r="E526" s="14"/>
      <c r="F526" s="14"/>
      <c r="G526" s="14"/>
      <c r="H526" s="14"/>
      <c r="I526" s="14">
        <v>22</v>
      </c>
      <c r="J526" s="14">
        <v>1</v>
      </c>
      <c r="K526" s="27"/>
    </row>
    <row r="527" spans="1:11" ht="15.75" customHeight="1" x14ac:dyDescent="0.3">
      <c r="A527" s="7" t="s">
        <v>147</v>
      </c>
      <c r="B527" s="8" t="s">
        <v>1080</v>
      </c>
      <c r="C527" s="22"/>
      <c r="D527" s="14"/>
      <c r="E527" s="14"/>
      <c r="F527" s="14"/>
      <c r="G527" s="14"/>
      <c r="H527" s="14"/>
      <c r="I527" s="14">
        <v>18</v>
      </c>
      <c r="J527" s="14">
        <v>1</v>
      </c>
      <c r="K527" s="27"/>
    </row>
    <row r="528" spans="1:11" ht="15.75" customHeight="1" x14ac:dyDescent="0.3">
      <c r="A528" s="7" t="s">
        <v>150</v>
      </c>
      <c r="B528" s="8" t="s">
        <v>1080</v>
      </c>
      <c r="C528" s="22"/>
      <c r="D528" s="14"/>
      <c r="E528" s="14"/>
      <c r="F528" s="14"/>
      <c r="G528" s="14"/>
      <c r="H528" s="14"/>
      <c r="I528" s="14">
        <v>19</v>
      </c>
      <c r="J528" s="14">
        <v>2</v>
      </c>
      <c r="K528" s="27"/>
    </row>
    <row r="529" spans="1:11" ht="15.75" customHeight="1" x14ac:dyDescent="0.3">
      <c r="A529" s="7" t="s">
        <v>151</v>
      </c>
      <c r="B529" s="8" t="s">
        <v>1080</v>
      </c>
      <c r="C529" s="22"/>
      <c r="D529" s="14"/>
      <c r="E529" s="14"/>
      <c r="F529" s="14"/>
      <c r="G529" s="14"/>
      <c r="H529" s="14"/>
      <c r="I529" s="14">
        <v>13</v>
      </c>
      <c r="J529" s="14">
        <v>3</v>
      </c>
      <c r="K529" s="27"/>
    </row>
    <row r="530" spans="1:11" ht="15.75" customHeight="1" x14ac:dyDescent="0.3">
      <c r="A530" s="7" t="s">
        <v>152</v>
      </c>
      <c r="B530" s="8" t="s">
        <v>1080</v>
      </c>
      <c r="C530" s="22"/>
      <c r="D530" s="14"/>
      <c r="E530" s="14"/>
      <c r="F530" s="14"/>
      <c r="G530" s="14"/>
      <c r="H530" s="14"/>
      <c r="I530" s="14">
        <v>10</v>
      </c>
      <c r="J530" s="14">
        <v>7</v>
      </c>
      <c r="K530" s="27"/>
    </row>
    <row r="531" spans="1:11" ht="15.75" customHeight="1" x14ac:dyDescent="0.3">
      <c r="A531" s="7" t="s">
        <v>153</v>
      </c>
      <c r="B531" s="8" t="s">
        <v>1080</v>
      </c>
      <c r="C531" s="22"/>
      <c r="D531" s="14"/>
      <c r="E531" s="14"/>
      <c r="F531" s="14"/>
      <c r="G531" s="14"/>
      <c r="H531" s="14"/>
      <c r="I531" s="14">
        <v>14</v>
      </c>
      <c r="J531" s="14">
        <v>3</v>
      </c>
      <c r="K531" s="27"/>
    </row>
    <row r="532" spans="1:11" ht="15.75" customHeight="1" x14ac:dyDescent="0.3">
      <c r="A532" s="7" t="s">
        <v>176</v>
      </c>
      <c r="B532" s="8"/>
      <c r="C532" s="22"/>
      <c r="D532" s="14"/>
      <c r="E532" s="14"/>
      <c r="F532" s="14"/>
      <c r="G532" s="14"/>
      <c r="H532" s="14"/>
      <c r="I532" s="14"/>
      <c r="J532" s="14"/>
      <c r="K532" s="27"/>
    </row>
    <row r="533" spans="1:11" ht="15.75" customHeight="1" x14ac:dyDescent="0.3">
      <c r="A533" s="7" t="s">
        <v>243</v>
      </c>
      <c r="B533" s="8"/>
      <c r="C533" s="22"/>
      <c r="D533" s="14"/>
      <c r="E533" s="14"/>
      <c r="F533" s="14"/>
      <c r="G533" s="14"/>
      <c r="H533" s="14"/>
      <c r="I533" s="14"/>
      <c r="J533" s="14"/>
      <c r="K533" s="27"/>
    </row>
    <row r="534" spans="1:11" ht="15.75" customHeight="1" x14ac:dyDescent="0.3">
      <c r="A534" s="7" t="s">
        <v>236</v>
      </c>
      <c r="B534" s="8"/>
      <c r="C534" s="22"/>
      <c r="D534" s="14"/>
      <c r="E534" s="14"/>
      <c r="F534" s="14"/>
      <c r="G534" s="14"/>
      <c r="H534" s="14"/>
      <c r="I534" s="14"/>
      <c r="J534" s="14"/>
      <c r="K534" s="27"/>
    </row>
    <row r="535" spans="1:11" ht="15.75" customHeight="1" x14ac:dyDescent="0.3">
      <c r="A535" s="7" t="s">
        <v>155</v>
      </c>
      <c r="B535" s="8"/>
      <c r="C535" s="22"/>
      <c r="D535" s="14"/>
      <c r="E535" s="14"/>
      <c r="F535" s="14"/>
      <c r="G535" s="14"/>
      <c r="H535" s="14"/>
      <c r="I535" s="14"/>
      <c r="J535" s="14"/>
      <c r="K535" s="27"/>
    </row>
    <row r="536" spans="1:11" ht="15.75" customHeight="1" x14ac:dyDescent="0.3">
      <c r="A536" s="7" t="s">
        <v>15</v>
      </c>
      <c r="B536" s="8" t="s">
        <v>1080</v>
      </c>
      <c r="C536" s="22"/>
      <c r="D536" s="14"/>
      <c r="E536" s="14"/>
      <c r="F536" s="14"/>
      <c r="G536" s="14"/>
      <c r="H536" s="14"/>
      <c r="I536" s="14">
        <v>22</v>
      </c>
      <c r="J536" s="14">
        <v>1</v>
      </c>
      <c r="K536" s="27"/>
    </row>
    <row r="537" spans="1:11" ht="15.75" customHeight="1" x14ac:dyDescent="0.3">
      <c r="A537" s="10" t="s">
        <v>12</v>
      </c>
      <c r="B537" s="11"/>
      <c r="C537" s="9">
        <f>SUM(C522:C536)</f>
        <v>12</v>
      </c>
      <c r="D537" s="9">
        <f t="shared" ref="D537:J537" si="29">SUM(D522:D536)</f>
        <v>30</v>
      </c>
      <c r="E537" s="9">
        <f t="shared" si="29"/>
        <v>5</v>
      </c>
      <c r="F537" s="9">
        <f t="shared" si="29"/>
        <v>17</v>
      </c>
      <c r="G537" s="9">
        <f t="shared" si="29"/>
        <v>2</v>
      </c>
      <c r="H537" s="9">
        <f t="shared" si="29"/>
        <v>3</v>
      </c>
      <c r="I537" s="9">
        <f t="shared" si="29"/>
        <v>143</v>
      </c>
      <c r="J537" s="9">
        <f t="shared" si="29"/>
        <v>55</v>
      </c>
      <c r="K537" s="29"/>
    </row>
    <row r="538" spans="1:11" ht="15.75" customHeight="1" x14ac:dyDescent="0.3"/>
    <row r="539" spans="1:11" ht="15.75" customHeight="1" x14ac:dyDescent="0.3"/>
    <row r="540" spans="1:11" ht="15.75" customHeight="1" x14ac:dyDescent="0.3">
      <c r="A540" s="24" t="s">
        <v>2059</v>
      </c>
      <c r="B540" s="25"/>
      <c r="C540" s="25"/>
      <c r="D540" s="25"/>
      <c r="E540" s="25"/>
      <c r="F540" s="25"/>
      <c r="G540" s="25"/>
      <c r="H540" s="25"/>
      <c r="I540" s="25"/>
      <c r="J540" s="26"/>
      <c r="K540" s="27"/>
    </row>
    <row r="541" spans="1:11" ht="15.75" customHeight="1" x14ac:dyDescent="0.3">
      <c r="A541" s="2"/>
      <c r="B541" s="3"/>
      <c r="C541" s="28" t="s">
        <v>1</v>
      </c>
      <c r="D541" s="26"/>
      <c r="E541" s="28" t="s">
        <v>2</v>
      </c>
      <c r="F541" s="26"/>
      <c r="G541" s="28" t="s">
        <v>3</v>
      </c>
      <c r="H541" s="26"/>
      <c r="I541" s="28" t="s">
        <v>4</v>
      </c>
      <c r="J541" s="26"/>
      <c r="K541" s="27"/>
    </row>
    <row r="542" spans="1:11" ht="15.75" customHeight="1" x14ac:dyDescent="0.3">
      <c r="A542" s="4" t="s">
        <v>5</v>
      </c>
      <c r="B542" s="5" t="s">
        <v>6</v>
      </c>
      <c r="C542" s="6" t="s">
        <v>7</v>
      </c>
      <c r="D542" s="6" t="s">
        <v>8</v>
      </c>
      <c r="E542" s="6" t="s">
        <v>7</v>
      </c>
      <c r="F542" s="6" t="s">
        <v>8</v>
      </c>
      <c r="G542" s="6" t="s">
        <v>7</v>
      </c>
      <c r="H542" s="6" t="s">
        <v>8</v>
      </c>
      <c r="I542" s="6" t="s">
        <v>7</v>
      </c>
      <c r="J542" s="6" t="s">
        <v>8</v>
      </c>
      <c r="K542" s="29"/>
    </row>
    <row r="543" spans="1:11" ht="15.75" customHeight="1" x14ac:dyDescent="0.3">
      <c r="A543" s="7" t="s">
        <v>15</v>
      </c>
      <c r="B543" s="8" t="s">
        <v>320</v>
      </c>
      <c r="C543" s="12">
        <v>0</v>
      </c>
      <c r="D543" s="13">
        <v>10</v>
      </c>
      <c r="E543" s="13">
        <v>0</v>
      </c>
      <c r="F543" s="13">
        <v>10</v>
      </c>
      <c r="G543" s="13">
        <v>0</v>
      </c>
      <c r="H543" s="13">
        <v>0</v>
      </c>
      <c r="I543" s="13">
        <v>0</v>
      </c>
      <c r="J543" s="13">
        <v>10</v>
      </c>
    </row>
    <row r="544" spans="1:11" ht="15.75" customHeight="1" x14ac:dyDescent="0.3">
      <c r="A544" s="10" t="s">
        <v>12</v>
      </c>
      <c r="B544" s="11"/>
      <c r="C544" s="9">
        <f t="shared" ref="C544:J544" si="30">SUM(C543:C543)</f>
        <v>0</v>
      </c>
      <c r="D544" s="9">
        <f t="shared" si="30"/>
        <v>10</v>
      </c>
      <c r="E544" s="9">
        <f t="shared" si="30"/>
        <v>0</v>
      </c>
      <c r="F544" s="9">
        <f t="shared" si="30"/>
        <v>10</v>
      </c>
      <c r="G544" s="9">
        <f t="shared" si="30"/>
        <v>0</v>
      </c>
      <c r="H544" s="9">
        <f t="shared" si="30"/>
        <v>0</v>
      </c>
      <c r="I544" s="9">
        <f t="shared" si="30"/>
        <v>0</v>
      </c>
      <c r="J544" s="9">
        <f t="shared" si="30"/>
        <v>10</v>
      </c>
      <c r="K544" s="29"/>
    </row>
    <row r="545" spans="1:11" ht="15.75" customHeight="1" x14ac:dyDescent="0.3"/>
    <row r="546" spans="1:11" ht="15.75" customHeight="1" x14ac:dyDescent="0.3"/>
    <row r="547" spans="1:11" ht="15.75" customHeight="1" x14ac:dyDescent="0.3">
      <c r="A547" s="24" t="s">
        <v>1968</v>
      </c>
      <c r="B547" s="25"/>
      <c r="C547" s="25"/>
      <c r="D547" s="25"/>
      <c r="E547" s="25"/>
      <c r="F547" s="25"/>
      <c r="G547" s="25"/>
      <c r="H547" s="25"/>
      <c r="I547" s="25"/>
      <c r="J547" s="26"/>
      <c r="K547" s="27"/>
    </row>
    <row r="548" spans="1:11" ht="15.75" customHeight="1" x14ac:dyDescent="0.3">
      <c r="A548" s="2"/>
      <c r="B548" s="3"/>
      <c r="C548" s="28" t="s">
        <v>1</v>
      </c>
      <c r="D548" s="26"/>
      <c r="E548" s="28" t="s">
        <v>2</v>
      </c>
      <c r="F548" s="26"/>
      <c r="G548" s="28" t="s">
        <v>3</v>
      </c>
      <c r="H548" s="26"/>
      <c r="I548" s="28" t="s">
        <v>4</v>
      </c>
      <c r="J548" s="26"/>
      <c r="K548" s="27"/>
    </row>
    <row r="549" spans="1:11" ht="15.75" customHeight="1" x14ac:dyDescent="0.3">
      <c r="A549" s="4" t="s">
        <v>5</v>
      </c>
      <c r="B549" s="5" t="s">
        <v>6</v>
      </c>
      <c r="C549" s="6" t="s">
        <v>7</v>
      </c>
      <c r="D549" s="6" t="s">
        <v>8</v>
      </c>
      <c r="E549" s="6" t="s">
        <v>7</v>
      </c>
      <c r="F549" s="6" t="s">
        <v>8</v>
      </c>
      <c r="G549" s="6" t="s">
        <v>7</v>
      </c>
      <c r="H549" s="6" t="s">
        <v>8</v>
      </c>
      <c r="I549" s="6" t="s">
        <v>7</v>
      </c>
      <c r="J549" s="6" t="s">
        <v>8</v>
      </c>
      <c r="K549" s="29"/>
    </row>
    <row r="550" spans="1:11" ht="15.75" customHeight="1" x14ac:dyDescent="0.3">
      <c r="A550" s="7" t="s">
        <v>1965</v>
      </c>
      <c r="B550" s="8" t="s">
        <v>258</v>
      </c>
      <c r="C550" s="12">
        <v>10</v>
      </c>
      <c r="D550" s="13">
        <v>12</v>
      </c>
      <c r="E550" s="13">
        <v>7</v>
      </c>
      <c r="F550" s="13">
        <v>7</v>
      </c>
      <c r="G550" s="13">
        <v>0</v>
      </c>
      <c r="H550" s="13">
        <v>1</v>
      </c>
      <c r="I550" s="13">
        <v>10</v>
      </c>
      <c r="J550" s="13">
        <v>13</v>
      </c>
    </row>
    <row r="551" spans="1:11" ht="15.75" customHeight="1" x14ac:dyDescent="0.3">
      <c r="A551" s="7" t="s">
        <v>2031</v>
      </c>
      <c r="B551" s="8" t="s">
        <v>258</v>
      </c>
      <c r="C551" s="12">
        <v>3</v>
      </c>
      <c r="D551" s="13">
        <v>15</v>
      </c>
      <c r="E551" s="13">
        <v>3</v>
      </c>
      <c r="F551" s="13">
        <v>11</v>
      </c>
      <c r="G551" s="13">
        <v>0</v>
      </c>
      <c r="H551" s="13">
        <v>1</v>
      </c>
      <c r="I551" s="13">
        <v>3</v>
      </c>
      <c r="J551" s="13">
        <v>16</v>
      </c>
    </row>
    <row r="552" spans="1:11" ht="15.75" customHeight="1" x14ac:dyDescent="0.3">
      <c r="A552" s="7" t="s">
        <v>2043</v>
      </c>
      <c r="B552" s="8" t="s">
        <v>310</v>
      </c>
      <c r="C552" s="12"/>
      <c r="D552" s="13"/>
      <c r="E552" s="13"/>
      <c r="F552" s="13"/>
      <c r="G552" s="13"/>
      <c r="H552" s="13"/>
      <c r="I552" s="13"/>
      <c r="J552" s="13"/>
      <c r="K552" s="27"/>
    </row>
    <row r="553" spans="1:11" ht="15.75" customHeight="1" x14ac:dyDescent="0.3">
      <c r="A553" s="10" t="s">
        <v>12</v>
      </c>
      <c r="B553" s="11"/>
      <c r="C553" s="9">
        <f>SUM(C550:C552)</f>
        <v>13</v>
      </c>
      <c r="D553" s="9">
        <f t="shared" ref="D553:J553" si="31">SUM(D550:D552)</f>
        <v>27</v>
      </c>
      <c r="E553" s="9">
        <f t="shared" si="31"/>
        <v>10</v>
      </c>
      <c r="F553" s="9">
        <f t="shared" si="31"/>
        <v>18</v>
      </c>
      <c r="G553" s="9">
        <f t="shared" si="31"/>
        <v>0</v>
      </c>
      <c r="H553" s="9">
        <f t="shared" si="31"/>
        <v>2</v>
      </c>
      <c r="I553" s="9">
        <f t="shared" si="31"/>
        <v>13</v>
      </c>
      <c r="J553" s="9">
        <f t="shared" si="31"/>
        <v>29</v>
      </c>
      <c r="K553" s="29"/>
    </row>
    <row r="554" spans="1:11" ht="15.75" customHeight="1" x14ac:dyDescent="0.3"/>
    <row r="555" spans="1:11" ht="15.75" customHeight="1" x14ac:dyDescent="0.3"/>
    <row r="556" spans="1:11" ht="15.75" customHeight="1" x14ac:dyDescent="0.3">
      <c r="A556" s="24" t="s">
        <v>335</v>
      </c>
      <c r="B556" s="25"/>
      <c r="C556" s="25"/>
      <c r="D556" s="25"/>
      <c r="E556" s="25"/>
      <c r="F556" s="25"/>
      <c r="G556" s="25"/>
      <c r="H556" s="25"/>
      <c r="I556" s="25"/>
      <c r="J556" s="26"/>
      <c r="K556" s="27"/>
    </row>
    <row r="557" spans="1:11" ht="15.75" customHeight="1" x14ac:dyDescent="0.3">
      <c r="A557" s="2"/>
      <c r="B557" s="3"/>
      <c r="C557" s="28" t="s">
        <v>1</v>
      </c>
      <c r="D557" s="26"/>
      <c r="E557" s="28" t="s">
        <v>2</v>
      </c>
      <c r="F557" s="26"/>
      <c r="G557" s="28" t="s">
        <v>3</v>
      </c>
      <c r="H557" s="26"/>
      <c r="I557" s="28" t="s">
        <v>4</v>
      </c>
      <c r="J557" s="26"/>
      <c r="K557" s="27"/>
    </row>
    <row r="558" spans="1:11" ht="15.75" customHeight="1" x14ac:dyDescent="0.3">
      <c r="A558" s="4" t="s">
        <v>5</v>
      </c>
      <c r="B558" s="5" t="s">
        <v>6</v>
      </c>
      <c r="C558" s="6" t="s">
        <v>7</v>
      </c>
      <c r="D558" s="6" t="s">
        <v>8</v>
      </c>
      <c r="E558" s="6" t="s">
        <v>7</v>
      </c>
      <c r="F558" s="6" t="s">
        <v>8</v>
      </c>
      <c r="G558" s="6" t="s">
        <v>7</v>
      </c>
      <c r="H558" s="6" t="s">
        <v>8</v>
      </c>
      <c r="I558" s="6" t="s">
        <v>7</v>
      </c>
      <c r="J558" s="6" t="s">
        <v>8</v>
      </c>
      <c r="K558" s="29"/>
    </row>
    <row r="559" spans="1:11" ht="15.75" customHeight="1" x14ac:dyDescent="0.3">
      <c r="A559" s="7" t="s">
        <v>24</v>
      </c>
      <c r="B559" s="8" t="s">
        <v>188</v>
      </c>
      <c r="C559" s="12">
        <v>6</v>
      </c>
      <c r="D559" s="13">
        <v>13</v>
      </c>
      <c r="E559" s="13">
        <v>2</v>
      </c>
      <c r="F559" s="13">
        <v>4</v>
      </c>
      <c r="G559" s="13">
        <v>1</v>
      </c>
      <c r="H559" s="13">
        <v>2</v>
      </c>
      <c r="I559" s="13">
        <v>7</v>
      </c>
      <c r="J559" s="13">
        <v>15</v>
      </c>
      <c r="K559" s="27"/>
    </row>
    <row r="560" spans="1:11" ht="15.75" customHeight="1" x14ac:dyDescent="0.3">
      <c r="A560" s="10" t="s">
        <v>12</v>
      </c>
      <c r="B560" s="11"/>
      <c r="C560" s="9">
        <f>SUM(C559)</f>
        <v>6</v>
      </c>
      <c r="D560" s="9">
        <f t="shared" ref="D560:J560" si="32">SUM(D559)</f>
        <v>13</v>
      </c>
      <c r="E560" s="9">
        <f t="shared" si="32"/>
        <v>2</v>
      </c>
      <c r="F560" s="9">
        <f t="shared" si="32"/>
        <v>4</v>
      </c>
      <c r="G560" s="9">
        <f t="shared" si="32"/>
        <v>1</v>
      </c>
      <c r="H560" s="9">
        <f t="shared" si="32"/>
        <v>2</v>
      </c>
      <c r="I560" s="9">
        <f t="shared" si="32"/>
        <v>7</v>
      </c>
      <c r="J560" s="9">
        <f t="shared" si="32"/>
        <v>15</v>
      </c>
      <c r="K560" s="29"/>
    </row>
    <row r="561" spans="1:11" ht="15.75" customHeight="1" x14ac:dyDescent="0.3"/>
    <row r="562" spans="1:11" ht="15.75" customHeight="1" x14ac:dyDescent="0.3"/>
    <row r="563" spans="1:11" ht="15.75" customHeight="1" x14ac:dyDescent="0.3">
      <c r="A563" s="24" t="s">
        <v>1708</v>
      </c>
      <c r="B563" s="25"/>
      <c r="C563" s="25"/>
      <c r="D563" s="25"/>
      <c r="E563" s="25"/>
      <c r="F563" s="25"/>
      <c r="G563" s="25"/>
      <c r="H563" s="25"/>
      <c r="I563" s="25"/>
      <c r="J563" s="26"/>
      <c r="K563" s="27"/>
    </row>
    <row r="564" spans="1:11" ht="15.75" customHeight="1" x14ac:dyDescent="0.3">
      <c r="A564" s="2"/>
      <c r="B564" s="3"/>
      <c r="C564" s="28" t="s">
        <v>1</v>
      </c>
      <c r="D564" s="26"/>
      <c r="E564" s="28" t="s">
        <v>2</v>
      </c>
      <c r="F564" s="26"/>
      <c r="G564" s="28" t="s">
        <v>3</v>
      </c>
      <c r="H564" s="26"/>
      <c r="I564" s="28" t="s">
        <v>4</v>
      </c>
      <c r="J564" s="26"/>
      <c r="K564" s="27"/>
    </row>
    <row r="565" spans="1:11" ht="15.75" customHeight="1" x14ac:dyDescent="0.3">
      <c r="A565" s="4" t="s">
        <v>5</v>
      </c>
      <c r="B565" s="5" t="s">
        <v>6</v>
      </c>
      <c r="C565" s="6" t="s">
        <v>7</v>
      </c>
      <c r="D565" s="6" t="s">
        <v>8</v>
      </c>
      <c r="E565" s="6" t="s">
        <v>7</v>
      </c>
      <c r="F565" s="6" t="s">
        <v>8</v>
      </c>
      <c r="G565" s="6" t="s">
        <v>7</v>
      </c>
      <c r="H565" s="6" t="s">
        <v>8</v>
      </c>
      <c r="I565" s="6" t="s">
        <v>7</v>
      </c>
      <c r="J565" s="6" t="s">
        <v>8</v>
      </c>
      <c r="K565" s="29"/>
    </row>
    <row r="566" spans="1:11" ht="15.75" customHeight="1" x14ac:dyDescent="0.3">
      <c r="A566" s="7" t="s">
        <v>151</v>
      </c>
      <c r="B566" s="8" t="s">
        <v>93</v>
      </c>
      <c r="C566" s="12">
        <v>8</v>
      </c>
      <c r="D566" s="13">
        <v>9</v>
      </c>
      <c r="E566" s="13">
        <v>0</v>
      </c>
      <c r="F566" s="13">
        <v>0</v>
      </c>
      <c r="G566" s="13">
        <v>0</v>
      </c>
      <c r="H566" s="13">
        <v>1</v>
      </c>
      <c r="I566" s="13">
        <v>8</v>
      </c>
      <c r="J566" s="13">
        <v>10</v>
      </c>
      <c r="K566" s="27"/>
    </row>
    <row r="567" spans="1:11" ht="15.75" customHeight="1" x14ac:dyDescent="0.3">
      <c r="A567" s="7" t="s">
        <v>152</v>
      </c>
      <c r="B567" s="8" t="s">
        <v>93</v>
      </c>
      <c r="C567" s="22">
        <v>9</v>
      </c>
      <c r="D567" s="14">
        <v>7</v>
      </c>
      <c r="E567" s="14">
        <v>0</v>
      </c>
      <c r="F567" s="14">
        <v>0</v>
      </c>
      <c r="G567" s="14">
        <v>0</v>
      </c>
      <c r="H567" s="14">
        <v>1</v>
      </c>
      <c r="I567" s="14">
        <v>9</v>
      </c>
      <c r="J567" s="14">
        <v>8</v>
      </c>
      <c r="K567" s="27"/>
    </row>
    <row r="568" spans="1:11" ht="15.75" customHeight="1" x14ac:dyDescent="0.3">
      <c r="A568" s="7" t="s">
        <v>153</v>
      </c>
      <c r="B568" s="8" t="s">
        <v>93</v>
      </c>
      <c r="C568" s="22">
        <v>8</v>
      </c>
      <c r="D568" s="14">
        <v>7</v>
      </c>
      <c r="E568" s="14">
        <v>0</v>
      </c>
      <c r="F568" s="14">
        <v>0</v>
      </c>
      <c r="G568" s="14">
        <v>0</v>
      </c>
      <c r="H568" s="14">
        <v>1</v>
      </c>
      <c r="I568" s="14">
        <v>8</v>
      </c>
      <c r="J568" s="14">
        <v>8</v>
      </c>
      <c r="K568" s="27"/>
    </row>
    <row r="569" spans="1:11" ht="15.75" customHeight="1" x14ac:dyDescent="0.3">
      <c r="A569" s="10" t="s">
        <v>12</v>
      </c>
      <c r="B569" s="11"/>
      <c r="C569" s="9">
        <f t="shared" ref="C569:J569" si="33">SUM(C566:C568)</f>
        <v>25</v>
      </c>
      <c r="D569" s="9">
        <f t="shared" si="33"/>
        <v>23</v>
      </c>
      <c r="E569" s="9">
        <f t="shared" si="33"/>
        <v>0</v>
      </c>
      <c r="F569" s="9">
        <f t="shared" si="33"/>
        <v>0</v>
      </c>
      <c r="G569" s="9">
        <f t="shared" si="33"/>
        <v>0</v>
      </c>
      <c r="H569" s="9">
        <f t="shared" si="33"/>
        <v>3</v>
      </c>
      <c r="I569" s="9">
        <f t="shared" si="33"/>
        <v>25</v>
      </c>
      <c r="J569" s="9">
        <f t="shared" si="33"/>
        <v>26</v>
      </c>
      <c r="K569" s="29"/>
    </row>
    <row r="570" spans="1:11" ht="15.75" customHeight="1" x14ac:dyDescent="0.3"/>
    <row r="571" spans="1:11" ht="15.75" customHeight="1" x14ac:dyDescent="0.3"/>
    <row r="572" spans="1:11" ht="15.75" customHeight="1" x14ac:dyDescent="0.3">
      <c r="A572" s="24" t="s">
        <v>336</v>
      </c>
      <c r="B572" s="25"/>
      <c r="C572" s="25"/>
      <c r="D572" s="25"/>
      <c r="E572" s="25"/>
      <c r="F572" s="25"/>
      <c r="G572" s="25"/>
      <c r="H572" s="25"/>
      <c r="I572" s="25"/>
      <c r="J572" s="26"/>
      <c r="K572" s="27"/>
    </row>
    <row r="573" spans="1:11" ht="15.75" customHeight="1" x14ac:dyDescent="0.3">
      <c r="A573" s="2"/>
      <c r="B573" s="3"/>
      <c r="C573" s="28" t="s">
        <v>1</v>
      </c>
      <c r="D573" s="26"/>
      <c r="E573" s="28" t="s">
        <v>2</v>
      </c>
      <c r="F573" s="26"/>
      <c r="G573" s="28" t="s">
        <v>3</v>
      </c>
      <c r="H573" s="26"/>
      <c r="I573" s="28" t="s">
        <v>4</v>
      </c>
      <c r="J573" s="26"/>
      <c r="K573" s="27"/>
    </row>
    <row r="574" spans="1:11" ht="15.75" customHeight="1" x14ac:dyDescent="0.3">
      <c r="A574" s="4" t="s">
        <v>5</v>
      </c>
      <c r="B574" s="5" t="s">
        <v>6</v>
      </c>
      <c r="C574" s="6" t="s">
        <v>7</v>
      </c>
      <c r="D574" s="6" t="s">
        <v>8</v>
      </c>
      <c r="E574" s="6" t="s">
        <v>7</v>
      </c>
      <c r="F574" s="6" t="s">
        <v>8</v>
      </c>
      <c r="G574" s="6" t="s">
        <v>7</v>
      </c>
      <c r="H574" s="6" t="s">
        <v>8</v>
      </c>
      <c r="I574" s="6" t="s">
        <v>7</v>
      </c>
      <c r="J574" s="6" t="s">
        <v>8</v>
      </c>
      <c r="K574" s="29"/>
    </row>
    <row r="575" spans="1:11" ht="15.75" customHeight="1" x14ac:dyDescent="0.3">
      <c r="A575" s="7" t="s">
        <v>22</v>
      </c>
      <c r="B575" s="8" t="s">
        <v>337</v>
      </c>
      <c r="C575" s="12">
        <v>12</v>
      </c>
      <c r="D575" s="13">
        <v>6</v>
      </c>
      <c r="E575" s="13">
        <v>8</v>
      </c>
      <c r="F575" s="13">
        <v>2</v>
      </c>
      <c r="G575" s="13">
        <v>1</v>
      </c>
      <c r="H575" s="13">
        <v>2</v>
      </c>
      <c r="I575" s="13">
        <v>13</v>
      </c>
      <c r="J575" s="13">
        <v>8</v>
      </c>
      <c r="K575" s="27"/>
    </row>
    <row r="576" spans="1:11" ht="15.75" customHeight="1" x14ac:dyDescent="0.3">
      <c r="A576" s="7" t="s">
        <v>23</v>
      </c>
      <c r="B576" s="8" t="s">
        <v>337</v>
      </c>
      <c r="C576" s="22">
        <v>14</v>
      </c>
      <c r="D576" s="14">
        <v>4</v>
      </c>
      <c r="E576" s="14">
        <v>9</v>
      </c>
      <c r="F576" s="14">
        <v>1</v>
      </c>
      <c r="G576" s="14">
        <v>4</v>
      </c>
      <c r="H576" s="14">
        <v>2</v>
      </c>
      <c r="I576" s="14">
        <v>18</v>
      </c>
      <c r="J576" s="14">
        <v>6</v>
      </c>
      <c r="K576" s="27"/>
    </row>
    <row r="577" spans="1:11" ht="15.75" customHeight="1" x14ac:dyDescent="0.3">
      <c r="A577" s="7" t="s">
        <v>42</v>
      </c>
      <c r="B577" s="8" t="s">
        <v>337</v>
      </c>
      <c r="C577" s="22">
        <v>6</v>
      </c>
      <c r="D577" s="14">
        <v>12</v>
      </c>
      <c r="E577" s="14">
        <v>3</v>
      </c>
      <c r="F577" s="14">
        <v>7</v>
      </c>
      <c r="G577" s="14">
        <v>0</v>
      </c>
      <c r="H577" s="14">
        <v>2</v>
      </c>
      <c r="I577" s="14">
        <v>6</v>
      </c>
      <c r="J577" s="14">
        <v>14</v>
      </c>
      <c r="K577" s="27"/>
    </row>
    <row r="578" spans="1:11" ht="15.75" customHeight="1" x14ac:dyDescent="0.3">
      <c r="A578" s="7" t="s">
        <v>24</v>
      </c>
      <c r="B578" s="8" t="s">
        <v>337</v>
      </c>
      <c r="C578" s="22">
        <v>11</v>
      </c>
      <c r="D578" s="14">
        <v>7</v>
      </c>
      <c r="E578" s="14">
        <v>6</v>
      </c>
      <c r="F578" s="14">
        <v>4</v>
      </c>
      <c r="G578" s="14">
        <v>2</v>
      </c>
      <c r="H578" s="14">
        <v>2</v>
      </c>
      <c r="I578" s="14">
        <v>13</v>
      </c>
      <c r="J578" s="14">
        <v>9</v>
      </c>
      <c r="K578" s="27"/>
    </row>
    <row r="579" spans="1:11" ht="15.75" customHeight="1" x14ac:dyDescent="0.3">
      <c r="A579" s="7" t="s">
        <v>46</v>
      </c>
      <c r="B579" s="8" t="s">
        <v>337</v>
      </c>
      <c r="C579" s="22">
        <v>16</v>
      </c>
      <c r="D579" s="14">
        <v>2</v>
      </c>
      <c r="E579" s="14">
        <v>9</v>
      </c>
      <c r="F579" s="14">
        <v>1</v>
      </c>
      <c r="G579" s="14">
        <v>3</v>
      </c>
      <c r="H579" s="14">
        <v>2</v>
      </c>
      <c r="I579" s="14">
        <v>19</v>
      </c>
      <c r="J579" s="14">
        <v>4</v>
      </c>
      <c r="K579" s="27"/>
    </row>
    <row r="580" spans="1:11" ht="15.75" customHeight="1" x14ac:dyDescent="0.3">
      <c r="A580" s="10" t="s">
        <v>12</v>
      </c>
      <c r="B580" s="11"/>
      <c r="C580" s="9">
        <f>SUM(C575:C579)</f>
        <v>59</v>
      </c>
      <c r="D580" s="9">
        <f t="shared" ref="D580:J580" si="34">SUM(D575:D579)</f>
        <v>31</v>
      </c>
      <c r="E580" s="9">
        <f t="shared" si="34"/>
        <v>35</v>
      </c>
      <c r="F580" s="9">
        <f t="shared" si="34"/>
        <v>15</v>
      </c>
      <c r="G580" s="9">
        <f t="shared" si="34"/>
        <v>10</v>
      </c>
      <c r="H580" s="9">
        <f t="shared" si="34"/>
        <v>10</v>
      </c>
      <c r="I580" s="9">
        <f t="shared" si="34"/>
        <v>69</v>
      </c>
      <c r="J580" s="9">
        <f t="shared" si="34"/>
        <v>41</v>
      </c>
      <c r="K580" s="29"/>
    </row>
    <row r="581" spans="1:11" ht="15.75" customHeight="1" x14ac:dyDescent="0.3"/>
    <row r="582" spans="1:11" ht="15.75" customHeight="1" x14ac:dyDescent="0.3"/>
    <row r="583" spans="1:11" ht="15.75" customHeight="1" x14ac:dyDescent="0.3">
      <c r="A583" s="24" t="s">
        <v>1593</v>
      </c>
      <c r="B583" s="25"/>
      <c r="C583" s="25"/>
      <c r="D583" s="25"/>
      <c r="E583" s="25"/>
      <c r="F583" s="25"/>
      <c r="G583" s="25"/>
      <c r="H583" s="25"/>
      <c r="I583" s="25"/>
      <c r="J583" s="26"/>
      <c r="K583" s="27"/>
    </row>
    <row r="584" spans="1:11" ht="15.75" customHeight="1" x14ac:dyDescent="0.3">
      <c r="A584" s="2"/>
      <c r="B584" s="3"/>
      <c r="C584" s="28" t="s">
        <v>1</v>
      </c>
      <c r="D584" s="26"/>
      <c r="E584" s="28" t="s">
        <v>2</v>
      </c>
      <c r="F584" s="26"/>
      <c r="G584" s="28" t="s">
        <v>3</v>
      </c>
      <c r="H584" s="26"/>
      <c r="I584" s="28" t="s">
        <v>4</v>
      </c>
      <c r="J584" s="26"/>
      <c r="K584" s="27"/>
    </row>
    <row r="585" spans="1:11" ht="15.75" customHeight="1" x14ac:dyDescent="0.3">
      <c r="A585" s="4" t="s">
        <v>5</v>
      </c>
      <c r="B585" s="5" t="s">
        <v>6</v>
      </c>
      <c r="C585" s="6" t="s">
        <v>7</v>
      </c>
      <c r="D585" s="6" t="s">
        <v>8</v>
      </c>
      <c r="E585" s="6" t="s">
        <v>7</v>
      </c>
      <c r="F585" s="6" t="s">
        <v>8</v>
      </c>
      <c r="G585" s="6" t="s">
        <v>7</v>
      </c>
      <c r="H585" s="6" t="s">
        <v>8</v>
      </c>
      <c r="I585" s="6" t="s">
        <v>7</v>
      </c>
      <c r="J585" s="6" t="s">
        <v>8</v>
      </c>
      <c r="K585" s="29"/>
    </row>
    <row r="586" spans="1:11" ht="15.75" customHeight="1" x14ac:dyDescent="0.3">
      <c r="A586" s="7" t="s">
        <v>176</v>
      </c>
      <c r="B586" s="8" t="s">
        <v>242</v>
      </c>
      <c r="C586" s="12">
        <v>5</v>
      </c>
      <c r="D586" s="13">
        <v>12</v>
      </c>
      <c r="E586" s="13">
        <v>1</v>
      </c>
      <c r="F586" s="13">
        <v>7</v>
      </c>
      <c r="G586" s="13">
        <v>0</v>
      </c>
      <c r="H586" s="13">
        <v>1</v>
      </c>
      <c r="I586" s="13">
        <v>5</v>
      </c>
      <c r="J586" s="13">
        <v>13</v>
      </c>
      <c r="K586" s="27"/>
    </row>
    <row r="587" spans="1:11" ht="15.75" customHeight="1" x14ac:dyDescent="0.3">
      <c r="A587" s="10" t="s">
        <v>12</v>
      </c>
      <c r="B587" s="11"/>
      <c r="C587" s="9">
        <f t="shared" ref="C587:J587" si="35">SUM(C586:C586)</f>
        <v>5</v>
      </c>
      <c r="D587" s="9">
        <f t="shared" si="35"/>
        <v>12</v>
      </c>
      <c r="E587" s="9">
        <f t="shared" si="35"/>
        <v>1</v>
      </c>
      <c r="F587" s="9">
        <f t="shared" si="35"/>
        <v>7</v>
      </c>
      <c r="G587" s="9">
        <f t="shared" si="35"/>
        <v>0</v>
      </c>
      <c r="H587" s="9">
        <f t="shared" si="35"/>
        <v>1</v>
      </c>
      <c r="I587" s="9">
        <f t="shared" si="35"/>
        <v>5</v>
      </c>
      <c r="J587" s="9">
        <f t="shared" si="35"/>
        <v>13</v>
      </c>
      <c r="K587" s="29"/>
    </row>
    <row r="588" spans="1:11" ht="15.75" customHeight="1" x14ac:dyDescent="0.3"/>
    <row r="589" spans="1:11" ht="15.75" customHeight="1" x14ac:dyDescent="0.3"/>
    <row r="590" spans="1:11" ht="15.75" customHeight="1" x14ac:dyDescent="0.3">
      <c r="A590" s="24" t="s">
        <v>1572</v>
      </c>
      <c r="B590" s="25"/>
      <c r="C590" s="25"/>
      <c r="D590" s="25"/>
      <c r="E590" s="25"/>
      <c r="F590" s="25"/>
      <c r="G590" s="25"/>
      <c r="H590" s="25"/>
      <c r="I590" s="25"/>
      <c r="J590" s="26"/>
      <c r="K590" s="27"/>
    </row>
    <row r="591" spans="1:11" ht="15.75" customHeight="1" x14ac:dyDescent="0.3">
      <c r="A591" s="2"/>
      <c r="B591" s="3"/>
      <c r="C591" s="28" t="s">
        <v>1</v>
      </c>
      <c r="D591" s="26"/>
      <c r="E591" s="28" t="s">
        <v>2</v>
      </c>
      <c r="F591" s="26"/>
      <c r="G591" s="28" t="s">
        <v>3</v>
      </c>
      <c r="H591" s="26"/>
      <c r="I591" s="28" t="s">
        <v>4</v>
      </c>
      <c r="J591" s="26"/>
      <c r="K591" s="27"/>
    </row>
    <row r="592" spans="1:11" ht="15.75" customHeight="1" x14ac:dyDescent="0.3">
      <c r="A592" s="4" t="s">
        <v>5</v>
      </c>
      <c r="B592" s="5" t="s">
        <v>6</v>
      </c>
      <c r="C592" s="6" t="s">
        <v>7</v>
      </c>
      <c r="D592" s="6" t="s">
        <v>8</v>
      </c>
      <c r="E592" s="6" t="s">
        <v>7</v>
      </c>
      <c r="F592" s="6" t="s">
        <v>8</v>
      </c>
      <c r="G592" s="6" t="s">
        <v>7</v>
      </c>
      <c r="H592" s="6" t="s">
        <v>8</v>
      </c>
      <c r="I592" s="6" t="s">
        <v>7</v>
      </c>
      <c r="J592" s="6" t="s">
        <v>8</v>
      </c>
      <c r="K592" s="29"/>
    </row>
    <row r="593" spans="1:11" ht="15.75" customHeight="1" x14ac:dyDescent="0.3">
      <c r="A593" s="7" t="s">
        <v>34</v>
      </c>
      <c r="B593" s="8" t="s">
        <v>179</v>
      </c>
      <c r="C593" s="12">
        <v>6</v>
      </c>
      <c r="D593" s="13">
        <v>14</v>
      </c>
      <c r="E593" s="13">
        <v>5</v>
      </c>
      <c r="F593" s="13">
        <v>13</v>
      </c>
      <c r="G593" s="13">
        <v>1</v>
      </c>
      <c r="H593" s="13">
        <v>1</v>
      </c>
      <c r="I593" s="13">
        <v>7</v>
      </c>
      <c r="J593" s="13">
        <v>15</v>
      </c>
      <c r="K593" s="45" t="s">
        <v>1796</v>
      </c>
    </row>
    <row r="594" spans="1:11" ht="15.75" customHeight="1" x14ac:dyDescent="0.3">
      <c r="A594" s="7" t="s">
        <v>35</v>
      </c>
      <c r="B594" s="8" t="s">
        <v>179</v>
      </c>
      <c r="C594" s="22">
        <v>12</v>
      </c>
      <c r="D594" s="14">
        <v>8</v>
      </c>
      <c r="E594" s="14">
        <v>12</v>
      </c>
      <c r="F594" s="14">
        <v>8</v>
      </c>
      <c r="G594" s="14">
        <v>2</v>
      </c>
      <c r="H594" s="14">
        <v>1</v>
      </c>
      <c r="I594" s="14">
        <v>14</v>
      </c>
      <c r="J594" s="14">
        <v>9</v>
      </c>
      <c r="K594" s="45" t="s">
        <v>1797</v>
      </c>
    </row>
    <row r="595" spans="1:11" ht="15.75" customHeight="1" x14ac:dyDescent="0.3">
      <c r="A595" s="10" t="s">
        <v>12</v>
      </c>
      <c r="B595" s="11"/>
      <c r="C595" s="9">
        <f t="shared" ref="C595:J595" si="36">SUM(C593:C594)</f>
        <v>18</v>
      </c>
      <c r="D595" s="9">
        <f t="shared" si="36"/>
        <v>22</v>
      </c>
      <c r="E595" s="9">
        <f t="shared" si="36"/>
        <v>17</v>
      </c>
      <c r="F595" s="9">
        <f t="shared" si="36"/>
        <v>21</v>
      </c>
      <c r="G595" s="9">
        <f t="shared" si="36"/>
        <v>3</v>
      </c>
      <c r="H595" s="9">
        <f t="shared" si="36"/>
        <v>2</v>
      </c>
      <c r="I595" s="9">
        <f t="shared" si="36"/>
        <v>21</v>
      </c>
      <c r="J595" s="9">
        <f t="shared" si="36"/>
        <v>24</v>
      </c>
      <c r="K595" s="29"/>
    </row>
    <row r="596" spans="1:11" ht="15.75" customHeight="1" x14ac:dyDescent="0.3"/>
    <row r="597" spans="1:11" ht="15.75" customHeight="1" x14ac:dyDescent="0.3"/>
    <row r="598" spans="1:11" ht="15.75" customHeight="1" x14ac:dyDescent="0.3">
      <c r="A598" s="24" t="s">
        <v>1819</v>
      </c>
      <c r="B598" s="25"/>
      <c r="C598" s="25"/>
      <c r="D598" s="25"/>
      <c r="E598" s="25"/>
      <c r="F598" s="25"/>
      <c r="G598" s="25"/>
      <c r="H598" s="25"/>
      <c r="I598" s="25"/>
      <c r="J598" s="26"/>
      <c r="K598" s="27"/>
    </row>
    <row r="599" spans="1:11" ht="15.75" customHeight="1" x14ac:dyDescent="0.3">
      <c r="A599" s="2"/>
      <c r="B599" s="3"/>
      <c r="C599" s="28" t="s">
        <v>1</v>
      </c>
      <c r="D599" s="26"/>
      <c r="E599" s="28" t="s">
        <v>2</v>
      </c>
      <c r="F599" s="26"/>
      <c r="G599" s="28" t="s">
        <v>3</v>
      </c>
      <c r="H599" s="26"/>
      <c r="I599" s="28" t="s">
        <v>4</v>
      </c>
      <c r="J599" s="26"/>
      <c r="K599" s="27"/>
    </row>
    <row r="600" spans="1:11" ht="15.75" customHeight="1" x14ac:dyDescent="0.3">
      <c r="A600" s="4" t="s">
        <v>5</v>
      </c>
      <c r="B600" s="5" t="s">
        <v>6</v>
      </c>
      <c r="C600" s="6" t="s">
        <v>7</v>
      </c>
      <c r="D600" s="6" t="s">
        <v>8</v>
      </c>
      <c r="E600" s="6" t="s">
        <v>7</v>
      </c>
      <c r="F600" s="6" t="s">
        <v>8</v>
      </c>
      <c r="G600" s="6" t="s">
        <v>7</v>
      </c>
      <c r="H600" s="6" t="s">
        <v>8</v>
      </c>
      <c r="I600" s="6" t="s">
        <v>7</v>
      </c>
      <c r="J600" s="6" t="s">
        <v>8</v>
      </c>
      <c r="K600" s="29"/>
    </row>
    <row r="601" spans="1:11" ht="15.75" customHeight="1" x14ac:dyDescent="0.3">
      <c r="A601" s="7" t="s">
        <v>153</v>
      </c>
      <c r="B601" s="8" t="s">
        <v>271</v>
      </c>
      <c r="C601" s="12"/>
      <c r="D601" s="13"/>
      <c r="E601" s="13"/>
      <c r="F601" s="13"/>
      <c r="G601" s="13"/>
      <c r="H601" s="13"/>
      <c r="I601" s="13">
        <v>12</v>
      </c>
      <c r="J601" s="13">
        <v>10</v>
      </c>
      <c r="K601" s="45"/>
    </row>
    <row r="602" spans="1:11" ht="15.75" customHeight="1" x14ac:dyDescent="0.3">
      <c r="A602" s="7" t="s">
        <v>1822</v>
      </c>
      <c r="B602" s="8"/>
      <c r="C602" s="12"/>
      <c r="D602" s="13"/>
      <c r="E602" s="13"/>
      <c r="F602" s="13"/>
      <c r="G602" s="13"/>
      <c r="H602" s="13"/>
      <c r="I602" s="13"/>
      <c r="J602" s="13"/>
      <c r="K602" s="44"/>
    </row>
    <row r="603" spans="1:11" ht="15.75" customHeight="1" x14ac:dyDescent="0.3">
      <c r="A603" s="7" t="s">
        <v>236</v>
      </c>
      <c r="B603" s="8" t="s">
        <v>271</v>
      </c>
      <c r="C603" s="12"/>
      <c r="D603" s="13"/>
      <c r="E603" s="13"/>
      <c r="F603" s="13"/>
      <c r="G603" s="13"/>
      <c r="H603" s="13"/>
      <c r="I603" s="13">
        <v>18</v>
      </c>
      <c r="J603" s="13">
        <v>3</v>
      </c>
      <c r="K603" s="44"/>
    </row>
    <row r="604" spans="1:11" ht="15.75" customHeight="1" x14ac:dyDescent="0.3">
      <c r="A604" s="7" t="s">
        <v>155</v>
      </c>
      <c r="B604" s="8" t="s">
        <v>271</v>
      </c>
      <c r="C604" s="12"/>
      <c r="D604" s="13"/>
      <c r="E604" s="13"/>
      <c r="F604" s="13"/>
      <c r="G604" s="13"/>
      <c r="H604" s="13"/>
      <c r="I604" s="13">
        <v>7</v>
      </c>
      <c r="J604" s="13">
        <v>10</v>
      </c>
      <c r="K604" s="44"/>
    </row>
    <row r="605" spans="1:11" ht="15.75" customHeight="1" x14ac:dyDescent="0.3">
      <c r="A605" s="7" t="s">
        <v>15</v>
      </c>
      <c r="B605" s="8" t="s">
        <v>271</v>
      </c>
      <c r="C605" s="12"/>
      <c r="D605" s="13"/>
      <c r="E605" s="13"/>
      <c r="F605" s="13"/>
      <c r="G605" s="13"/>
      <c r="H605" s="13"/>
      <c r="I605" s="13">
        <v>8</v>
      </c>
      <c r="J605" s="13">
        <v>8</v>
      </c>
      <c r="K605" s="44"/>
    </row>
    <row r="606" spans="1:11" ht="15.75" customHeight="1" x14ac:dyDescent="0.3">
      <c r="A606" s="7" t="s">
        <v>17</v>
      </c>
      <c r="B606" s="8" t="s">
        <v>271</v>
      </c>
      <c r="C606" s="12"/>
      <c r="D606" s="13"/>
      <c r="E606" s="13"/>
      <c r="F606" s="13"/>
      <c r="G606" s="13"/>
      <c r="H606" s="13"/>
      <c r="I606" s="13">
        <v>1</v>
      </c>
      <c r="J606" s="13">
        <v>15</v>
      </c>
      <c r="K606" s="44"/>
    </row>
    <row r="607" spans="1:11" ht="15.75" customHeight="1" x14ac:dyDescent="0.3">
      <c r="A607" s="7" t="s">
        <v>18</v>
      </c>
      <c r="B607" s="8" t="s">
        <v>271</v>
      </c>
      <c r="C607" s="12"/>
      <c r="D607" s="13"/>
      <c r="E607" s="13"/>
      <c r="F607" s="13"/>
      <c r="G607" s="13"/>
      <c r="H607" s="13"/>
      <c r="I607" s="13">
        <v>5</v>
      </c>
      <c r="J607" s="13">
        <v>11</v>
      </c>
      <c r="K607" s="44"/>
    </row>
    <row r="608" spans="1:11" ht="15.75" customHeight="1" x14ac:dyDescent="0.3">
      <c r="A608" s="7" t="s">
        <v>19</v>
      </c>
      <c r="B608" s="8" t="s">
        <v>271</v>
      </c>
      <c r="C608" s="12"/>
      <c r="D608" s="13"/>
      <c r="E608" s="13"/>
      <c r="F608" s="13"/>
      <c r="G608" s="13"/>
      <c r="H608" s="13"/>
      <c r="I608" s="13">
        <v>12</v>
      </c>
      <c r="J608" s="13">
        <v>5</v>
      </c>
      <c r="K608" s="44"/>
    </row>
    <row r="609" spans="1:11" ht="15.75" customHeight="1" x14ac:dyDescent="0.3">
      <c r="A609" s="7" t="s">
        <v>20</v>
      </c>
      <c r="B609" s="8" t="s">
        <v>271</v>
      </c>
      <c r="C609" s="12"/>
      <c r="D609" s="13"/>
      <c r="E609" s="13"/>
      <c r="F609" s="13"/>
      <c r="G609" s="13"/>
      <c r="H609" s="13"/>
      <c r="I609" s="13">
        <v>12</v>
      </c>
      <c r="J609" s="13">
        <v>7</v>
      </c>
      <c r="K609" s="44"/>
    </row>
    <row r="610" spans="1:11" ht="15.75" customHeight="1" x14ac:dyDescent="0.3">
      <c r="A610" s="7" t="s">
        <v>21</v>
      </c>
      <c r="B610" s="8" t="s">
        <v>271</v>
      </c>
      <c r="C610" s="12"/>
      <c r="D610" s="13"/>
      <c r="E610" s="13"/>
      <c r="F610" s="13"/>
      <c r="G610" s="13"/>
      <c r="H610" s="13"/>
      <c r="I610" s="13">
        <v>19</v>
      </c>
      <c r="J610" s="13">
        <v>5</v>
      </c>
      <c r="K610" s="44"/>
    </row>
    <row r="611" spans="1:11" ht="15.75" customHeight="1" x14ac:dyDescent="0.3">
      <c r="A611" s="7" t="s">
        <v>347</v>
      </c>
      <c r="B611" s="8" t="s">
        <v>271</v>
      </c>
      <c r="C611" s="12"/>
      <c r="D611" s="13"/>
      <c r="E611" s="13"/>
      <c r="F611" s="13"/>
      <c r="G611" s="13"/>
      <c r="H611" s="13"/>
      <c r="I611" s="13">
        <v>8</v>
      </c>
      <c r="J611" s="13">
        <v>12</v>
      </c>
      <c r="K611" s="44"/>
    </row>
    <row r="612" spans="1:11" ht="15.75" customHeight="1" x14ac:dyDescent="0.3">
      <c r="A612" s="7" t="s">
        <v>1824</v>
      </c>
      <c r="B612" s="8"/>
      <c r="C612" s="12"/>
      <c r="D612" s="13"/>
      <c r="E612" s="13"/>
      <c r="F612" s="13"/>
      <c r="G612" s="13"/>
      <c r="H612" s="13"/>
      <c r="I612" s="13"/>
      <c r="J612" s="13"/>
      <c r="K612" s="44"/>
    </row>
    <row r="613" spans="1:11" ht="15.75" customHeight="1" x14ac:dyDescent="0.3">
      <c r="A613" s="7" t="s">
        <v>55</v>
      </c>
      <c r="B613" s="8" t="s">
        <v>271</v>
      </c>
      <c r="C613" s="12"/>
      <c r="D613" s="13"/>
      <c r="E613" s="13"/>
      <c r="F613" s="13"/>
      <c r="G613" s="13"/>
      <c r="H613" s="13"/>
      <c r="I613" s="13">
        <v>13</v>
      </c>
      <c r="J613" s="13">
        <v>7</v>
      </c>
      <c r="K613" s="44"/>
    </row>
    <row r="614" spans="1:11" ht="15.75" customHeight="1" x14ac:dyDescent="0.3">
      <c r="A614" s="10" t="s">
        <v>12</v>
      </c>
      <c r="B614" s="11"/>
      <c r="C614" s="9">
        <f>SUM(C601:C613)</f>
        <v>0</v>
      </c>
      <c r="D614" s="9">
        <f t="shared" ref="D614:J614" si="37">SUM(D601:D613)</f>
        <v>0</v>
      </c>
      <c r="E614" s="9">
        <f t="shared" si="37"/>
        <v>0</v>
      </c>
      <c r="F614" s="9">
        <f t="shared" si="37"/>
        <v>0</v>
      </c>
      <c r="G614" s="9">
        <f t="shared" si="37"/>
        <v>0</v>
      </c>
      <c r="H614" s="9">
        <f t="shared" si="37"/>
        <v>0</v>
      </c>
      <c r="I614" s="9">
        <f t="shared" si="37"/>
        <v>115</v>
      </c>
      <c r="J614" s="9">
        <f t="shared" si="37"/>
        <v>93</v>
      </c>
      <c r="K614" s="29"/>
    </row>
    <row r="615" spans="1:11" ht="15.75" customHeight="1" x14ac:dyDescent="0.3"/>
    <row r="616" spans="1:11" ht="15.75" customHeight="1" x14ac:dyDescent="0.3"/>
    <row r="617" spans="1:11" ht="15.75" customHeight="1" x14ac:dyDescent="0.3">
      <c r="A617" s="24" t="s">
        <v>1455</v>
      </c>
      <c r="B617" s="25"/>
      <c r="C617" s="25"/>
      <c r="D617" s="25"/>
      <c r="E617" s="25"/>
      <c r="F617" s="25"/>
      <c r="G617" s="25"/>
      <c r="H617" s="25"/>
      <c r="I617" s="25"/>
      <c r="J617" s="26"/>
      <c r="K617" s="27"/>
    </row>
    <row r="618" spans="1:11" ht="15.75" customHeight="1" x14ac:dyDescent="0.3">
      <c r="A618" s="2"/>
      <c r="B618" s="3"/>
      <c r="C618" s="28" t="s">
        <v>1</v>
      </c>
      <c r="D618" s="26"/>
      <c r="E618" s="28" t="s">
        <v>2</v>
      </c>
      <c r="F618" s="26"/>
      <c r="G618" s="28" t="s">
        <v>3</v>
      </c>
      <c r="H618" s="26"/>
      <c r="I618" s="28" t="s">
        <v>4</v>
      </c>
      <c r="J618" s="26"/>
      <c r="K618" s="27"/>
    </row>
    <row r="619" spans="1:11" ht="15.75" customHeight="1" x14ac:dyDescent="0.3">
      <c r="A619" s="4" t="s">
        <v>5</v>
      </c>
      <c r="B619" s="5" t="s">
        <v>6</v>
      </c>
      <c r="C619" s="6" t="s">
        <v>7</v>
      </c>
      <c r="D619" s="6" t="s">
        <v>8</v>
      </c>
      <c r="E619" s="6" t="s">
        <v>7</v>
      </c>
      <c r="F619" s="6" t="s">
        <v>8</v>
      </c>
      <c r="G619" s="6" t="s">
        <v>7</v>
      </c>
      <c r="H619" s="6" t="s">
        <v>8</v>
      </c>
      <c r="I619" s="6" t="s">
        <v>7</v>
      </c>
      <c r="J619" s="6" t="s">
        <v>8</v>
      </c>
      <c r="K619" s="29"/>
    </row>
    <row r="620" spans="1:11" ht="15.75" customHeight="1" x14ac:dyDescent="0.3">
      <c r="A620" s="7" t="s">
        <v>81</v>
      </c>
      <c r="B620" s="8" t="s">
        <v>692</v>
      </c>
      <c r="C620" s="12">
        <v>8</v>
      </c>
      <c r="D620" s="13">
        <v>12</v>
      </c>
      <c r="E620" s="13">
        <v>4</v>
      </c>
      <c r="F620" s="13">
        <v>6</v>
      </c>
      <c r="G620" s="13">
        <v>1</v>
      </c>
      <c r="H620" s="13">
        <v>1</v>
      </c>
      <c r="I620" s="13">
        <v>9</v>
      </c>
      <c r="J620" s="13">
        <v>13</v>
      </c>
      <c r="K620" s="27"/>
    </row>
    <row r="621" spans="1:11" ht="15.75" customHeight="1" x14ac:dyDescent="0.3">
      <c r="A621" s="7" t="s">
        <v>86</v>
      </c>
      <c r="B621" s="8" t="s">
        <v>212</v>
      </c>
      <c r="C621" s="12">
        <v>13</v>
      </c>
      <c r="D621" s="13">
        <v>7</v>
      </c>
      <c r="E621" s="13">
        <v>5</v>
      </c>
      <c r="F621" s="13">
        <v>3</v>
      </c>
      <c r="G621" s="13">
        <v>2</v>
      </c>
      <c r="H621" s="13">
        <v>1</v>
      </c>
      <c r="I621" s="13">
        <v>15</v>
      </c>
      <c r="J621" s="13">
        <v>8</v>
      </c>
      <c r="K621" s="27"/>
    </row>
    <row r="622" spans="1:11" ht="15.75" customHeight="1" x14ac:dyDescent="0.3">
      <c r="A622" s="7" t="s">
        <v>71</v>
      </c>
      <c r="B622" s="8" t="s">
        <v>212</v>
      </c>
      <c r="C622" s="22">
        <v>15</v>
      </c>
      <c r="D622" s="14">
        <v>5</v>
      </c>
      <c r="E622" s="14">
        <v>7</v>
      </c>
      <c r="F622" s="14">
        <v>1</v>
      </c>
      <c r="G622" s="14">
        <v>3</v>
      </c>
      <c r="H622" s="14">
        <v>1</v>
      </c>
      <c r="I622" s="14">
        <v>18</v>
      </c>
      <c r="J622" s="14">
        <v>6</v>
      </c>
      <c r="K622" s="27"/>
    </row>
    <row r="623" spans="1:11" ht="15.75" customHeight="1" x14ac:dyDescent="0.3">
      <c r="A623" s="7" t="s">
        <v>87</v>
      </c>
      <c r="B623" s="8" t="s">
        <v>212</v>
      </c>
      <c r="C623" s="22">
        <v>12</v>
      </c>
      <c r="D623" s="14">
        <v>8</v>
      </c>
      <c r="E623" s="14">
        <v>4</v>
      </c>
      <c r="F623" s="14">
        <v>4</v>
      </c>
      <c r="G623" s="14">
        <v>1</v>
      </c>
      <c r="H623" s="14">
        <v>1</v>
      </c>
      <c r="I623" s="14">
        <v>13</v>
      </c>
      <c r="J623" s="14">
        <v>9</v>
      </c>
      <c r="K623" s="27"/>
    </row>
    <row r="624" spans="1:11" ht="15.75" customHeight="1" x14ac:dyDescent="0.3">
      <c r="A624" s="10" t="s">
        <v>12</v>
      </c>
      <c r="B624" s="11"/>
      <c r="C624" s="9">
        <f t="shared" ref="C624:J624" si="38">SUM(C620:C623)</f>
        <v>48</v>
      </c>
      <c r="D624" s="9">
        <f t="shared" si="38"/>
        <v>32</v>
      </c>
      <c r="E624" s="9">
        <f t="shared" si="38"/>
        <v>20</v>
      </c>
      <c r="F624" s="9">
        <f t="shared" si="38"/>
        <v>14</v>
      </c>
      <c r="G624" s="9">
        <f t="shared" si="38"/>
        <v>7</v>
      </c>
      <c r="H624" s="9">
        <f t="shared" si="38"/>
        <v>4</v>
      </c>
      <c r="I624" s="9">
        <f t="shared" si="38"/>
        <v>55</v>
      </c>
      <c r="J624" s="9">
        <f t="shared" si="38"/>
        <v>36</v>
      </c>
      <c r="K624" s="29"/>
    </row>
    <row r="625" spans="1:11" ht="15.75" customHeight="1" x14ac:dyDescent="0.3"/>
    <row r="626" spans="1:11" ht="15.75" customHeight="1" x14ac:dyDescent="0.3"/>
    <row r="627" spans="1:11" ht="15.75" customHeight="1" x14ac:dyDescent="0.3">
      <c r="A627" s="24" t="s">
        <v>1871</v>
      </c>
      <c r="B627" s="25"/>
      <c r="C627" s="25"/>
      <c r="D627" s="25"/>
      <c r="E627" s="25"/>
      <c r="F627" s="25"/>
      <c r="G627" s="25"/>
      <c r="H627" s="25"/>
      <c r="I627" s="25"/>
      <c r="J627" s="26"/>
      <c r="K627" s="27"/>
    </row>
    <row r="628" spans="1:11" ht="15.75" customHeight="1" x14ac:dyDescent="0.3">
      <c r="A628" s="2"/>
      <c r="B628" s="3"/>
      <c r="C628" s="28" t="s">
        <v>1</v>
      </c>
      <c r="D628" s="26"/>
      <c r="E628" s="28" t="s">
        <v>2</v>
      </c>
      <c r="F628" s="26"/>
      <c r="G628" s="28" t="s">
        <v>3</v>
      </c>
      <c r="H628" s="26"/>
      <c r="I628" s="28" t="s">
        <v>4</v>
      </c>
      <c r="J628" s="26"/>
      <c r="K628" s="27"/>
    </row>
    <row r="629" spans="1:11" ht="15.75" customHeight="1" x14ac:dyDescent="0.3">
      <c r="A629" s="4" t="s">
        <v>5</v>
      </c>
      <c r="B629" s="5" t="s">
        <v>6</v>
      </c>
      <c r="C629" s="6" t="s">
        <v>7</v>
      </c>
      <c r="D629" s="6" t="s">
        <v>8</v>
      </c>
      <c r="E629" s="6" t="s">
        <v>7</v>
      </c>
      <c r="F629" s="6" t="s">
        <v>8</v>
      </c>
      <c r="G629" s="6" t="s">
        <v>7</v>
      </c>
      <c r="H629" s="6" t="s">
        <v>8</v>
      </c>
      <c r="I629" s="6" t="s">
        <v>7</v>
      </c>
      <c r="J629" s="6" t="s">
        <v>8</v>
      </c>
      <c r="K629" s="29"/>
    </row>
    <row r="630" spans="1:11" ht="15.75" customHeight="1" x14ac:dyDescent="0.3">
      <c r="A630" s="7" t="s">
        <v>63</v>
      </c>
      <c r="B630" s="8" t="s">
        <v>275</v>
      </c>
      <c r="C630" s="12">
        <v>7</v>
      </c>
      <c r="D630" s="13">
        <v>11</v>
      </c>
      <c r="E630" s="13">
        <v>3</v>
      </c>
      <c r="F630" s="13">
        <v>4</v>
      </c>
      <c r="G630" s="13">
        <v>0</v>
      </c>
      <c r="H630" s="13">
        <v>1</v>
      </c>
      <c r="I630" s="13">
        <v>7</v>
      </c>
      <c r="J630" s="13">
        <v>12</v>
      </c>
      <c r="K630" s="27"/>
    </row>
    <row r="631" spans="1:11" ht="15.75" customHeight="1" x14ac:dyDescent="0.3">
      <c r="A631" s="7" t="s">
        <v>64</v>
      </c>
      <c r="B631" s="8" t="s">
        <v>275</v>
      </c>
      <c r="C631" s="22">
        <v>7</v>
      </c>
      <c r="D631" s="14">
        <v>11</v>
      </c>
      <c r="E631" s="14">
        <v>3</v>
      </c>
      <c r="F631" s="14">
        <v>4</v>
      </c>
      <c r="G631" s="14">
        <v>1</v>
      </c>
      <c r="H631" s="14">
        <v>1</v>
      </c>
      <c r="I631" s="14">
        <v>8</v>
      </c>
      <c r="J631" s="14">
        <v>12</v>
      </c>
      <c r="K631" s="27"/>
    </row>
    <row r="632" spans="1:11" ht="15.75" customHeight="1" x14ac:dyDescent="0.3">
      <c r="A632" s="7" t="s">
        <v>66</v>
      </c>
      <c r="B632" s="8" t="s">
        <v>275</v>
      </c>
      <c r="C632" s="22">
        <v>7</v>
      </c>
      <c r="D632" s="14">
        <v>11</v>
      </c>
      <c r="E632" s="14">
        <v>4</v>
      </c>
      <c r="F632" s="14">
        <v>3</v>
      </c>
      <c r="G632" s="14">
        <v>1</v>
      </c>
      <c r="H632" s="14">
        <v>1</v>
      </c>
      <c r="I632" s="14">
        <v>8</v>
      </c>
      <c r="J632" s="14">
        <v>12</v>
      </c>
      <c r="K632" s="27"/>
    </row>
    <row r="633" spans="1:11" ht="15.75" customHeight="1" x14ac:dyDescent="0.3">
      <c r="A633" s="7" t="s">
        <v>103</v>
      </c>
      <c r="B633" s="8" t="s">
        <v>1868</v>
      </c>
      <c r="C633" s="22"/>
      <c r="D633" s="14"/>
      <c r="E633" s="14"/>
      <c r="F633" s="14"/>
      <c r="G633" s="14"/>
      <c r="H633" s="14"/>
      <c r="I633" s="14"/>
      <c r="J633" s="14"/>
      <c r="K633" s="27"/>
    </row>
    <row r="634" spans="1:11" ht="15.75" customHeight="1" x14ac:dyDescent="0.3">
      <c r="A634" s="7" t="s">
        <v>104</v>
      </c>
      <c r="B634" s="8" t="s">
        <v>1868</v>
      </c>
      <c r="C634" s="22"/>
      <c r="D634" s="14"/>
      <c r="E634" s="14"/>
      <c r="F634" s="14"/>
      <c r="G634" s="14"/>
      <c r="H634" s="14"/>
      <c r="I634" s="14"/>
      <c r="J634" s="14"/>
      <c r="K634" s="27"/>
    </row>
    <row r="635" spans="1:11" ht="15.75" customHeight="1" x14ac:dyDescent="0.3">
      <c r="A635" s="7" t="s">
        <v>105</v>
      </c>
      <c r="B635" s="8" t="s">
        <v>1557</v>
      </c>
      <c r="C635" s="22">
        <v>13</v>
      </c>
      <c r="D635" s="14">
        <v>5</v>
      </c>
      <c r="E635" s="14">
        <v>9</v>
      </c>
      <c r="F635" s="14">
        <v>1</v>
      </c>
      <c r="G635" s="14">
        <v>3</v>
      </c>
      <c r="H635" s="14">
        <v>1</v>
      </c>
      <c r="I635" s="14">
        <v>16</v>
      </c>
      <c r="J635" s="14">
        <v>6</v>
      </c>
      <c r="K635" s="27"/>
    </row>
    <row r="636" spans="1:11" ht="15.75" customHeight="1" x14ac:dyDescent="0.3">
      <c r="A636" s="7" t="s">
        <v>25</v>
      </c>
      <c r="B636" s="8" t="s">
        <v>1557</v>
      </c>
      <c r="C636" s="22">
        <v>11</v>
      </c>
      <c r="D636" s="14">
        <v>7</v>
      </c>
      <c r="E636" s="14">
        <v>8</v>
      </c>
      <c r="F636" s="14">
        <v>2</v>
      </c>
      <c r="G636" s="14">
        <v>1</v>
      </c>
      <c r="H636" s="14">
        <v>1</v>
      </c>
      <c r="I636" s="14">
        <v>12</v>
      </c>
      <c r="J636" s="14">
        <v>8</v>
      </c>
      <c r="K636" s="27"/>
    </row>
    <row r="637" spans="1:11" ht="15.75" customHeight="1" x14ac:dyDescent="0.3">
      <c r="A637" s="7" t="s">
        <v>27</v>
      </c>
      <c r="B637" s="8" t="s">
        <v>1557</v>
      </c>
      <c r="C637" s="22">
        <v>14</v>
      </c>
      <c r="D637" s="14">
        <v>4</v>
      </c>
      <c r="E637" s="14">
        <v>10</v>
      </c>
      <c r="F637" s="14">
        <v>0</v>
      </c>
      <c r="G637" s="14">
        <v>2</v>
      </c>
      <c r="H637" s="14">
        <v>1</v>
      </c>
      <c r="I637" s="14">
        <v>16</v>
      </c>
      <c r="J637" s="14">
        <v>5</v>
      </c>
      <c r="K637" s="27"/>
    </row>
    <row r="638" spans="1:11" ht="15.75" customHeight="1" x14ac:dyDescent="0.3">
      <c r="A638" s="7" t="s">
        <v>28</v>
      </c>
      <c r="B638" s="8" t="s">
        <v>1557</v>
      </c>
      <c r="C638" s="22">
        <v>12</v>
      </c>
      <c r="D638" s="14">
        <v>6</v>
      </c>
      <c r="E638" s="14">
        <v>7</v>
      </c>
      <c r="F638" s="14">
        <v>3</v>
      </c>
      <c r="G638" s="14">
        <v>2</v>
      </c>
      <c r="H638" s="14">
        <v>1</v>
      </c>
      <c r="I638" s="14">
        <v>14</v>
      </c>
      <c r="J638" s="14">
        <v>7</v>
      </c>
      <c r="K638" s="27"/>
    </row>
    <row r="639" spans="1:11" ht="15.75" customHeight="1" x14ac:dyDescent="0.3">
      <c r="A639" s="7" t="s">
        <v>106</v>
      </c>
      <c r="B639" s="8" t="s">
        <v>1557</v>
      </c>
      <c r="C639" s="22">
        <v>16</v>
      </c>
      <c r="D639" s="14">
        <v>2</v>
      </c>
      <c r="E639" s="14">
        <v>9</v>
      </c>
      <c r="F639" s="14">
        <v>1</v>
      </c>
      <c r="G639" s="14">
        <v>2</v>
      </c>
      <c r="H639" s="14">
        <v>1</v>
      </c>
      <c r="I639" s="14">
        <v>18</v>
      </c>
      <c r="J639" s="14">
        <v>3</v>
      </c>
      <c r="K639" s="27"/>
    </row>
    <row r="640" spans="1:11" ht="15.75" customHeight="1" x14ac:dyDescent="0.3">
      <c r="A640" s="7" t="s">
        <v>30</v>
      </c>
      <c r="B640" s="8" t="s">
        <v>1557</v>
      </c>
      <c r="C640" s="22">
        <v>14</v>
      </c>
      <c r="D640" s="14">
        <v>4</v>
      </c>
      <c r="E640" s="14">
        <v>7</v>
      </c>
      <c r="F640" s="14">
        <v>3</v>
      </c>
      <c r="G640" s="14">
        <v>2</v>
      </c>
      <c r="H640" s="14">
        <v>1</v>
      </c>
      <c r="I640" s="14">
        <v>16</v>
      </c>
      <c r="J640" s="14">
        <v>5</v>
      </c>
      <c r="K640" s="27"/>
    </row>
    <row r="641" spans="1:11" ht="15.75" customHeight="1" x14ac:dyDescent="0.3">
      <c r="A641" s="7" t="s">
        <v>107</v>
      </c>
      <c r="B641" s="8" t="s">
        <v>1557</v>
      </c>
      <c r="C641" s="22">
        <v>13</v>
      </c>
      <c r="D641" s="14">
        <v>5</v>
      </c>
      <c r="E641" s="14">
        <v>8</v>
      </c>
      <c r="F641" s="14">
        <v>2</v>
      </c>
      <c r="G641" s="14">
        <v>2</v>
      </c>
      <c r="H641" s="14">
        <v>1</v>
      </c>
      <c r="I641" s="14">
        <v>15</v>
      </c>
      <c r="J641" s="14">
        <v>6</v>
      </c>
      <c r="K641" s="27"/>
    </row>
    <row r="642" spans="1:11" ht="15.75" customHeight="1" x14ac:dyDescent="0.3">
      <c r="A642" s="7" t="s">
        <v>109</v>
      </c>
      <c r="B642" s="8" t="s">
        <v>1869</v>
      </c>
      <c r="C642" s="22"/>
      <c r="D642" s="14"/>
      <c r="E642" s="14"/>
      <c r="F642" s="14"/>
      <c r="G642" s="14"/>
      <c r="H642" s="14"/>
      <c r="I642" s="50"/>
      <c r="J642" s="50"/>
      <c r="K642" s="27"/>
    </row>
    <row r="643" spans="1:11" ht="15.75" customHeight="1" x14ac:dyDescent="0.3">
      <c r="A643" s="7" t="s">
        <v>110</v>
      </c>
      <c r="B643" s="8" t="s">
        <v>1869</v>
      </c>
      <c r="C643" s="22"/>
      <c r="D643" s="14"/>
      <c r="E643" s="14"/>
      <c r="F643" s="14"/>
      <c r="G643" s="14"/>
      <c r="H643" s="14"/>
      <c r="I643" s="50">
        <f>134-SUM(I635:I642)</f>
        <v>27</v>
      </c>
      <c r="J643" s="50">
        <f>51-SUM(J635:J642)</f>
        <v>11</v>
      </c>
      <c r="K643" s="27"/>
    </row>
    <row r="644" spans="1:11" ht="15.75" customHeight="1" x14ac:dyDescent="0.3">
      <c r="A644" s="10" t="s">
        <v>12</v>
      </c>
      <c r="B644" s="11"/>
      <c r="C644" s="9">
        <f t="shared" ref="C644:J644" si="39">SUM(C630:C643)</f>
        <v>114</v>
      </c>
      <c r="D644" s="9">
        <f t="shared" si="39"/>
        <v>66</v>
      </c>
      <c r="E644" s="9">
        <f t="shared" si="39"/>
        <v>68</v>
      </c>
      <c r="F644" s="9">
        <f t="shared" si="39"/>
        <v>23</v>
      </c>
      <c r="G644" s="9">
        <f t="shared" si="39"/>
        <v>16</v>
      </c>
      <c r="H644" s="9">
        <f t="shared" si="39"/>
        <v>10</v>
      </c>
      <c r="I644" s="9">
        <f t="shared" si="39"/>
        <v>157</v>
      </c>
      <c r="J644" s="9">
        <f t="shared" si="39"/>
        <v>87</v>
      </c>
      <c r="K644" s="29"/>
    </row>
    <row r="645" spans="1:11" ht="15.75" customHeight="1" x14ac:dyDescent="0.3">
      <c r="A645" s="1" t="s">
        <v>1870</v>
      </c>
    </row>
    <row r="646" spans="1:11" ht="15.75" customHeight="1" x14ac:dyDescent="0.3"/>
    <row r="647" spans="1:11" ht="15.75" customHeight="1" x14ac:dyDescent="0.3">
      <c r="A647" s="24" t="s">
        <v>338</v>
      </c>
      <c r="B647" s="25"/>
      <c r="C647" s="25"/>
      <c r="D647" s="25"/>
      <c r="E647" s="25"/>
      <c r="F647" s="25"/>
      <c r="G647" s="25"/>
      <c r="H647" s="25"/>
      <c r="I647" s="25"/>
      <c r="J647" s="26"/>
      <c r="K647" s="27"/>
    </row>
    <row r="648" spans="1:11" ht="15.75" customHeight="1" x14ac:dyDescent="0.3">
      <c r="A648" s="2"/>
      <c r="B648" s="3"/>
      <c r="C648" s="28" t="s">
        <v>1</v>
      </c>
      <c r="D648" s="26"/>
      <c r="E648" s="28" t="s">
        <v>2</v>
      </c>
      <c r="F648" s="26"/>
      <c r="G648" s="28" t="s">
        <v>3</v>
      </c>
      <c r="H648" s="26"/>
      <c r="I648" s="28" t="s">
        <v>4</v>
      </c>
      <c r="J648" s="26"/>
      <c r="K648" s="27"/>
    </row>
    <row r="649" spans="1:11" ht="15.75" customHeight="1" x14ac:dyDescent="0.3">
      <c r="A649" s="4" t="s">
        <v>5</v>
      </c>
      <c r="B649" s="5" t="s">
        <v>6</v>
      </c>
      <c r="C649" s="6" t="s">
        <v>7</v>
      </c>
      <c r="D649" s="6" t="s">
        <v>8</v>
      </c>
      <c r="E649" s="6" t="s">
        <v>7</v>
      </c>
      <c r="F649" s="6" t="s">
        <v>8</v>
      </c>
      <c r="G649" s="6" t="s">
        <v>7</v>
      </c>
      <c r="H649" s="6" t="s">
        <v>8</v>
      </c>
      <c r="I649" s="6" t="s">
        <v>7</v>
      </c>
      <c r="J649" s="6" t="s">
        <v>8</v>
      </c>
      <c r="K649" s="29"/>
    </row>
    <row r="650" spans="1:11" ht="15.75" customHeight="1" x14ac:dyDescent="0.3">
      <c r="A650" s="7" t="s">
        <v>67</v>
      </c>
      <c r="B650" s="8" t="s">
        <v>52</v>
      </c>
      <c r="C650" s="12">
        <v>2</v>
      </c>
      <c r="D650" s="13">
        <v>16</v>
      </c>
      <c r="E650" s="13">
        <v>1</v>
      </c>
      <c r="F650" s="13">
        <v>8</v>
      </c>
      <c r="G650" s="13">
        <v>0</v>
      </c>
      <c r="H650" s="13">
        <v>1</v>
      </c>
      <c r="I650" s="13">
        <v>2</v>
      </c>
      <c r="J650" s="13">
        <v>17</v>
      </c>
      <c r="K650" s="27"/>
    </row>
    <row r="651" spans="1:11" ht="15.75" customHeight="1" x14ac:dyDescent="0.3">
      <c r="A651" s="10" t="s">
        <v>12</v>
      </c>
      <c r="B651" s="11"/>
      <c r="C651" s="9">
        <v>2</v>
      </c>
      <c r="D651" s="9">
        <v>16</v>
      </c>
      <c r="E651" s="9">
        <v>1</v>
      </c>
      <c r="F651" s="9">
        <v>8</v>
      </c>
      <c r="G651" s="9">
        <v>0</v>
      </c>
      <c r="H651" s="9">
        <v>1</v>
      </c>
      <c r="I651" s="9">
        <v>2</v>
      </c>
      <c r="J651" s="9">
        <v>17</v>
      </c>
      <c r="K651" s="29"/>
    </row>
    <row r="652" spans="1:11" ht="15.75" customHeight="1" x14ac:dyDescent="0.3"/>
    <row r="653" spans="1:11" ht="15.75" customHeight="1" x14ac:dyDescent="0.3"/>
    <row r="654" spans="1:11" ht="15.75" customHeight="1" x14ac:dyDescent="0.3">
      <c r="A654" s="24" t="s">
        <v>1686</v>
      </c>
      <c r="B654" s="25"/>
      <c r="C654" s="25"/>
      <c r="D654" s="25"/>
      <c r="E654" s="25"/>
      <c r="F654" s="25"/>
      <c r="G654" s="25"/>
      <c r="H654" s="25"/>
      <c r="I654" s="25"/>
      <c r="J654" s="26"/>
      <c r="K654" s="27"/>
    </row>
    <row r="655" spans="1:11" ht="15.75" customHeight="1" x14ac:dyDescent="0.3">
      <c r="A655" s="2"/>
      <c r="B655" s="3"/>
      <c r="C655" s="28" t="s">
        <v>1</v>
      </c>
      <c r="D655" s="26"/>
      <c r="E655" s="28" t="s">
        <v>2</v>
      </c>
      <c r="F655" s="26"/>
      <c r="G655" s="28" t="s">
        <v>3</v>
      </c>
      <c r="H655" s="26"/>
      <c r="I655" s="28" t="s">
        <v>4</v>
      </c>
      <c r="J655" s="26"/>
      <c r="K655" s="27"/>
    </row>
    <row r="656" spans="1:11" ht="15.75" customHeight="1" x14ac:dyDescent="0.3">
      <c r="A656" s="4" t="s">
        <v>5</v>
      </c>
      <c r="B656" s="5" t="s">
        <v>6</v>
      </c>
      <c r="C656" s="6" t="s">
        <v>7</v>
      </c>
      <c r="D656" s="6" t="s">
        <v>8</v>
      </c>
      <c r="E656" s="6" t="s">
        <v>7</v>
      </c>
      <c r="F656" s="6" t="s">
        <v>8</v>
      </c>
      <c r="G656" s="6" t="s">
        <v>7</v>
      </c>
      <c r="H656" s="6" t="s">
        <v>8</v>
      </c>
      <c r="I656" s="6" t="s">
        <v>7</v>
      </c>
      <c r="J656" s="6" t="s">
        <v>8</v>
      </c>
      <c r="K656" s="29"/>
    </row>
    <row r="657" spans="1:11" ht="15.75" customHeight="1" x14ac:dyDescent="0.3">
      <c r="A657" s="7" t="s">
        <v>236</v>
      </c>
      <c r="B657" s="8" t="s">
        <v>285</v>
      </c>
      <c r="C657" s="12">
        <v>1</v>
      </c>
      <c r="D657" s="13">
        <v>3</v>
      </c>
      <c r="E657" s="13">
        <v>1</v>
      </c>
      <c r="F657" s="13">
        <v>2</v>
      </c>
      <c r="G657" s="13">
        <v>0</v>
      </c>
      <c r="H657" s="13">
        <v>1</v>
      </c>
      <c r="I657" s="13">
        <v>1</v>
      </c>
      <c r="J657" s="13">
        <v>4</v>
      </c>
      <c r="K657" s="27"/>
    </row>
    <row r="658" spans="1:11" ht="15.75" customHeight="1" x14ac:dyDescent="0.3">
      <c r="A658" s="10" t="s">
        <v>12</v>
      </c>
      <c r="B658" s="11"/>
      <c r="C658" s="9">
        <v>1</v>
      </c>
      <c r="D658" s="9">
        <v>3</v>
      </c>
      <c r="E658" s="9">
        <v>1</v>
      </c>
      <c r="F658" s="9">
        <v>2</v>
      </c>
      <c r="G658" s="9">
        <v>0</v>
      </c>
      <c r="H658" s="9">
        <v>1</v>
      </c>
      <c r="I658" s="9">
        <v>1</v>
      </c>
      <c r="J658" s="9">
        <v>4</v>
      </c>
      <c r="K658" s="29"/>
    </row>
    <row r="659" spans="1:11" ht="15.75" customHeight="1" x14ac:dyDescent="0.3"/>
    <row r="660" spans="1:11" ht="15.75" customHeight="1" x14ac:dyDescent="0.3"/>
    <row r="661" spans="1:11" ht="15.75" customHeight="1" x14ac:dyDescent="0.3">
      <c r="A661" s="24" t="s">
        <v>1548</v>
      </c>
      <c r="B661" s="25"/>
      <c r="C661" s="25"/>
      <c r="D661" s="25"/>
      <c r="E661" s="25"/>
      <c r="F661" s="25"/>
      <c r="G661" s="25"/>
      <c r="H661" s="25"/>
      <c r="I661" s="25"/>
      <c r="J661" s="26"/>
      <c r="K661" s="27"/>
    </row>
    <row r="662" spans="1:11" ht="15.75" customHeight="1" x14ac:dyDescent="0.3">
      <c r="A662" s="2"/>
      <c r="B662" s="3"/>
      <c r="C662" s="28" t="s">
        <v>1</v>
      </c>
      <c r="D662" s="26"/>
      <c r="E662" s="28" t="s">
        <v>2</v>
      </c>
      <c r="F662" s="26"/>
      <c r="G662" s="28" t="s">
        <v>3</v>
      </c>
      <c r="H662" s="26"/>
      <c r="I662" s="28" t="s">
        <v>4</v>
      </c>
      <c r="J662" s="26"/>
      <c r="K662" s="27"/>
    </row>
    <row r="663" spans="1:11" ht="15.75" customHeight="1" x14ac:dyDescent="0.3">
      <c r="A663" s="4" t="s">
        <v>5</v>
      </c>
      <c r="B663" s="5" t="s">
        <v>6</v>
      </c>
      <c r="C663" s="6" t="s">
        <v>7</v>
      </c>
      <c r="D663" s="6" t="s">
        <v>8</v>
      </c>
      <c r="E663" s="6" t="s">
        <v>7</v>
      </c>
      <c r="F663" s="6" t="s">
        <v>8</v>
      </c>
      <c r="G663" s="6" t="s">
        <v>7</v>
      </c>
      <c r="H663" s="6" t="s">
        <v>8</v>
      </c>
      <c r="I663" s="6" t="s">
        <v>7</v>
      </c>
      <c r="J663" s="6" t="s">
        <v>8</v>
      </c>
      <c r="K663" s="29"/>
    </row>
    <row r="664" spans="1:11" ht="15.75" customHeight="1" x14ac:dyDescent="0.3">
      <c r="A664" s="7" t="s">
        <v>102</v>
      </c>
      <c r="B664" s="8" t="s">
        <v>663</v>
      </c>
      <c r="C664" s="12"/>
      <c r="D664" s="13"/>
      <c r="E664" s="13"/>
      <c r="F664" s="13"/>
      <c r="G664" s="13"/>
      <c r="H664" s="13"/>
      <c r="I664" s="13">
        <v>9</v>
      </c>
      <c r="J664" s="13">
        <v>9</v>
      </c>
    </row>
    <row r="665" spans="1:11" ht="15.75" customHeight="1" x14ac:dyDescent="0.3">
      <c r="A665" s="7" t="s">
        <v>103</v>
      </c>
      <c r="B665" s="8" t="s">
        <v>663</v>
      </c>
      <c r="C665" s="12"/>
      <c r="D665" s="13"/>
      <c r="E665" s="13"/>
      <c r="F665" s="13"/>
      <c r="G665" s="13"/>
      <c r="H665" s="13"/>
      <c r="I665" s="13">
        <v>10</v>
      </c>
      <c r="J665" s="13">
        <v>8</v>
      </c>
    </row>
    <row r="666" spans="1:11" ht="15.75" customHeight="1" x14ac:dyDescent="0.3">
      <c r="A666" s="7" t="s">
        <v>104</v>
      </c>
      <c r="B666" s="8" t="s">
        <v>1497</v>
      </c>
      <c r="C666" s="12">
        <v>1</v>
      </c>
      <c r="D666" s="13">
        <v>19</v>
      </c>
      <c r="E666" s="13">
        <v>1</v>
      </c>
      <c r="F666" s="13">
        <v>11</v>
      </c>
      <c r="G666" s="13">
        <v>0</v>
      </c>
      <c r="H666" s="13">
        <v>1</v>
      </c>
      <c r="I666" s="13">
        <v>1</v>
      </c>
      <c r="J666" s="13">
        <v>20</v>
      </c>
      <c r="K666" s="27"/>
    </row>
    <row r="667" spans="1:11" ht="15.75" customHeight="1" x14ac:dyDescent="0.3">
      <c r="A667" s="10" t="s">
        <v>12</v>
      </c>
      <c r="B667" s="11"/>
      <c r="C667" s="9">
        <f>SUM(C664:C666)</f>
        <v>1</v>
      </c>
      <c r="D667" s="9">
        <f t="shared" ref="D667:J667" si="40">SUM(D664:D666)</f>
        <v>19</v>
      </c>
      <c r="E667" s="9">
        <f t="shared" si="40"/>
        <v>1</v>
      </c>
      <c r="F667" s="9">
        <f t="shared" si="40"/>
        <v>11</v>
      </c>
      <c r="G667" s="9">
        <f t="shared" si="40"/>
        <v>0</v>
      </c>
      <c r="H667" s="9">
        <f t="shared" si="40"/>
        <v>1</v>
      </c>
      <c r="I667" s="9">
        <f t="shared" si="40"/>
        <v>20</v>
      </c>
      <c r="J667" s="9">
        <f t="shared" si="40"/>
        <v>37</v>
      </c>
      <c r="K667" s="29"/>
    </row>
    <row r="668" spans="1:11" ht="15.75" customHeight="1" x14ac:dyDescent="0.3"/>
    <row r="669" spans="1:11" ht="15.75" customHeight="1" x14ac:dyDescent="0.3"/>
    <row r="670" spans="1:11" ht="15.75" customHeight="1" x14ac:dyDescent="0.3">
      <c r="A670" s="24" t="s">
        <v>1425</v>
      </c>
      <c r="B670" s="25"/>
      <c r="C670" s="25"/>
      <c r="D670" s="25"/>
      <c r="E670" s="25"/>
      <c r="F670" s="25"/>
      <c r="G670" s="25"/>
      <c r="H670" s="25"/>
      <c r="I670" s="25"/>
      <c r="J670" s="26"/>
      <c r="K670" s="27"/>
    </row>
    <row r="671" spans="1:11" ht="15.75" customHeight="1" x14ac:dyDescent="0.3">
      <c r="A671" s="2"/>
      <c r="B671" s="3"/>
      <c r="C671" s="28" t="s">
        <v>1</v>
      </c>
      <c r="D671" s="26"/>
      <c r="E671" s="28" t="s">
        <v>2</v>
      </c>
      <c r="F671" s="26"/>
      <c r="G671" s="28" t="s">
        <v>3</v>
      </c>
      <c r="H671" s="26"/>
      <c r="I671" s="28" t="s">
        <v>4</v>
      </c>
      <c r="J671" s="26"/>
      <c r="K671" s="27"/>
    </row>
    <row r="672" spans="1:11" ht="15.75" customHeight="1" x14ac:dyDescent="0.3">
      <c r="A672" s="4" t="s">
        <v>5</v>
      </c>
      <c r="B672" s="5" t="s">
        <v>6</v>
      </c>
      <c r="C672" s="6" t="s">
        <v>7</v>
      </c>
      <c r="D672" s="6" t="s">
        <v>8</v>
      </c>
      <c r="E672" s="6" t="s">
        <v>7</v>
      </c>
      <c r="F672" s="6" t="s">
        <v>8</v>
      </c>
      <c r="G672" s="6" t="s">
        <v>7</v>
      </c>
      <c r="H672" s="6" t="s">
        <v>8</v>
      </c>
      <c r="I672" s="6" t="s">
        <v>7</v>
      </c>
      <c r="J672" s="6" t="s">
        <v>8</v>
      </c>
      <c r="K672" s="29"/>
    </row>
    <row r="673" spans="1:11" ht="15.75" customHeight="1" x14ac:dyDescent="0.3">
      <c r="A673" s="7" t="s">
        <v>90</v>
      </c>
      <c r="B673" s="8" t="s">
        <v>65</v>
      </c>
      <c r="C673" s="12">
        <v>4</v>
      </c>
      <c r="D673" s="13">
        <v>16</v>
      </c>
      <c r="E673" s="13">
        <v>0</v>
      </c>
      <c r="F673" s="13">
        <v>8</v>
      </c>
      <c r="G673" s="13">
        <v>0</v>
      </c>
      <c r="H673" s="13">
        <v>1</v>
      </c>
      <c r="I673" s="13">
        <v>4</v>
      </c>
      <c r="J673" s="13">
        <v>17</v>
      </c>
      <c r="K673" s="27"/>
    </row>
    <row r="674" spans="1:11" ht="15.75" customHeight="1" x14ac:dyDescent="0.3">
      <c r="A674" s="7" t="s">
        <v>73</v>
      </c>
      <c r="B674" s="8" t="s">
        <v>65</v>
      </c>
      <c r="C674" s="22">
        <v>7</v>
      </c>
      <c r="D674" s="14">
        <v>13</v>
      </c>
      <c r="E674" s="14">
        <v>3</v>
      </c>
      <c r="F674" s="14">
        <v>9</v>
      </c>
      <c r="G674" s="14">
        <v>0</v>
      </c>
      <c r="H674" s="14">
        <v>1</v>
      </c>
      <c r="I674" s="14">
        <v>7</v>
      </c>
      <c r="J674" s="14">
        <v>14</v>
      </c>
      <c r="K674" s="27"/>
    </row>
    <row r="675" spans="1:11" ht="15.75" customHeight="1" x14ac:dyDescent="0.3">
      <c r="A675" s="7" t="s">
        <v>75</v>
      </c>
      <c r="B675" s="8" t="s">
        <v>65</v>
      </c>
      <c r="C675" s="22">
        <v>9</v>
      </c>
      <c r="D675" s="14">
        <v>11</v>
      </c>
      <c r="E675" s="14">
        <v>7</v>
      </c>
      <c r="F675" s="14">
        <v>5</v>
      </c>
      <c r="G675" s="14">
        <v>0</v>
      </c>
      <c r="H675" s="14">
        <v>1</v>
      </c>
      <c r="I675" s="14">
        <v>9</v>
      </c>
      <c r="J675" s="14">
        <v>12</v>
      </c>
      <c r="K675" s="27"/>
    </row>
    <row r="676" spans="1:11" ht="15.75" customHeight="1" x14ac:dyDescent="0.3">
      <c r="A676" s="7" t="s">
        <v>76</v>
      </c>
      <c r="B676" s="8" t="s">
        <v>65</v>
      </c>
      <c r="C676" s="22">
        <v>4</v>
      </c>
      <c r="D676" s="14">
        <v>15</v>
      </c>
      <c r="E676" s="14">
        <v>3</v>
      </c>
      <c r="F676" s="14">
        <v>8</v>
      </c>
      <c r="G676" s="14">
        <v>0</v>
      </c>
      <c r="H676" s="14">
        <v>1</v>
      </c>
      <c r="I676" s="14">
        <v>4</v>
      </c>
      <c r="J676" s="14">
        <v>16</v>
      </c>
      <c r="K676" s="27"/>
    </row>
    <row r="677" spans="1:11" ht="15.75" customHeight="1" x14ac:dyDescent="0.3">
      <c r="A677" s="10" t="s">
        <v>12</v>
      </c>
      <c r="B677" s="11"/>
      <c r="C677" s="9">
        <f t="shared" ref="C677:J677" si="41">SUM(C673:C676)</f>
        <v>24</v>
      </c>
      <c r="D677" s="9">
        <f t="shared" si="41"/>
        <v>55</v>
      </c>
      <c r="E677" s="9">
        <f t="shared" si="41"/>
        <v>13</v>
      </c>
      <c r="F677" s="9">
        <f t="shared" si="41"/>
        <v>30</v>
      </c>
      <c r="G677" s="9">
        <f t="shared" si="41"/>
        <v>0</v>
      </c>
      <c r="H677" s="9">
        <f t="shared" si="41"/>
        <v>4</v>
      </c>
      <c r="I677" s="9">
        <f t="shared" si="41"/>
        <v>24</v>
      </c>
      <c r="J677" s="9">
        <f t="shared" si="41"/>
        <v>59</v>
      </c>
      <c r="K677" s="29"/>
    </row>
    <row r="678" spans="1:11" ht="15.75" customHeight="1" x14ac:dyDescent="0.3">
      <c r="A678" s="1" t="s">
        <v>1426</v>
      </c>
    </row>
    <row r="679" spans="1:11" ht="15.75" customHeight="1" x14ac:dyDescent="0.3"/>
    <row r="680" spans="1:11" ht="15.75" customHeight="1" x14ac:dyDescent="0.3">
      <c r="A680" s="24" t="s">
        <v>339</v>
      </c>
      <c r="B680" s="25"/>
      <c r="C680" s="25"/>
      <c r="D680" s="25"/>
      <c r="E680" s="25"/>
      <c r="F680" s="25"/>
      <c r="G680" s="25"/>
      <c r="H680" s="25"/>
      <c r="I680" s="25"/>
      <c r="J680" s="26"/>
      <c r="K680" s="27"/>
    </row>
    <row r="681" spans="1:11" ht="15.75" customHeight="1" x14ac:dyDescent="0.3">
      <c r="A681" s="2"/>
      <c r="B681" s="3"/>
      <c r="C681" s="28" t="s">
        <v>1</v>
      </c>
      <c r="D681" s="26"/>
      <c r="E681" s="28" t="s">
        <v>2</v>
      </c>
      <c r="F681" s="26"/>
      <c r="G681" s="28" t="s">
        <v>3</v>
      </c>
      <c r="H681" s="26"/>
      <c r="I681" s="28" t="s">
        <v>4</v>
      </c>
      <c r="J681" s="26"/>
      <c r="K681" s="27"/>
    </row>
    <row r="682" spans="1:11" ht="15.75" customHeight="1" x14ac:dyDescent="0.3">
      <c r="A682" s="4" t="s">
        <v>5</v>
      </c>
      <c r="B682" s="5" t="s">
        <v>6</v>
      </c>
      <c r="C682" s="6" t="s">
        <v>7</v>
      </c>
      <c r="D682" s="6" t="s">
        <v>8</v>
      </c>
      <c r="E682" s="6" t="s">
        <v>7</v>
      </c>
      <c r="F682" s="6" t="s">
        <v>8</v>
      </c>
      <c r="G682" s="6" t="s">
        <v>7</v>
      </c>
      <c r="H682" s="6" t="s">
        <v>8</v>
      </c>
      <c r="I682" s="6" t="s">
        <v>7</v>
      </c>
      <c r="J682" s="6" t="s">
        <v>8</v>
      </c>
      <c r="K682" s="29"/>
    </row>
    <row r="683" spans="1:11" ht="15.75" customHeight="1" x14ac:dyDescent="0.3">
      <c r="A683" s="7" t="s">
        <v>243</v>
      </c>
      <c r="B683" s="8" t="s">
        <v>31</v>
      </c>
      <c r="C683" s="12">
        <v>8</v>
      </c>
      <c r="D683" s="13">
        <v>9</v>
      </c>
      <c r="E683" s="13">
        <v>0</v>
      </c>
      <c r="F683" s="13">
        <v>0</v>
      </c>
      <c r="G683" s="13">
        <v>0</v>
      </c>
      <c r="H683" s="13">
        <v>1</v>
      </c>
      <c r="I683" s="13">
        <v>8</v>
      </c>
      <c r="J683" s="13">
        <v>10</v>
      </c>
      <c r="K683" s="27"/>
    </row>
    <row r="684" spans="1:11" ht="15.75" customHeight="1" x14ac:dyDescent="0.3">
      <c r="A684" s="10" t="s">
        <v>12</v>
      </c>
      <c r="B684" s="11"/>
      <c r="C684" s="9">
        <v>8</v>
      </c>
      <c r="D684" s="9">
        <v>8</v>
      </c>
      <c r="E684" s="9">
        <v>0</v>
      </c>
      <c r="F684" s="9">
        <v>0</v>
      </c>
      <c r="G684" s="9">
        <v>0</v>
      </c>
      <c r="H684" s="9">
        <v>1</v>
      </c>
      <c r="I684" s="9">
        <v>8</v>
      </c>
      <c r="J684" s="9">
        <v>9</v>
      </c>
      <c r="K684" s="29"/>
    </row>
    <row r="685" spans="1:11" ht="15.75" customHeight="1" x14ac:dyDescent="0.3"/>
    <row r="686" spans="1:11" ht="15.75" customHeight="1" x14ac:dyDescent="0.3"/>
    <row r="687" spans="1:11" ht="15.75" customHeight="1" x14ac:dyDescent="0.3">
      <c r="A687" s="24" t="s">
        <v>704</v>
      </c>
      <c r="B687" s="25"/>
      <c r="C687" s="25"/>
      <c r="D687" s="25"/>
      <c r="E687" s="25"/>
      <c r="F687" s="25"/>
      <c r="G687" s="25"/>
      <c r="H687" s="25"/>
      <c r="I687" s="25"/>
      <c r="J687" s="26"/>
      <c r="K687" s="27"/>
    </row>
    <row r="688" spans="1:11" ht="15.75" customHeight="1" x14ac:dyDescent="0.3">
      <c r="A688" s="2"/>
      <c r="B688" s="3"/>
      <c r="C688" s="28" t="s">
        <v>1</v>
      </c>
      <c r="D688" s="26"/>
      <c r="E688" s="28" t="s">
        <v>2</v>
      </c>
      <c r="F688" s="26"/>
      <c r="G688" s="28" t="s">
        <v>3</v>
      </c>
      <c r="H688" s="26"/>
      <c r="I688" s="28" t="s">
        <v>4</v>
      </c>
      <c r="J688" s="26"/>
      <c r="K688" s="27"/>
    </row>
    <row r="689" spans="1:11" ht="15.75" customHeight="1" x14ac:dyDescent="0.3">
      <c r="A689" s="4" t="s">
        <v>5</v>
      </c>
      <c r="B689" s="5" t="s">
        <v>6</v>
      </c>
      <c r="C689" s="6" t="s">
        <v>7</v>
      </c>
      <c r="D689" s="6" t="s">
        <v>8</v>
      </c>
      <c r="E689" s="6" t="s">
        <v>7</v>
      </c>
      <c r="F689" s="6" t="s">
        <v>8</v>
      </c>
      <c r="G689" s="6" t="s">
        <v>7</v>
      </c>
      <c r="H689" s="6" t="s">
        <v>8</v>
      </c>
      <c r="I689" s="6" t="s">
        <v>7</v>
      </c>
      <c r="J689" s="6" t="s">
        <v>8</v>
      </c>
      <c r="K689" s="29"/>
    </row>
    <row r="690" spans="1:11" ht="15.75" customHeight="1" x14ac:dyDescent="0.3">
      <c r="A690" s="7" t="s">
        <v>686</v>
      </c>
      <c r="B690" s="8" t="s">
        <v>111</v>
      </c>
      <c r="C690" s="12">
        <v>7</v>
      </c>
      <c r="D690" s="13">
        <v>13</v>
      </c>
      <c r="E690" s="13">
        <v>5</v>
      </c>
      <c r="F690" s="13">
        <v>9</v>
      </c>
      <c r="G690" s="13">
        <v>1</v>
      </c>
      <c r="H690" s="13">
        <v>1</v>
      </c>
      <c r="I690" s="13">
        <v>8</v>
      </c>
      <c r="J690" s="13">
        <v>14</v>
      </c>
      <c r="K690" s="27"/>
    </row>
    <row r="691" spans="1:11" ht="15.75" customHeight="1" x14ac:dyDescent="0.3">
      <c r="A691" s="7" t="s">
        <v>729</v>
      </c>
      <c r="B691" s="8" t="s">
        <v>111</v>
      </c>
      <c r="C691" s="12">
        <v>8</v>
      </c>
      <c r="D691" s="13">
        <v>12</v>
      </c>
      <c r="E691" s="13">
        <v>7</v>
      </c>
      <c r="F691" s="13">
        <v>7</v>
      </c>
      <c r="G691" s="13">
        <v>0</v>
      </c>
      <c r="H691" s="13">
        <v>1</v>
      </c>
      <c r="I691" s="13">
        <v>8</v>
      </c>
      <c r="J691" s="13">
        <v>13</v>
      </c>
      <c r="K691" s="27"/>
    </row>
    <row r="692" spans="1:11" ht="15.75" customHeight="1" x14ac:dyDescent="0.3">
      <c r="A692" s="7" t="s">
        <v>984</v>
      </c>
      <c r="B692" s="8" t="s">
        <v>111</v>
      </c>
      <c r="C692" s="12">
        <v>7</v>
      </c>
      <c r="D692" s="13">
        <v>13</v>
      </c>
      <c r="E692" s="13">
        <v>5</v>
      </c>
      <c r="F692" s="13">
        <v>9</v>
      </c>
      <c r="G692" s="13">
        <v>0</v>
      </c>
      <c r="H692" s="13">
        <v>1</v>
      </c>
      <c r="I692" s="13">
        <v>7</v>
      </c>
      <c r="J692" s="13">
        <v>14</v>
      </c>
      <c r="K692" s="27"/>
    </row>
    <row r="693" spans="1:11" ht="15.75" customHeight="1" x14ac:dyDescent="0.3">
      <c r="A693" s="7" t="s">
        <v>1189</v>
      </c>
      <c r="B693" s="8" t="s">
        <v>111</v>
      </c>
      <c r="C693" s="12">
        <v>6</v>
      </c>
      <c r="D693" s="13">
        <v>14</v>
      </c>
      <c r="E693" s="13">
        <v>3</v>
      </c>
      <c r="F693" s="13">
        <v>10</v>
      </c>
      <c r="G693" s="13">
        <v>0</v>
      </c>
      <c r="H693" s="13">
        <v>1</v>
      </c>
      <c r="I693" s="13">
        <v>6</v>
      </c>
      <c r="J693" s="13">
        <v>15</v>
      </c>
      <c r="K693" s="27"/>
    </row>
    <row r="694" spans="1:11" ht="15.75" customHeight="1" x14ac:dyDescent="0.3">
      <c r="A694" s="7" t="s">
        <v>1267</v>
      </c>
      <c r="B694" s="8" t="s">
        <v>111</v>
      </c>
      <c r="C694" s="12">
        <v>5</v>
      </c>
      <c r="D694" s="13">
        <v>17</v>
      </c>
      <c r="E694" s="13">
        <v>3</v>
      </c>
      <c r="F694" s="13">
        <v>10</v>
      </c>
      <c r="G694" s="13">
        <v>0</v>
      </c>
      <c r="H694" s="13">
        <v>1</v>
      </c>
      <c r="I694" s="13">
        <v>5</v>
      </c>
      <c r="J694" s="13">
        <v>18</v>
      </c>
      <c r="K694" s="27"/>
    </row>
    <row r="695" spans="1:11" ht="15.75" customHeight="1" x14ac:dyDescent="0.3">
      <c r="A695" s="10" t="s">
        <v>12</v>
      </c>
      <c r="B695" s="11"/>
      <c r="C695" s="9">
        <f>SUM(C690:C694)</f>
        <v>33</v>
      </c>
      <c r="D695" s="9">
        <f t="shared" ref="D695:J695" si="42">SUM(D690:D694)</f>
        <v>69</v>
      </c>
      <c r="E695" s="9">
        <f t="shared" si="42"/>
        <v>23</v>
      </c>
      <c r="F695" s="9">
        <f t="shared" si="42"/>
        <v>45</v>
      </c>
      <c r="G695" s="9">
        <f t="shared" si="42"/>
        <v>1</v>
      </c>
      <c r="H695" s="9">
        <f t="shared" si="42"/>
        <v>5</v>
      </c>
      <c r="I695" s="9">
        <f t="shared" si="42"/>
        <v>34</v>
      </c>
      <c r="J695" s="9">
        <f t="shared" si="42"/>
        <v>74</v>
      </c>
      <c r="K695" s="29"/>
    </row>
    <row r="696" spans="1:11" ht="15.75" customHeight="1" x14ac:dyDescent="0.3"/>
    <row r="697" spans="1:11" ht="15.75" customHeight="1" x14ac:dyDescent="0.3"/>
    <row r="698" spans="1:11" ht="15.75" customHeight="1" x14ac:dyDescent="0.3">
      <c r="A698" s="24" t="s">
        <v>340</v>
      </c>
      <c r="B698" s="25"/>
      <c r="C698" s="25"/>
      <c r="D698" s="25"/>
      <c r="E698" s="25"/>
      <c r="F698" s="25"/>
      <c r="G698" s="25"/>
      <c r="H698" s="25"/>
      <c r="I698" s="25"/>
      <c r="J698" s="26"/>
      <c r="K698" s="27"/>
    </row>
    <row r="699" spans="1:11" ht="15.75" customHeight="1" x14ac:dyDescent="0.3">
      <c r="A699" s="2"/>
      <c r="B699" s="3"/>
      <c r="C699" s="28" t="s">
        <v>1</v>
      </c>
      <c r="D699" s="26"/>
      <c r="E699" s="28" t="s">
        <v>2</v>
      </c>
      <c r="F699" s="26"/>
      <c r="G699" s="28" t="s">
        <v>3</v>
      </c>
      <c r="H699" s="26"/>
      <c r="I699" s="28" t="s">
        <v>4</v>
      </c>
      <c r="J699" s="26"/>
      <c r="K699" s="27"/>
    </row>
    <row r="700" spans="1:11" ht="15.75" customHeight="1" x14ac:dyDescent="0.3">
      <c r="A700" s="4" t="s">
        <v>5</v>
      </c>
      <c r="B700" s="5" t="s">
        <v>6</v>
      </c>
      <c r="C700" s="6" t="s">
        <v>7</v>
      </c>
      <c r="D700" s="6" t="s">
        <v>8</v>
      </c>
      <c r="E700" s="6" t="s">
        <v>7</v>
      </c>
      <c r="F700" s="6" t="s">
        <v>8</v>
      </c>
      <c r="G700" s="6" t="s">
        <v>7</v>
      </c>
      <c r="H700" s="6" t="s">
        <v>8</v>
      </c>
      <c r="I700" s="6" t="s">
        <v>7</v>
      </c>
      <c r="J700" s="6" t="s">
        <v>8</v>
      </c>
      <c r="K700" s="29"/>
    </row>
    <row r="701" spans="1:11" ht="15.75" customHeight="1" x14ac:dyDescent="0.3">
      <c r="A701" s="7" t="s">
        <v>17</v>
      </c>
      <c r="B701" s="8" t="s">
        <v>44</v>
      </c>
      <c r="C701" s="12">
        <v>7</v>
      </c>
      <c r="D701" s="13">
        <v>5</v>
      </c>
      <c r="E701" s="13">
        <v>6</v>
      </c>
      <c r="F701" s="13">
        <v>5</v>
      </c>
      <c r="G701" s="13">
        <v>1</v>
      </c>
      <c r="H701" s="13">
        <v>2</v>
      </c>
      <c r="I701" s="13">
        <v>8</v>
      </c>
      <c r="J701" s="13">
        <v>7</v>
      </c>
    </row>
    <row r="702" spans="1:11" ht="15.75" customHeight="1" x14ac:dyDescent="0.3">
      <c r="A702" s="7" t="s">
        <v>18</v>
      </c>
      <c r="B702" s="8" t="s">
        <v>44</v>
      </c>
      <c r="C702" s="12">
        <v>2</v>
      </c>
      <c r="D702" s="13">
        <v>11</v>
      </c>
      <c r="E702" s="13">
        <v>2</v>
      </c>
      <c r="F702" s="13">
        <v>8</v>
      </c>
      <c r="G702" s="13">
        <v>4</v>
      </c>
      <c r="H702" s="13">
        <v>2</v>
      </c>
      <c r="I702" s="13">
        <v>6</v>
      </c>
      <c r="J702" s="13">
        <v>13</v>
      </c>
      <c r="K702" s="27"/>
    </row>
    <row r="703" spans="1:11" ht="15.75" customHeight="1" x14ac:dyDescent="0.3">
      <c r="A703" s="10" t="s">
        <v>12</v>
      </c>
      <c r="B703" s="11"/>
      <c r="C703" s="9">
        <f>SUM(C701:C702)</f>
        <v>9</v>
      </c>
      <c r="D703" s="9">
        <f t="shared" ref="D703:J703" si="43">SUM(D701:D702)</f>
        <v>16</v>
      </c>
      <c r="E703" s="9">
        <f t="shared" si="43"/>
        <v>8</v>
      </c>
      <c r="F703" s="9">
        <f t="shared" si="43"/>
        <v>13</v>
      </c>
      <c r="G703" s="9">
        <f t="shared" si="43"/>
        <v>5</v>
      </c>
      <c r="H703" s="9">
        <f t="shared" si="43"/>
        <v>4</v>
      </c>
      <c r="I703" s="9">
        <f t="shared" si="43"/>
        <v>14</v>
      </c>
      <c r="J703" s="9">
        <f t="shared" si="43"/>
        <v>20</v>
      </c>
      <c r="K703" s="29"/>
    </row>
    <row r="704" spans="1:11" ht="15.75" customHeight="1" x14ac:dyDescent="0.3"/>
    <row r="705" spans="1:11" ht="15.75" customHeight="1" x14ac:dyDescent="0.3"/>
    <row r="706" spans="1:11" ht="15.75" customHeight="1" x14ac:dyDescent="0.3">
      <c r="A706" s="24" t="s">
        <v>341</v>
      </c>
      <c r="B706" s="25"/>
      <c r="C706" s="25"/>
      <c r="D706" s="25"/>
      <c r="E706" s="25"/>
      <c r="F706" s="25"/>
      <c r="G706" s="25"/>
      <c r="H706" s="25"/>
      <c r="I706" s="25"/>
      <c r="J706" s="26"/>
      <c r="K706" s="27"/>
    </row>
    <row r="707" spans="1:11" ht="15.75" customHeight="1" x14ac:dyDescent="0.3">
      <c r="A707" s="2"/>
      <c r="B707" s="3"/>
      <c r="C707" s="28" t="s">
        <v>1</v>
      </c>
      <c r="D707" s="26"/>
      <c r="E707" s="28" t="s">
        <v>2</v>
      </c>
      <c r="F707" s="26"/>
      <c r="G707" s="28" t="s">
        <v>3</v>
      </c>
      <c r="H707" s="26"/>
      <c r="I707" s="28" t="s">
        <v>4</v>
      </c>
      <c r="J707" s="26"/>
      <c r="K707" s="27"/>
    </row>
    <row r="708" spans="1:11" ht="15.75" customHeight="1" x14ac:dyDescent="0.3">
      <c r="A708" s="4" t="s">
        <v>5</v>
      </c>
      <c r="B708" s="5" t="s">
        <v>6</v>
      </c>
      <c r="C708" s="6" t="s">
        <v>7</v>
      </c>
      <c r="D708" s="6" t="s">
        <v>8</v>
      </c>
      <c r="E708" s="6" t="s">
        <v>7</v>
      </c>
      <c r="F708" s="6" t="s">
        <v>8</v>
      </c>
      <c r="G708" s="6" t="s">
        <v>7</v>
      </c>
      <c r="H708" s="6" t="s">
        <v>8</v>
      </c>
      <c r="I708" s="6" t="s">
        <v>7</v>
      </c>
      <c r="J708" s="6" t="s">
        <v>8</v>
      </c>
      <c r="K708" s="29"/>
    </row>
    <row r="709" spans="1:11" ht="15.75" customHeight="1" x14ac:dyDescent="0.3">
      <c r="A709" s="7" t="s">
        <v>113</v>
      </c>
      <c r="B709" s="8" t="s">
        <v>120</v>
      </c>
      <c r="C709" s="12">
        <v>5</v>
      </c>
      <c r="D709" s="13">
        <v>15</v>
      </c>
      <c r="E709" s="13">
        <v>0</v>
      </c>
      <c r="F709" s="13">
        <v>9</v>
      </c>
      <c r="G709" s="13">
        <v>0</v>
      </c>
      <c r="H709" s="13">
        <v>1</v>
      </c>
      <c r="I709" s="13">
        <v>5</v>
      </c>
      <c r="J709" s="13">
        <v>16</v>
      </c>
      <c r="K709" s="27"/>
    </row>
    <row r="710" spans="1:11" ht="15.75" customHeight="1" x14ac:dyDescent="0.3">
      <c r="A710" s="7" t="s">
        <v>171</v>
      </c>
      <c r="B710" s="8" t="s">
        <v>120</v>
      </c>
      <c r="C710" s="22">
        <v>6</v>
      </c>
      <c r="D710" s="14">
        <v>14</v>
      </c>
      <c r="E710" s="14">
        <v>3</v>
      </c>
      <c r="F710" s="14">
        <v>6</v>
      </c>
      <c r="G710" s="14">
        <v>0</v>
      </c>
      <c r="H710" s="14">
        <v>1</v>
      </c>
      <c r="I710" s="14">
        <v>6</v>
      </c>
      <c r="J710" s="14">
        <v>15</v>
      </c>
      <c r="K710" s="27"/>
    </row>
    <row r="711" spans="1:11" ht="15.75" customHeight="1" x14ac:dyDescent="0.3">
      <c r="A711" s="7" t="s">
        <v>32</v>
      </c>
      <c r="B711" s="8" t="s">
        <v>120</v>
      </c>
      <c r="C711" s="22">
        <v>8</v>
      </c>
      <c r="D711" s="14">
        <v>12</v>
      </c>
      <c r="E711" s="14">
        <v>3</v>
      </c>
      <c r="F711" s="14">
        <v>6</v>
      </c>
      <c r="G711" s="14">
        <v>0</v>
      </c>
      <c r="H711" s="14">
        <v>1</v>
      </c>
      <c r="I711" s="14">
        <v>8</v>
      </c>
      <c r="J711" s="14">
        <v>13</v>
      </c>
      <c r="K711" s="27"/>
    </row>
    <row r="712" spans="1:11" ht="15.75" customHeight="1" x14ac:dyDescent="0.3">
      <c r="A712" s="7" t="s">
        <v>33</v>
      </c>
      <c r="B712" s="8" t="s">
        <v>120</v>
      </c>
      <c r="C712" s="22">
        <v>8</v>
      </c>
      <c r="D712" s="14">
        <v>12</v>
      </c>
      <c r="E712" s="14">
        <v>2</v>
      </c>
      <c r="F712" s="14">
        <v>7</v>
      </c>
      <c r="G712" s="14">
        <v>0</v>
      </c>
      <c r="H712" s="14">
        <v>1</v>
      </c>
      <c r="I712" s="14">
        <v>8</v>
      </c>
      <c r="J712" s="14">
        <v>13</v>
      </c>
      <c r="K712" s="27"/>
    </row>
    <row r="713" spans="1:11" ht="15.75" customHeight="1" x14ac:dyDescent="0.3">
      <c r="A713" s="10" t="s">
        <v>12</v>
      </c>
      <c r="B713" s="11"/>
      <c r="C713" s="9">
        <v>27</v>
      </c>
      <c r="D713" s="9">
        <v>53</v>
      </c>
      <c r="E713" s="9">
        <v>8</v>
      </c>
      <c r="F713" s="9">
        <v>28</v>
      </c>
      <c r="G713" s="9">
        <v>0</v>
      </c>
      <c r="H713" s="9">
        <v>4</v>
      </c>
      <c r="I713" s="9">
        <v>27</v>
      </c>
      <c r="J713" s="9">
        <v>57</v>
      </c>
      <c r="K713" s="29"/>
    </row>
    <row r="714" spans="1:11" ht="15.75" customHeight="1" x14ac:dyDescent="0.3"/>
    <row r="715" spans="1:11" ht="15.75" customHeight="1" x14ac:dyDescent="0.3"/>
    <row r="716" spans="1:11" ht="15.75" customHeight="1" x14ac:dyDescent="0.3">
      <c r="A716" s="24" t="s">
        <v>947</v>
      </c>
      <c r="B716" s="25"/>
      <c r="C716" s="25"/>
      <c r="D716" s="25"/>
      <c r="E716" s="25"/>
      <c r="F716" s="25"/>
      <c r="G716" s="25"/>
      <c r="H716" s="25"/>
      <c r="I716" s="25"/>
      <c r="J716" s="26"/>
      <c r="K716" s="27"/>
    </row>
    <row r="717" spans="1:11" ht="15.75" customHeight="1" x14ac:dyDescent="0.3">
      <c r="A717" s="2"/>
      <c r="B717" s="3"/>
      <c r="C717" s="28" t="s">
        <v>1</v>
      </c>
      <c r="D717" s="26"/>
      <c r="E717" s="28" t="s">
        <v>2</v>
      </c>
      <c r="F717" s="26"/>
      <c r="G717" s="28" t="s">
        <v>3</v>
      </c>
      <c r="H717" s="26"/>
      <c r="I717" s="28" t="s">
        <v>4</v>
      </c>
      <c r="J717" s="26"/>
      <c r="K717" s="27"/>
    </row>
    <row r="718" spans="1:11" ht="15.75" customHeight="1" x14ac:dyDescent="0.3">
      <c r="A718" s="4" t="s">
        <v>5</v>
      </c>
      <c r="B718" s="5" t="s">
        <v>6</v>
      </c>
      <c r="C718" s="6" t="s">
        <v>7</v>
      </c>
      <c r="D718" s="6" t="s">
        <v>8</v>
      </c>
      <c r="E718" s="6" t="s">
        <v>7</v>
      </c>
      <c r="F718" s="6" t="s">
        <v>8</v>
      </c>
      <c r="G718" s="6" t="s">
        <v>7</v>
      </c>
      <c r="H718" s="6" t="s">
        <v>8</v>
      </c>
      <c r="I718" s="6" t="s">
        <v>7</v>
      </c>
      <c r="J718" s="6" t="s">
        <v>8</v>
      </c>
      <c r="K718" s="29"/>
    </row>
    <row r="719" spans="1:11" ht="15.75" customHeight="1" x14ac:dyDescent="0.3">
      <c r="A719" s="7" t="s">
        <v>46</v>
      </c>
      <c r="B719" s="8" t="s">
        <v>342</v>
      </c>
      <c r="C719" s="12"/>
      <c r="D719" s="13"/>
      <c r="E719" s="13"/>
      <c r="F719" s="13"/>
      <c r="G719" s="13"/>
      <c r="H719" s="13"/>
      <c r="I719" s="13">
        <v>29</v>
      </c>
      <c r="J719" s="13">
        <v>1</v>
      </c>
      <c r="K719" s="27"/>
    </row>
    <row r="720" spans="1:11" ht="15.75" customHeight="1" x14ac:dyDescent="0.3">
      <c r="A720" s="7" t="s">
        <v>55</v>
      </c>
      <c r="B720" s="8" t="s">
        <v>342</v>
      </c>
      <c r="C720" s="22"/>
      <c r="D720" s="14"/>
      <c r="E720" s="14"/>
      <c r="F720" s="14"/>
      <c r="G720" s="14"/>
      <c r="H720" s="14"/>
      <c r="I720" s="14"/>
      <c r="J720" s="14"/>
      <c r="K720" s="27"/>
    </row>
    <row r="721" spans="1:11" ht="15.75" customHeight="1" x14ac:dyDescent="0.3">
      <c r="A721" s="7" t="s">
        <v>56</v>
      </c>
      <c r="B721" s="8" t="s">
        <v>342</v>
      </c>
      <c r="C721" s="22"/>
      <c r="D721" s="14"/>
      <c r="E721" s="14"/>
      <c r="F721" s="14"/>
      <c r="G721" s="14"/>
      <c r="H721" s="14"/>
      <c r="I721" s="14"/>
      <c r="J721" s="14"/>
      <c r="K721" s="27"/>
    </row>
    <row r="722" spans="1:11" ht="15.75" customHeight="1" x14ac:dyDescent="0.3">
      <c r="A722" s="7" t="s">
        <v>57</v>
      </c>
      <c r="B722" s="8" t="s">
        <v>342</v>
      </c>
      <c r="C722" s="22"/>
      <c r="D722" s="14"/>
      <c r="E722" s="14"/>
      <c r="F722" s="14"/>
      <c r="G722" s="14"/>
      <c r="H722" s="14"/>
      <c r="I722" s="14"/>
      <c r="J722" s="14"/>
      <c r="K722" s="27"/>
    </row>
    <row r="723" spans="1:11" ht="15.75" customHeight="1" x14ac:dyDescent="0.3">
      <c r="A723" s="7" t="s">
        <v>63</v>
      </c>
      <c r="B723" s="8" t="s">
        <v>342</v>
      </c>
      <c r="C723" s="22"/>
      <c r="D723" s="14"/>
      <c r="E723" s="14"/>
      <c r="F723" s="14"/>
      <c r="G723" s="14"/>
      <c r="H723" s="14"/>
      <c r="I723" s="14">
        <v>30</v>
      </c>
      <c r="J723" s="14">
        <v>0</v>
      </c>
      <c r="K723" s="27"/>
    </row>
    <row r="724" spans="1:11" ht="15.75" customHeight="1" x14ac:dyDescent="0.3">
      <c r="A724" s="7" t="s">
        <v>64</v>
      </c>
      <c r="B724" s="8" t="s">
        <v>342</v>
      </c>
      <c r="C724" s="22"/>
      <c r="D724" s="14"/>
      <c r="E724" s="14"/>
      <c r="F724" s="14"/>
      <c r="G724" s="14"/>
      <c r="H724" s="14"/>
      <c r="I724" s="14"/>
      <c r="J724" s="14"/>
      <c r="K724" s="27"/>
    </row>
    <row r="725" spans="1:11" ht="15.75" customHeight="1" x14ac:dyDescent="0.3">
      <c r="A725" s="7" t="s">
        <v>66</v>
      </c>
      <c r="B725" s="8" t="s">
        <v>342</v>
      </c>
      <c r="C725" s="22"/>
      <c r="D725" s="14"/>
      <c r="E725" s="14"/>
      <c r="F725" s="14"/>
      <c r="G725" s="14"/>
      <c r="H725" s="14"/>
      <c r="I725" s="14"/>
      <c r="J725" s="14"/>
      <c r="K725" s="27"/>
    </row>
    <row r="726" spans="1:11" ht="15.75" customHeight="1" x14ac:dyDescent="0.3">
      <c r="A726" s="7" t="s">
        <v>67</v>
      </c>
      <c r="B726" s="8" t="s">
        <v>342</v>
      </c>
      <c r="C726" s="22"/>
      <c r="D726" s="14"/>
      <c r="E726" s="14"/>
      <c r="F726" s="14"/>
      <c r="G726" s="14"/>
      <c r="H726" s="14"/>
      <c r="I726" s="14"/>
      <c r="J726" s="14"/>
      <c r="K726" s="27"/>
    </row>
    <row r="727" spans="1:11" ht="15.75" customHeight="1" x14ac:dyDescent="0.3">
      <c r="A727" s="7" t="s">
        <v>68</v>
      </c>
      <c r="B727" s="8" t="s">
        <v>342</v>
      </c>
      <c r="C727" s="22"/>
      <c r="D727" s="14"/>
      <c r="E727" s="14"/>
      <c r="F727" s="14"/>
      <c r="G727" s="14"/>
      <c r="H727" s="14"/>
      <c r="I727" s="14"/>
      <c r="J727" s="14"/>
      <c r="K727" s="27"/>
    </row>
    <row r="728" spans="1:11" ht="15.75" customHeight="1" x14ac:dyDescent="0.3">
      <c r="A728" s="7" t="s">
        <v>69</v>
      </c>
      <c r="B728" s="8" t="s">
        <v>342</v>
      </c>
      <c r="C728" s="22"/>
      <c r="D728" s="14"/>
      <c r="E728" s="14"/>
      <c r="F728" s="14"/>
      <c r="G728" s="14"/>
      <c r="H728" s="14"/>
      <c r="I728" s="14"/>
      <c r="J728" s="14"/>
      <c r="K728" s="27"/>
    </row>
    <row r="729" spans="1:11" ht="15.75" customHeight="1" x14ac:dyDescent="0.3">
      <c r="A729" s="7" t="s">
        <v>102</v>
      </c>
      <c r="B729" s="8" t="s">
        <v>342</v>
      </c>
      <c r="C729" s="22"/>
      <c r="D729" s="14"/>
      <c r="E729" s="14"/>
      <c r="F729" s="14"/>
      <c r="G729" s="14"/>
      <c r="H729" s="14"/>
      <c r="I729" s="14"/>
      <c r="J729" s="14"/>
      <c r="K729" s="27"/>
    </row>
    <row r="730" spans="1:11" ht="15.75" customHeight="1" x14ac:dyDescent="0.3">
      <c r="A730" s="7" t="s">
        <v>103</v>
      </c>
      <c r="B730" s="8" t="s">
        <v>342</v>
      </c>
      <c r="C730" s="22"/>
      <c r="D730" s="14"/>
      <c r="E730" s="14"/>
      <c r="F730" s="14"/>
      <c r="G730" s="14"/>
      <c r="H730" s="14"/>
      <c r="I730" s="14"/>
      <c r="J730" s="14"/>
      <c r="K730" s="27"/>
    </row>
    <row r="731" spans="1:11" ht="15.75" customHeight="1" x14ac:dyDescent="0.3">
      <c r="A731" s="7" t="s">
        <v>104</v>
      </c>
      <c r="B731" s="8" t="s">
        <v>342</v>
      </c>
      <c r="C731" s="22"/>
      <c r="D731" s="14"/>
      <c r="E731" s="14"/>
      <c r="F731" s="14"/>
      <c r="G731" s="14"/>
      <c r="H731" s="14"/>
      <c r="I731" s="14"/>
      <c r="J731" s="14"/>
      <c r="K731" s="27"/>
    </row>
    <row r="732" spans="1:11" ht="15.75" customHeight="1" x14ac:dyDescent="0.3">
      <c r="A732" s="7" t="s">
        <v>105</v>
      </c>
      <c r="B732" s="8" t="s">
        <v>342</v>
      </c>
      <c r="C732" s="22"/>
      <c r="D732" s="14"/>
      <c r="E732" s="14"/>
      <c r="F732" s="14"/>
      <c r="G732" s="14"/>
      <c r="H732" s="14"/>
      <c r="I732" s="14"/>
      <c r="J732" s="14"/>
      <c r="K732" s="27"/>
    </row>
    <row r="733" spans="1:11" ht="15.75" customHeight="1" x14ac:dyDescent="0.3">
      <c r="A733" s="7" t="s">
        <v>25</v>
      </c>
      <c r="B733" s="8" t="s">
        <v>342</v>
      </c>
      <c r="C733" s="22"/>
      <c r="D733" s="14"/>
      <c r="E733" s="14"/>
      <c r="F733" s="14"/>
      <c r="G733" s="14"/>
      <c r="H733" s="14"/>
      <c r="I733" s="14"/>
      <c r="J733" s="14"/>
      <c r="K733" s="27"/>
    </row>
    <row r="734" spans="1:11" ht="15.75" customHeight="1" x14ac:dyDescent="0.3">
      <c r="A734" s="7" t="s">
        <v>27</v>
      </c>
      <c r="B734" s="8" t="s">
        <v>342</v>
      </c>
      <c r="C734" s="22"/>
      <c r="D734" s="14"/>
      <c r="E734" s="14"/>
      <c r="F734" s="14"/>
      <c r="G734" s="14"/>
      <c r="H734" s="14"/>
      <c r="I734" s="14"/>
      <c r="J734" s="14"/>
      <c r="K734" s="27"/>
    </row>
    <row r="735" spans="1:11" ht="15.75" customHeight="1" x14ac:dyDescent="0.3">
      <c r="A735" s="7" t="s">
        <v>28</v>
      </c>
      <c r="B735" s="8" t="s">
        <v>342</v>
      </c>
      <c r="C735" s="22"/>
      <c r="D735" s="14"/>
      <c r="E735" s="14"/>
      <c r="F735" s="14"/>
      <c r="G735" s="14"/>
      <c r="H735" s="14"/>
      <c r="I735" s="14"/>
      <c r="J735" s="14"/>
      <c r="K735" s="27"/>
    </row>
    <row r="736" spans="1:11" ht="15.75" customHeight="1" x14ac:dyDescent="0.3">
      <c r="A736" s="7" t="s">
        <v>106</v>
      </c>
      <c r="B736" s="8" t="s">
        <v>342</v>
      </c>
      <c r="C736" s="22"/>
      <c r="D736" s="14"/>
      <c r="E736" s="14"/>
      <c r="F736" s="14"/>
      <c r="G736" s="14"/>
      <c r="H736" s="14"/>
      <c r="I736" s="14"/>
      <c r="J736" s="14"/>
      <c r="K736" s="27"/>
    </row>
    <row r="737" spans="1:11" ht="15.75" customHeight="1" x14ac:dyDescent="0.3">
      <c r="A737" s="7" t="s">
        <v>30</v>
      </c>
      <c r="B737" s="8" t="s">
        <v>342</v>
      </c>
      <c r="C737" s="22"/>
      <c r="D737" s="14"/>
      <c r="E737" s="14"/>
      <c r="F737" s="14"/>
      <c r="G737" s="14"/>
      <c r="H737" s="14"/>
      <c r="I737" s="14"/>
      <c r="J737" s="14"/>
      <c r="K737" s="27"/>
    </row>
    <row r="738" spans="1:11" ht="15.75" customHeight="1" x14ac:dyDescent="0.3">
      <c r="A738" s="7" t="s">
        <v>107</v>
      </c>
      <c r="B738" s="8" t="s">
        <v>342</v>
      </c>
      <c r="C738" s="22"/>
      <c r="D738" s="14"/>
      <c r="E738" s="14"/>
      <c r="F738" s="14"/>
      <c r="G738" s="14"/>
      <c r="H738" s="14"/>
      <c r="I738" s="14"/>
      <c r="J738" s="14"/>
      <c r="K738" s="27"/>
    </row>
    <row r="739" spans="1:11" ht="15.75" customHeight="1" x14ac:dyDescent="0.3">
      <c r="A739" s="7" t="s">
        <v>109</v>
      </c>
      <c r="B739" s="8" t="s">
        <v>342</v>
      </c>
      <c r="C739" s="22"/>
      <c r="D739" s="14"/>
      <c r="E739" s="14"/>
      <c r="F739" s="14"/>
      <c r="G739" s="14"/>
      <c r="H739" s="14"/>
      <c r="I739" s="14"/>
      <c r="J739" s="14"/>
      <c r="K739" s="27"/>
    </row>
    <row r="740" spans="1:11" ht="15.75" customHeight="1" x14ac:dyDescent="0.3">
      <c r="A740" s="7" t="s">
        <v>110</v>
      </c>
      <c r="B740" s="8" t="s">
        <v>342</v>
      </c>
      <c r="C740" s="22"/>
      <c r="D740" s="14"/>
      <c r="E740" s="14"/>
      <c r="F740" s="14"/>
      <c r="G740" s="14"/>
      <c r="H740" s="14"/>
      <c r="I740" s="14"/>
      <c r="J740" s="14"/>
      <c r="K740" s="27"/>
    </row>
    <row r="741" spans="1:11" ht="15.75" customHeight="1" x14ac:dyDescent="0.3">
      <c r="A741" s="7" t="s">
        <v>112</v>
      </c>
      <c r="B741" s="8" t="s">
        <v>342</v>
      </c>
      <c r="C741" s="22"/>
      <c r="D741" s="14"/>
      <c r="E741" s="14"/>
      <c r="F741" s="14"/>
      <c r="G741" s="14"/>
      <c r="H741" s="14"/>
      <c r="I741" s="14"/>
      <c r="J741" s="14"/>
      <c r="K741" s="27"/>
    </row>
    <row r="742" spans="1:11" ht="15.75" customHeight="1" x14ac:dyDescent="0.3">
      <c r="A742" s="7" t="s">
        <v>113</v>
      </c>
      <c r="B742" s="8" t="s">
        <v>342</v>
      </c>
      <c r="C742" s="22"/>
      <c r="D742" s="14"/>
      <c r="E742" s="14"/>
      <c r="F742" s="14"/>
      <c r="G742" s="14"/>
      <c r="H742" s="14"/>
      <c r="I742" s="14"/>
      <c r="J742" s="14"/>
      <c r="K742" s="27"/>
    </row>
    <row r="743" spans="1:11" ht="15.75" customHeight="1" x14ac:dyDescent="0.3">
      <c r="A743" s="7" t="s">
        <v>171</v>
      </c>
      <c r="B743" s="8" t="s">
        <v>93</v>
      </c>
      <c r="C743" s="22">
        <v>14</v>
      </c>
      <c r="D743" s="14">
        <v>6</v>
      </c>
      <c r="E743" s="14">
        <v>9</v>
      </c>
      <c r="F743" s="14">
        <v>5</v>
      </c>
      <c r="G743" s="14">
        <v>3</v>
      </c>
      <c r="H743" s="14">
        <v>1</v>
      </c>
      <c r="I743" s="14">
        <v>17</v>
      </c>
      <c r="J743" s="14">
        <v>7</v>
      </c>
      <c r="K743" s="27"/>
    </row>
    <row r="744" spans="1:11" ht="15.75" customHeight="1" x14ac:dyDescent="0.3">
      <c r="A744" s="7" t="s">
        <v>32</v>
      </c>
      <c r="B744" s="8" t="s">
        <v>93</v>
      </c>
      <c r="C744" s="22">
        <v>16</v>
      </c>
      <c r="D744" s="14">
        <v>4</v>
      </c>
      <c r="E744" s="14">
        <v>12</v>
      </c>
      <c r="F744" s="14">
        <v>2</v>
      </c>
      <c r="G744" s="14">
        <v>3</v>
      </c>
      <c r="H744" s="14">
        <v>1</v>
      </c>
      <c r="I744" s="14">
        <v>19</v>
      </c>
      <c r="J744" s="14">
        <v>5</v>
      </c>
      <c r="K744" s="27"/>
    </row>
    <row r="745" spans="1:11" ht="15.75" customHeight="1" x14ac:dyDescent="0.3">
      <c r="A745" s="7" t="s">
        <v>33</v>
      </c>
      <c r="B745" s="8" t="s">
        <v>93</v>
      </c>
      <c r="C745" s="22">
        <v>11</v>
      </c>
      <c r="D745" s="14">
        <v>9</v>
      </c>
      <c r="E745" s="14">
        <v>8</v>
      </c>
      <c r="F745" s="14">
        <v>6</v>
      </c>
      <c r="G745" s="14">
        <v>1</v>
      </c>
      <c r="H745" s="14">
        <v>1</v>
      </c>
      <c r="I745" s="14">
        <v>12</v>
      </c>
      <c r="J745" s="14">
        <v>10</v>
      </c>
      <c r="K745" s="27"/>
    </row>
    <row r="746" spans="1:11" ht="15.75" customHeight="1" x14ac:dyDescent="0.3">
      <c r="A746" s="7" t="s">
        <v>34</v>
      </c>
      <c r="B746" s="8" t="s">
        <v>93</v>
      </c>
      <c r="C746" s="22">
        <v>7</v>
      </c>
      <c r="D746" s="14">
        <v>13</v>
      </c>
      <c r="E746" s="14">
        <v>5</v>
      </c>
      <c r="F746" s="14">
        <v>9</v>
      </c>
      <c r="G746" s="14">
        <v>0</v>
      </c>
      <c r="H746" s="14">
        <v>1</v>
      </c>
      <c r="I746" s="14">
        <v>7</v>
      </c>
      <c r="J746" s="14">
        <v>14</v>
      </c>
      <c r="K746" s="27"/>
    </row>
    <row r="747" spans="1:11" ht="15.75" customHeight="1" x14ac:dyDescent="0.3">
      <c r="A747" s="7" t="s">
        <v>35</v>
      </c>
      <c r="B747" s="8" t="s">
        <v>93</v>
      </c>
      <c r="C747" s="22">
        <v>4</v>
      </c>
      <c r="D747" s="14">
        <v>16</v>
      </c>
      <c r="E747" s="14">
        <v>1</v>
      </c>
      <c r="F747" s="14">
        <v>13</v>
      </c>
      <c r="G747" s="14">
        <v>0</v>
      </c>
      <c r="H747" s="14">
        <v>1</v>
      </c>
      <c r="I747" s="14">
        <v>4</v>
      </c>
      <c r="J747" s="14">
        <v>17</v>
      </c>
      <c r="K747" s="27"/>
    </row>
    <row r="748" spans="1:11" ht="15.75" customHeight="1" x14ac:dyDescent="0.3">
      <c r="A748" s="7" t="s">
        <v>36</v>
      </c>
      <c r="B748" s="8" t="s">
        <v>93</v>
      </c>
      <c r="C748" s="22">
        <v>2</v>
      </c>
      <c r="D748" s="14">
        <v>18</v>
      </c>
      <c r="E748" s="14">
        <v>0</v>
      </c>
      <c r="F748" s="14">
        <v>14</v>
      </c>
      <c r="G748" s="14">
        <v>0</v>
      </c>
      <c r="H748" s="14">
        <v>1</v>
      </c>
      <c r="I748" s="14">
        <v>2</v>
      </c>
      <c r="J748" s="14">
        <v>19</v>
      </c>
      <c r="K748" s="27"/>
    </row>
    <row r="749" spans="1:11" ht="15.75" customHeight="1" x14ac:dyDescent="0.3">
      <c r="A749" s="7" t="s">
        <v>37</v>
      </c>
      <c r="B749" s="8" t="s">
        <v>93</v>
      </c>
      <c r="C749" s="22">
        <v>5</v>
      </c>
      <c r="D749" s="14">
        <v>15</v>
      </c>
      <c r="E749" s="14">
        <v>3</v>
      </c>
      <c r="F749" s="14">
        <v>11</v>
      </c>
      <c r="G749" s="14">
        <v>2</v>
      </c>
      <c r="H749" s="14">
        <v>1</v>
      </c>
      <c r="I749" s="14">
        <v>7</v>
      </c>
      <c r="J749" s="14">
        <v>16</v>
      </c>
      <c r="K749" s="27"/>
    </row>
    <row r="750" spans="1:11" ht="15.75" customHeight="1" x14ac:dyDescent="0.3">
      <c r="A750" s="7" t="s">
        <v>81</v>
      </c>
      <c r="B750" s="8" t="s">
        <v>996</v>
      </c>
      <c r="C750" s="22">
        <v>9</v>
      </c>
      <c r="D750" s="14">
        <v>11</v>
      </c>
      <c r="E750" s="14">
        <v>4</v>
      </c>
      <c r="F750" s="14">
        <v>4</v>
      </c>
      <c r="G750" s="14">
        <v>4</v>
      </c>
      <c r="H750" s="14">
        <v>1</v>
      </c>
      <c r="I750" s="14">
        <v>13</v>
      </c>
      <c r="J750" s="14">
        <v>12</v>
      </c>
      <c r="K750" s="27"/>
    </row>
    <row r="751" spans="1:11" ht="15.75" customHeight="1" x14ac:dyDescent="0.3">
      <c r="A751" s="7" t="s">
        <v>82</v>
      </c>
      <c r="B751" s="8" t="s">
        <v>996</v>
      </c>
      <c r="C751" s="22">
        <v>7</v>
      </c>
      <c r="D751" s="14">
        <v>13</v>
      </c>
      <c r="E751" s="14">
        <v>1</v>
      </c>
      <c r="F751" s="14">
        <v>7</v>
      </c>
      <c r="G751" s="14">
        <v>0</v>
      </c>
      <c r="H751" s="14">
        <v>1</v>
      </c>
      <c r="I751" s="14">
        <v>7</v>
      </c>
      <c r="J751" s="14">
        <v>14</v>
      </c>
      <c r="K751" s="27"/>
    </row>
    <row r="752" spans="1:11" ht="15.75" customHeight="1" x14ac:dyDescent="0.3">
      <c r="A752" s="10" t="s">
        <v>12</v>
      </c>
      <c r="B752" s="11"/>
      <c r="C752" s="9">
        <f>SUM(C719:C751)</f>
        <v>75</v>
      </c>
      <c r="D752" s="9">
        <f t="shared" ref="D752:J752" si="44">SUM(D719:D751)</f>
        <v>105</v>
      </c>
      <c r="E752" s="9">
        <f t="shared" si="44"/>
        <v>43</v>
      </c>
      <c r="F752" s="9">
        <f t="shared" si="44"/>
        <v>71</v>
      </c>
      <c r="G752" s="9">
        <f t="shared" si="44"/>
        <v>13</v>
      </c>
      <c r="H752" s="9">
        <f t="shared" si="44"/>
        <v>9</v>
      </c>
      <c r="I752" s="9">
        <f t="shared" si="44"/>
        <v>147</v>
      </c>
      <c r="J752" s="9">
        <f t="shared" si="44"/>
        <v>115</v>
      </c>
      <c r="K752" s="29"/>
    </row>
    <row r="753" spans="1:11" ht="15.75" customHeight="1" x14ac:dyDescent="0.3">
      <c r="A753" s="37" t="s">
        <v>343</v>
      </c>
      <c r="B753" s="37"/>
      <c r="C753" s="37"/>
      <c r="D753" s="37"/>
      <c r="E753" s="37"/>
    </row>
    <row r="754" spans="1:11" ht="15.75" customHeight="1" x14ac:dyDescent="0.3">
      <c r="A754" s="17" t="s">
        <v>999</v>
      </c>
      <c r="B754" s="48"/>
      <c r="C754" s="48"/>
      <c r="D754" s="48"/>
      <c r="E754" s="48"/>
    </row>
    <row r="755" spans="1:11" ht="15.75" customHeight="1" x14ac:dyDescent="0.3">
      <c r="A755" s="17" t="s">
        <v>1000</v>
      </c>
      <c r="B755" s="17"/>
      <c r="C755" s="17"/>
      <c r="D755" s="17"/>
      <c r="E755" s="17"/>
      <c r="F755" s="17"/>
      <c r="G755" s="17"/>
      <c r="H755" s="17"/>
      <c r="I755" s="17"/>
      <c r="J755" s="17"/>
      <c r="K755" s="15"/>
    </row>
    <row r="756" spans="1:11" ht="15.75" customHeight="1" x14ac:dyDescent="0.3">
      <c r="A756" s="17" t="s">
        <v>344</v>
      </c>
      <c r="B756" s="17"/>
      <c r="C756" s="17"/>
      <c r="D756" s="17"/>
      <c r="E756" s="17"/>
      <c r="F756" s="17"/>
      <c r="G756" s="17"/>
      <c r="H756" s="17"/>
      <c r="I756" s="17"/>
      <c r="J756" s="15"/>
    </row>
    <row r="757" spans="1:11" ht="15.75" customHeight="1" x14ac:dyDescent="0.3">
      <c r="A757" s="15"/>
    </row>
    <row r="758" spans="1:11" ht="15.75" customHeight="1" x14ac:dyDescent="0.3">
      <c r="A758" s="24" t="s">
        <v>345</v>
      </c>
      <c r="B758" s="25"/>
      <c r="C758" s="25"/>
      <c r="D758" s="25"/>
      <c r="E758" s="25"/>
      <c r="F758" s="25"/>
      <c r="G758" s="25"/>
      <c r="H758" s="25"/>
      <c r="I758" s="25"/>
      <c r="J758" s="26"/>
      <c r="K758" s="27"/>
    </row>
    <row r="759" spans="1:11" ht="15.75" customHeight="1" x14ac:dyDescent="0.3">
      <c r="A759" s="2"/>
      <c r="B759" s="3"/>
      <c r="C759" s="28" t="s">
        <v>1</v>
      </c>
      <c r="D759" s="26"/>
      <c r="E759" s="28" t="s">
        <v>2</v>
      </c>
      <c r="F759" s="26"/>
      <c r="G759" s="28" t="s">
        <v>3</v>
      </c>
      <c r="H759" s="26"/>
      <c r="I759" s="28" t="s">
        <v>4</v>
      </c>
      <c r="J759" s="26"/>
      <c r="K759" s="27"/>
    </row>
    <row r="760" spans="1:11" ht="15.75" customHeight="1" x14ac:dyDescent="0.3">
      <c r="A760" s="4" t="s">
        <v>5</v>
      </c>
      <c r="B760" s="5" t="s">
        <v>6</v>
      </c>
      <c r="C760" s="6" t="s">
        <v>7</v>
      </c>
      <c r="D760" s="6" t="s">
        <v>8</v>
      </c>
      <c r="E760" s="6" t="s">
        <v>7</v>
      </c>
      <c r="F760" s="6" t="s">
        <v>8</v>
      </c>
      <c r="G760" s="6" t="s">
        <v>7</v>
      </c>
      <c r="H760" s="6" t="s">
        <v>8</v>
      </c>
      <c r="I760" s="6" t="s">
        <v>7</v>
      </c>
      <c r="J760" s="6" t="s">
        <v>8</v>
      </c>
      <c r="K760" s="29"/>
    </row>
    <row r="761" spans="1:11" ht="15.75" customHeight="1" x14ac:dyDescent="0.3">
      <c r="A761" s="7" t="s">
        <v>155</v>
      </c>
      <c r="B761" s="8" t="s">
        <v>133</v>
      </c>
      <c r="C761" s="12">
        <v>17</v>
      </c>
      <c r="D761" s="13">
        <v>3</v>
      </c>
      <c r="E761" s="13">
        <v>7</v>
      </c>
      <c r="F761" s="13">
        <v>2</v>
      </c>
      <c r="G761" s="13">
        <v>3</v>
      </c>
      <c r="H761" s="13">
        <v>1</v>
      </c>
      <c r="I761" s="13">
        <v>20</v>
      </c>
      <c r="J761" s="13">
        <v>4</v>
      </c>
      <c r="K761" s="27"/>
    </row>
    <row r="762" spans="1:11" ht="15.75" customHeight="1" x14ac:dyDescent="0.3">
      <c r="A762" s="7" t="s">
        <v>15</v>
      </c>
      <c r="B762" s="8" t="s">
        <v>346</v>
      </c>
      <c r="C762" s="22"/>
      <c r="D762" s="14"/>
      <c r="E762" s="14"/>
      <c r="F762" s="14"/>
      <c r="G762" s="14"/>
      <c r="H762" s="14"/>
      <c r="I762" s="14"/>
      <c r="J762" s="14"/>
      <c r="K762" s="27"/>
    </row>
    <row r="763" spans="1:11" ht="15.75" customHeight="1" x14ac:dyDescent="0.3">
      <c r="A763" s="7" t="s">
        <v>17</v>
      </c>
      <c r="B763" s="8" t="s">
        <v>346</v>
      </c>
      <c r="C763" s="22"/>
      <c r="D763" s="14"/>
      <c r="E763" s="14"/>
      <c r="F763" s="14"/>
      <c r="G763" s="14"/>
      <c r="H763" s="14"/>
      <c r="I763" s="14"/>
      <c r="J763" s="14"/>
      <c r="K763" s="27"/>
    </row>
    <row r="764" spans="1:11" ht="15.75" customHeight="1" x14ac:dyDescent="0.3">
      <c r="A764" s="7" t="s">
        <v>18</v>
      </c>
      <c r="B764" s="8" t="s">
        <v>346</v>
      </c>
      <c r="C764" s="22"/>
      <c r="D764" s="14"/>
      <c r="E764" s="14"/>
      <c r="F764" s="14"/>
      <c r="G764" s="14"/>
      <c r="H764" s="14"/>
      <c r="I764" s="14"/>
      <c r="J764" s="14"/>
      <c r="K764" s="27"/>
    </row>
    <row r="765" spans="1:11" ht="15.75" customHeight="1" x14ac:dyDescent="0.3">
      <c r="A765" s="7" t="s">
        <v>19</v>
      </c>
      <c r="B765" s="8" t="s">
        <v>346</v>
      </c>
      <c r="C765" s="22"/>
      <c r="D765" s="14"/>
      <c r="E765" s="14"/>
      <c r="F765" s="14"/>
      <c r="G765" s="14"/>
      <c r="H765" s="14"/>
      <c r="I765" s="14"/>
      <c r="J765" s="14"/>
      <c r="K765" s="27"/>
    </row>
    <row r="766" spans="1:11" ht="15.75" customHeight="1" x14ac:dyDescent="0.3">
      <c r="A766" s="7" t="s">
        <v>20</v>
      </c>
      <c r="B766" s="8" t="s">
        <v>346</v>
      </c>
      <c r="C766" s="22"/>
      <c r="D766" s="14"/>
      <c r="E766" s="14"/>
      <c r="F766" s="14"/>
      <c r="G766" s="14"/>
      <c r="H766" s="14"/>
      <c r="I766" s="14"/>
      <c r="J766" s="14"/>
      <c r="K766" s="27"/>
    </row>
    <row r="767" spans="1:11" ht="15.75" customHeight="1" x14ac:dyDescent="0.3">
      <c r="A767" s="7" t="s">
        <v>21</v>
      </c>
      <c r="B767" s="8" t="s">
        <v>346</v>
      </c>
      <c r="C767" s="22"/>
      <c r="D767" s="14"/>
      <c r="E767" s="14"/>
      <c r="F767" s="14"/>
      <c r="G767" s="14"/>
      <c r="H767" s="14"/>
      <c r="I767" s="14"/>
      <c r="J767" s="14"/>
      <c r="K767" s="27"/>
    </row>
    <row r="768" spans="1:11" ht="15.75" customHeight="1" x14ac:dyDescent="0.3">
      <c r="A768" s="7" t="s">
        <v>347</v>
      </c>
      <c r="B768" s="8" t="s">
        <v>346</v>
      </c>
      <c r="C768" s="22"/>
      <c r="D768" s="14"/>
      <c r="E768" s="14"/>
      <c r="F768" s="14"/>
      <c r="G768" s="14"/>
      <c r="H768" s="14"/>
      <c r="I768" s="14"/>
      <c r="J768" s="14"/>
      <c r="K768" s="27"/>
    </row>
    <row r="769" spans="1:11" ht="15.75" customHeight="1" x14ac:dyDescent="0.3">
      <c r="A769" s="7" t="s">
        <v>23</v>
      </c>
      <c r="B769" s="8" t="s">
        <v>346</v>
      </c>
      <c r="C769" s="22"/>
      <c r="D769" s="14"/>
      <c r="E769" s="14"/>
      <c r="F769" s="14"/>
      <c r="G769" s="14"/>
      <c r="H769" s="14"/>
      <c r="I769" s="14"/>
      <c r="J769" s="14"/>
      <c r="K769" s="27"/>
    </row>
    <row r="770" spans="1:11" ht="15.75" customHeight="1" x14ac:dyDescent="0.3">
      <c r="A770" s="7" t="s">
        <v>42</v>
      </c>
      <c r="B770" s="8" t="s">
        <v>348</v>
      </c>
      <c r="C770" s="22"/>
      <c r="D770" s="14"/>
      <c r="E770" s="14"/>
      <c r="F770" s="14"/>
      <c r="G770" s="14"/>
      <c r="H770" s="14"/>
      <c r="I770" s="14"/>
      <c r="J770" s="14"/>
      <c r="K770" s="27"/>
    </row>
    <row r="771" spans="1:11" ht="15.75" customHeight="1" x14ac:dyDescent="0.3">
      <c r="A771" s="7" t="s">
        <v>24</v>
      </c>
      <c r="B771" s="8" t="s">
        <v>348</v>
      </c>
      <c r="C771" s="22"/>
      <c r="D771" s="14"/>
      <c r="E771" s="14"/>
      <c r="F771" s="14"/>
      <c r="G771" s="14"/>
      <c r="H771" s="14"/>
      <c r="I771" s="14"/>
      <c r="J771" s="14"/>
      <c r="K771" s="27"/>
    </row>
    <row r="772" spans="1:11" ht="15.75" customHeight="1" x14ac:dyDescent="0.3">
      <c r="A772" s="7" t="s">
        <v>46</v>
      </c>
      <c r="B772" s="8" t="s">
        <v>348</v>
      </c>
      <c r="C772" s="22"/>
      <c r="D772" s="14"/>
      <c r="E772" s="14"/>
      <c r="F772" s="14"/>
      <c r="G772" s="14"/>
      <c r="H772" s="14"/>
      <c r="I772" s="14"/>
      <c r="J772" s="14"/>
      <c r="K772" s="27"/>
    </row>
    <row r="773" spans="1:11" ht="15.75" customHeight="1" x14ac:dyDescent="0.3">
      <c r="A773" s="7" t="s">
        <v>55</v>
      </c>
      <c r="B773" s="8" t="s">
        <v>348</v>
      </c>
      <c r="C773" s="22">
        <v>18</v>
      </c>
      <c r="D773" s="14">
        <v>0</v>
      </c>
      <c r="E773" s="14"/>
      <c r="F773" s="14"/>
      <c r="G773" s="14"/>
      <c r="H773" s="14"/>
      <c r="I773" s="14"/>
      <c r="J773" s="14"/>
      <c r="K773" s="27"/>
    </row>
    <row r="774" spans="1:11" ht="15.75" customHeight="1" x14ac:dyDescent="0.3">
      <c r="A774" s="7" t="s">
        <v>56</v>
      </c>
      <c r="B774" s="8" t="s">
        <v>348</v>
      </c>
      <c r="C774" s="22"/>
      <c r="D774" s="14"/>
      <c r="E774" s="14"/>
      <c r="F774" s="14"/>
      <c r="G774" s="14"/>
      <c r="H774" s="14"/>
      <c r="I774" s="14"/>
      <c r="J774" s="14"/>
      <c r="K774" s="27"/>
    </row>
    <row r="775" spans="1:11" ht="15.75" customHeight="1" x14ac:dyDescent="0.3">
      <c r="A775" s="7" t="s">
        <v>57</v>
      </c>
      <c r="B775" s="8" t="s">
        <v>348</v>
      </c>
      <c r="C775" s="22"/>
      <c r="D775" s="14"/>
      <c r="E775" s="14"/>
      <c r="F775" s="14"/>
      <c r="G775" s="14"/>
      <c r="H775" s="14"/>
      <c r="I775" s="14"/>
      <c r="J775" s="14"/>
      <c r="K775" s="27"/>
    </row>
    <row r="776" spans="1:11" ht="15.75" customHeight="1" x14ac:dyDescent="0.3">
      <c r="A776" s="7" t="s">
        <v>63</v>
      </c>
      <c r="B776" s="8" t="s">
        <v>348</v>
      </c>
      <c r="C776" s="22"/>
      <c r="D776" s="14"/>
      <c r="E776" s="14"/>
      <c r="F776" s="14"/>
      <c r="G776" s="14"/>
      <c r="H776" s="14"/>
      <c r="I776" s="14"/>
      <c r="J776" s="14"/>
      <c r="K776" s="27"/>
    </row>
    <row r="777" spans="1:11" ht="15.75" customHeight="1" x14ac:dyDescent="0.3">
      <c r="A777" s="7" t="s">
        <v>64</v>
      </c>
      <c r="B777" s="8" t="s">
        <v>348</v>
      </c>
      <c r="C777" s="22"/>
      <c r="D777" s="14"/>
      <c r="E777" s="14"/>
      <c r="F777" s="14"/>
      <c r="G777" s="14"/>
      <c r="H777" s="14"/>
      <c r="I777" s="14">
        <v>25</v>
      </c>
      <c r="J777" s="14">
        <v>1</v>
      </c>
      <c r="K777" s="27"/>
    </row>
    <row r="778" spans="1:11" ht="15.75" customHeight="1" x14ac:dyDescent="0.3">
      <c r="A778" s="7" t="s">
        <v>66</v>
      </c>
      <c r="B778" s="8" t="s">
        <v>348</v>
      </c>
      <c r="C778" s="22"/>
      <c r="D778" s="14"/>
      <c r="E778" s="14"/>
      <c r="F778" s="14"/>
      <c r="G778" s="14"/>
      <c r="H778" s="14"/>
      <c r="I778" s="14"/>
      <c r="J778" s="14"/>
      <c r="K778" s="27"/>
    </row>
    <row r="779" spans="1:11" ht="15.75" customHeight="1" x14ac:dyDescent="0.3">
      <c r="A779" s="7" t="s">
        <v>67</v>
      </c>
      <c r="B779" s="8" t="s">
        <v>348</v>
      </c>
      <c r="C779" s="22"/>
      <c r="D779" s="14"/>
      <c r="E779" s="14"/>
      <c r="F779" s="14"/>
      <c r="G779" s="14"/>
      <c r="H779" s="14"/>
      <c r="I779" s="14"/>
      <c r="J779" s="14"/>
      <c r="K779" s="27"/>
    </row>
    <row r="780" spans="1:11" ht="15.75" customHeight="1" x14ac:dyDescent="0.3">
      <c r="A780" s="7" t="s">
        <v>68</v>
      </c>
      <c r="B780" s="8" t="s">
        <v>348</v>
      </c>
      <c r="C780" s="22"/>
      <c r="D780" s="14"/>
      <c r="E780" s="14"/>
      <c r="F780" s="14"/>
      <c r="G780" s="14"/>
      <c r="H780" s="14"/>
      <c r="I780" s="14"/>
      <c r="J780" s="14"/>
      <c r="K780" s="27"/>
    </row>
    <row r="781" spans="1:11" ht="15.75" customHeight="1" x14ac:dyDescent="0.3">
      <c r="A781" s="7" t="s">
        <v>69</v>
      </c>
      <c r="B781" s="8" t="s">
        <v>348</v>
      </c>
      <c r="C781" s="22"/>
      <c r="D781" s="14"/>
      <c r="E781" s="14"/>
      <c r="F781" s="14"/>
      <c r="G781" s="14"/>
      <c r="H781" s="14"/>
      <c r="I781" s="14">
        <v>26</v>
      </c>
      <c r="J781" s="14">
        <v>1</v>
      </c>
      <c r="K781" s="27" t="s">
        <v>349</v>
      </c>
    </row>
    <row r="782" spans="1:11" ht="15.75" customHeight="1" x14ac:dyDescent="0.3">
      <c r="A782" s="7" t="s">
        <v>102</v>
      </c>
      <c r="B782" s="8" t="s">
        <v>348</v>
      </c>
      <c r="C782" s="22"/>
      <c r="D782" s="14"/>
      <c r="E782" s="14"/>
      <c r="F782" s="14"/>
      <c r="G782" s="14"/>
      <c r="H782" s="14"/>
      <c r="I782" s="14"/>
      <c r="J782" s="14"/>
      <c r="K782" s="27"/>
    </row>
    <row r="783" spans="1:11" ht="15.75" customHeight="1" x14ac:dyDescent="0.3">
      <c r="A783" s="7" t="s">
        <v>103</v>
      </c>
      <c r="B783" s="8" t="s">
        <v>348</v>
      </c>
      <c r="C783" s="22"/>
      <c r="D783" s="14"/>
      <c r="E783" s="14"/>
      <c r="F783" s="14"/>
      <c r="G783" s="14"/>
      <c r="H783" s="14"/>
      <c r="I783" s="14"/>
      <c r="J783" s="14"/>
      <c r="K783" s="27"/>
    </row>
    <row r="784" spans="1:11" ht="15.75" customHeight="1" x14ac:dyDescent="0.3">
      <c r="A784" s="10" t="s">
        <v>12</v>
      </c>
      <c r="B784" s="11"/>
      <c r="C784" s="9">
        <v>35</v>
      </c>
      <c r="D784" s="9">
        <v>3</v>
      </c>
      <c r="E784" s="9">
        <v>7</v>
      </c>
      <c r="F784" s="9">
        <v>2</v>
      </c>
      <c r="G784" s="9">
        <v>3</v>
      </c>
      <c r="H784" s="9">
        <v>1</v>
      </c>
      <c r="I784" s="9">
        <v>71</v>
      </c>
      <c r="J784" s="9">
        <v>6</v>
      </c>
      <c r="K784" s="29"/>
    </row>
    <row r="785" spans="1:11" ht="15.75" customHeight="1" x14ac:dyDescent="0.3">
      <c r="A785" s="30" t="s">
        <v>350</v>
      </c>
      <c r="B785" s="30"/>
      <c r="C785" s="30"/>
      <c r="D785" s="30"/>
      <c r="E785" s="30"/>
      <c r="F785" s="30"/>
      <c r="G785" s="30"/>
      <c r="H785" s="30"/>
      <c r="I785" s="30"/>
    </row>
    <row r="786" spans="1:11" ht="15.75" customHeight="1" x14ac:dyDescent="0.3">
      <c r="A786" s="1" t="s">
        <v>351</v>
      </c>
    </row>
    <row r="787" spans="1:11" ht="15.75" customHeight="1" x14ac:dyDescent="0.3">
      <c r="A787" s="24" t="s">
        <v>352</v>
      </c>
      <c r="B787" s="25"/>
      <c r="C787" s="25"/>
      <c r="D787" s="25"/>
      <c r="E787" s="25"/>
      <c r="F787" s="25"/>
      <c r="G787" s="25"/>
      <c r="H787" s="25"/>
      <c r="I787" s="25"/>
      <c r="J787" s="26"/>
      <c r="K787" s="27"/>
    </row>
    <row r="788" spans="1:11" ht="15.75" customHeight="1" x14ac:dyDescent="0.3">
      <c r="A788" s="2"/>
      <c r="B788" s="3"/>
      <c r="C788" s="28" t="s">
        <v>1</v>
      </c>
      <c r="D788" s="26"/>
      <c r="E788" s="28" t="s">
        <v>2</v>
      </c>
      <c r="F788" s="26"/>
      <c r="G788" s="28" t="s">
        <v>3</v>
      </c>
      <c r="H788" s="26"/>
      <c r="I788" s="28" t="s">
        <v>4</v>
      </c>
      <c r="J788" s="26"/>
      <c r="K788" s="27"/>
    </row>
    <row r="789" spans="1:11" ht="15.75" customHeight="1" x14ac:dyDescent="0.3">
      <c r="A789" s="4" t="s">
        <v>5</v>
      </c>
      <c r="B789" s="5" t="s">
        <v>6</v>
      </c>
      <c r="C789" s="6" t="s">
        <v>7</v>
      </c>
      <c r="D789" s="6" t="s">
        <v>8</v>
      </c>
      <c r="E789" s="6" t="s">
        <v>7</v>
      </c>
      <c r="F789" s="6" t="s">
        <v>8</v>
      </c>
      <c r="G789" s="6" t="s">
        <v>7</v>
      </c>
      <c r="H789" s="6" t="s">
        <v>8</v>
      </c>
      <c r="I789" s="6" t="s">
        <v>7</v>
      </c>
      <c r="J789" s="6" t="s">
        <v>8</v>
      </c>
      <c r="K789" s="29"/>
    </row>
    <row r="790" spans="1:11" ht="15.75" customHeight="1" x14ac:dyDescent="0.3">
      <c r="A790" s="7" t="s">
        <v>79</v>
      </c>
      <c r="B790" s="8" t="s">
        <v>353</v>
      </c>
      <c r="C790" s="12"/>
      <c r="D790" s="13"/>
      <c r="E790" s="13"/>
      <c r="F790" s="13"/>
      <c r="G790" s="13"/>
      <c r="H790" s="13"/>
      <c r="I790" s="13">
        <v>7</v>
      </c>
      <c r="J790" s="13">
        <v>12</v>
      </c>
      <c r="K790" s="27"/>
    </row>
    <row r="791" spans="1:11" ht="15.75" customHeight="1" x14ac:dyDescent="0.3">
      <c r="A791" s="7" t="s">
        <v>9</v>
      </c>
      <c r="B791" s="8" t="s">
        <v>353</v>
      </c>
      <c r="C791" s="22">
        <v>5</v>
      </c>
      <c r="D791" s="14">
        <v>14</v>
      </c>
      <c r="E791" s="14">
        <v>0</v>
      </c>
      <c r="F791" s="14">
        <v>0</v>
      </c>
      <c r="G791" s="14">
        <v>0</v>
      </c>
      <c r="H791" s="14">
        <v>1</v>
      </c>
      <c r="I791" s="14">
        <v>5</v>
      </c>
      <c r="J791" s="14">
        <v>15</v>
      </c>
      <c r="K791" s="27"/>
    </row>
    <row r="792" spans="1:11" ht="15.75" customHeight="1" x14ac:dyDescent="0.3">
      <c r="A792" s="7" t="s">
        <v>11</v>
      </c>
      <c r="B792" s="8" t="s">
        <v>353</v>
      </c>
      <c r="C792" s="22">
        <v>5</v>
      </c>
      <c r="D792" s="14">
        <v>13</v>
      </c>
      <c r="E792" s="14">
        <v>0</v>
      </c>
      <c r="F792" s="14">
        <v>0</v>
      </c>
      <c r="G792" s="14">
        <v>0</v>
      </c>
      <c r="H792" s="14">
        <v>1</v>
      </c>
      <c r="I792" s="14">
        <v>5</v>
      </c>
      <c r="J792" s="14">
        <v>14</v>
      </c>
      <c r="K792" s="27"/>
    </row>
    <row r="793" spans="1:11" ht="15.75" customHeight="1" x14ac:dyDescent="0.3">
      <c r="A793" s="7" t="s">
        <v>630</v>
      </c>
      <c r="B793" s="8" t="s">
        <v>353</v>
      </c>
      <c r="C793" s="22">
        <v>5</v>
      </c>
      <c r="D793" s="14">
        <v>15</v>
      </c>
      <c r="E793" s="14">
        <v>0</v>
      </c>
      <c r="F793" s="14">
        <v>0</v>
      </c>
      <c r="G793" s="14">
        <v>0</v>
      </c>
      <c r="H793" s="14">
        <v>1</v>
      </c>
      <c r="I793" s="14">
        <v>5</v>
      </c>
      <c r="J793" s="14">
        <v>16</v>
      </c>
      <c r="K793" s="27"/>
    </row>
    <row r="794" spans="1:11" ht="15.75" customHeight="1" x14ac:dyDescent="0.3">
      <c r="A794" s="7" t="s">
        <v>686</v>
      </c>
      <c r="B794" s="8" t="s">
        <v>353</v>
      </c>
      <c r="C794" s="22">
        <v>5</v>
      </c>
      <c r="D794" s="14">
        <v>15</v>
      </c>
      <c r="E794" s="14">
        <v>0</v>
      </c>
      <c r="F794" s="14">
        <v>0</v>
      </c>
      <c r="G794" s="14">
        <v>0</v>
      </c>
      <c r="H794" s="14">
        <v>1</v>
      </c>
      <c r="I794" s="14">
        <v>5</v>
      </c>
      <c r="J794" s="14">
        <v>16</v>
      </c>
      <c r="K794" s="27"/>
    </row>
    <row r="795" spans="1:11" ht="15.75" customHeight="1" x14ac:dyDescent="0.3">
      <c r="A795" s="7" t="s">
        <v>729</v>
      </c>
      <c r="B795" s="8" t="s">
        <v>353</v>
      </c>
      <c r="C795" s="22">
        <v>6</v>
      </c>
      <c r="D795" s="14">
        <v>13</v>
      </c>
      <c r="E795" s="14">
        <v>0</v>
      </c>
      <c r="F795" s="14">
        <v>0</v>
      </c>
      <c r="G795" s="14">
        <v>0</v>
      </c>
      <c r="H795" s="14">
        <v>1</v>
      </c>
      <c r="I795" s="14">
        <v>6</v>
      </c>
      <c r="J795" s="14">
        <v>14</v>
      </c>
      <c r="K795" s="27"/>
    </row>
    <row r="796" spans="1:11" ht="15.75" customHeight="1" x14ac:dyDescent="0.3">
      <c r="A796" s="10" t="s">
        <v>12</v>
      </c>
      <c r="B796" s="11"/>
      <c r="C796" s="9">
        <f>SUM(C790:C795)</f>
        <v>26</v>
      </c>
      <c r="D796" s="9">
        <f t="shared" ref="D796:J796" si="45">SUM(D790:D795)</f>
        <v>70</v>
      </c>
      <c r="E796" s="9">
        <f t="shared" si="45"/>
        <v>0</v>
      </c>
      <c r="F796" s="9">
        <f t="shared" si="45"/>
        <v>0</v>
      </c>
      <c r="G796" s="9">
        <f t="shared" si="45"/>
        <v>0</v>
      </c>
      <c r="H796" s="9">
        <f t="shared" si="45"/>
        <v>5</v>
      </c>
      <c r="I796" s="9">
        <f t="shared" si="45"/>
        <v>33</v>
      </c>
      <c r="J796" s="9">
        <f t="shared" si="45"/>
        <v>87</v>
      </c>
      <c r="K796" s="29"/>
    </row>
    <row r="797" spans="1:11" ht="15.75" customHeight="1" x14ac:dyDescent="0.3"/>
    <row r="798" spans="1:11" ht="15.75" customHeight="1" x14ac:dyDescent="0.3"/>
    <row r="799" spans="1:11" ht="15.75" customHeight="1" x14ac:dyDescent="0.3">
      <c r="A799" s="24" t="s">
        <v>1288</v>
      </c>
      <c r="B799" s="25"/>
      <c r="C799" s="25"/>
      <c r="D799" s="25"/>
      <c r="E799" s="25"/>
      <c r="F799" s="25"/>
      <c r="G799" s="25"/>
      <c r="H799" s="25"/>
      <c r="I799" s="25"/>
      <c r="J799" s="26"/>
      <c r="K799" s="27"/>
    </row>
    <row r="800" spans="1:11" ht="15.75" customHeight="1" x14ac:dyDescent="0.3">
      <c r="A800" s="2"/>
      <c r="B800" s="3"/>
      <c r="C800" s="28" t="s">
        <v>1</v>
      </c>
      <c r="D800" s="26"/>
      <c r="E800" s="28" t="s">
        <v>2</v>
      </c>
      <c r="F800" s="26"/>
      <c r="G800" s="28" t="s">
        <v>3</v>
      </c>
      <c r="H800" s="26"/>
      <c r="I800" s="28" t="s">
        <v>4</v>
      </c>
      <c r="J800" s="26"/>
      <c r="K800" s="27"/>
    </row>
    <row r="801" spans="1:11" ht="15.75" customHeight="1" x14ac:dyDescent="0.3">
      <c r="A801" s="4" t="s">
        <v>5</v>
      </c>
      <c r="B801" s="5" t="s">
        <v>6</v>
      </c>
      <c r="C801" s="6" t="s">
        <v>7</v>
      </c>
      <c r="D801" s="6" t="s">
        <v>8</v>
      </c>
      <c r="E801" s="6" t="s">
        <v>7</v>
      </c>
      <c r="F801" s="6" t="s">
        <v>8</v>
      </c>
      <c r="G801" s="6" t="s">
        <v>7</v>
      </c>
      <c r="H801" s="6" t="s">
        <v>8</v>
      </c>
      <c r="I801" s="6" t="s">
        <v>7</v>
      </c>
      <c r="J801" s="6" t="s">
        <v>8</v>
      </c>
      <c r="K801" s="29"/>
    </row>
    <row r="802" spans="1:11" ht="15.75" customHeight="1" x14ac:dyDescent="0.3">
      <c r="A802" s="7" t="s">
        <v>38</v>
      </c>
      <c r="B802" s="8" t="s">
        <v>239</v>
      </c>
      <c r="C802" s="12">
        <v>10</v>
      </c>
      <c r="D802" s="13">
        <v>10</v>
      </c>
      <c r="E802" s="13">
        <v>9</v>
      </c>
      <c r="F802" s="13">
        <v>7</v>
      </c>
      <c r="G802" s="13">
        <v>0</v>
      </c>
      <c r="H802" s="13">
        <v>1</v>
      </c>
      <c r="I802" s="13">
        <v>10</v>
      </c>
      <c r="J802" s="13">
        <v>11</v>
      </c>
      <c r="K802" s="27"/>
    </row>
    <row r="803" spans="1:11" ht="15.75" customHeight="1" x14ac:dyDescent="0.3">
      <c r="A803" s="7" t="s">
        <v>81</v>
      </c>
      <c r="B803" s="8" t="s">
        <v>239</v>
      </c>
      <c r="C803" s="22">
        <v>13</v>
      </c>
      <c r="D803" s="14">
        <v>7</v>
      </c>
      <c r="E803" s="14">
        <v>11</v>
      </c>
      <c r="F803" s="14">
        <v>5</v>
      </c>
      <c r="G803" s="14">
        <v>1</v>
      </c>
      <c r="H803" s="14">
        <v>1</v>
      </c>
      <c r="I803" s="14">
        <v>14</v>
      </c>
      <c r="J803" s="14">
        <v>8</v>
      </c>
      <c r="K803" s="27"/>
    </row>
    <row r="804" spans="1:11" ht="15.75" customHeight="1" x14ac:dyDescent="0.3">
      <c r="A804" s="7" t="s">
        <v>82</v>
      </c>
      <c r="B804" s="8" t="s">
        <v>239</v>
      </c>
      <c r="C804" s="22">
        <v>6</v>
      </c>
      <c r="D804" s="14">
        <v>14</v>
      </c>
      <c r="E804" s="14">
        <v>6</v>
      </c>
      <c r="F804" s="14">
        <v>10</v>
      </c>
      <c r="G804" s="14">
        <v>1</v>
      </c>
      <c r="H804" s="14">
        <v>1</v>
      </c>
      <c r="I804" s="14">
        <v>7</v>
      </c>
      <c r="J804" s="14">
        <v>15</v>
      </c>
      <c r="K804" s="27"/>
    </row>
    <row r="805" spans="1:11" ht="15.75" customHeight="1" x14ac:dyDescent="0.3">
      <c r="A805" s="7" t="s">
        <v>87</v>
      </c>
      <c r="B805" s="8" t="s">
        <v>111</v>
      </c>
      <c r="C805" s="22">
        <v>7</v>
      </c>
      <c r="D805" s="14">
        <v>13</v>
      </c>
      <c r="E805" s="14">
        <v>5</v>
      </c>
      <c r="F805" s="14">
        <v>9</v>
      </c>
      <c r="G805" s="14">
        <v>0</v>
      </c>
      <c r="H805" s="14">
        <v>1</v>
      </c>
      <c r="I805" s="14">
        <v>7</v>
      </c>
      <c r="J805" s="14">
        <v>14</v>
      </c>
      <c r="K805" s="27"/>
    </row>
    <row r="806" spans="1:11" ht="15.75" customHeight="1" x14ac:dyDescent="0.3">
      <c r="A806" s="7" t="s">
        <v>88</v>
      </c>
      <c r="B806" s="8" t="s">
        <v>111</v>
      </c>
      <c r="C806" s="22">
        <v>5</v>
      </c>
      <c r="D806" s="14">
        <v>15</v>
      </c>
      <c r="E806" s="14">
        <v>3</v>
      </c>
      <c r="F806" s="14">
        <v>11</v>
      </c>
      <c r="G806" s="14">
        <v>1</v>
      </c>
      <c r="H806" s="14">
        <v>1</v>
      </c>
      <c r="I806" s="14">
        <v>6</v>
      </c>
      <c r="J806" s="14">
        <v>16</v>
      </c>
      <c r="K806" s="27"/>
    </row>
    <row r="807" spans="1:11" ht="15.75" customHeight="1" x14ac:dyDescent="0.3">
      <c r="A807" s="7" t="s">
        <v>89</v>
      </c>
      <c r="B807" s="8" t="s">
        <v>111</v>
      </c>
      <c r="C807" s="22">
        <v>8</v>
      </c>
      <c r="D807" s="14">
        <v>12</v>
      </c>
      <c r="E807" s="14">
        <v>6</v>
      </c>
      <c r="F807" s="14">
        <v>8</v>
      </c>
      <c r="G807" s="14">
        <v>1</v>
      </c>
      <c r="H807" s="14">
        <v>1</v>
      </c>
      <c r="I807" s="14">
        <v>9</v>
      </c>
      <c r="J807" s="14">
        <v>13</v>
      </c>
      <c r="K807" s="27"/>
    </row>
    <row r="808" spans="1:11" ht="15.75" customHeight="1" x14ac:dyDescent="0.3">
      <c r="A808" s="7" t="s">
        <v>90</v>
      </c>
      <c r="B808" s="8" t="s">
        <v>111</v>
      </c>
      <c r="C808" s="22">
        <v>8</v>
      </c>
      <c r="D808" s="14">
        <v>12</v>
      </c>
      <c r="E808" s="14">
        <v>6</v>
      </c>
      <c r="F808" s="14">
        <v>8</v>
      </c>
      <c r="G808" s="14">
        <v>0</v>
      </c>
      <c r="H808" s="14">
        <v>1</v>
      </c>
      <c r="I808" s="14">
        <v>8</v>
      </c>
      <c r="J808" s="14">
        <v>13</v>
      </c>
      <c r="K808" s="27"/>
    </row>
    <row r="809" spans="1:11" ht="15.75" customHeight="1" x14ac:dyDescent="0.3">
      <c r="A809" s="7" t="s">
        <v>686</v>
      </c>
      <c r="B809" s="8" t="s">
        <v>262</v>
      </c>
      <c r="C809" s="22">
        <v>4</v>
      </c>
      <c r="D809" s="14">
        <v>16</v>
      </c>
      <c r="E809" s="14">
        <v>3</v>
      </c>
      <c r="F809" s="14">
        <v>11</v>
      </c>
      <c r="G809" s="14">
        <v>0</v>
      </c>
      <c r="H809" s="14">
        <v>1</v>
      </c>
      <c r="I809" s="14">
        <v>4</v>
      </c>
      <c r="J809" s="14">
        <v>17</v>
      </c>
      <c r="K809" s="27"/>
    </row>
    <row r="810" spans="1:11" ht="15.75" customHeight="1" x14ac:dyDescent="0.3">
      <c r="A810" s="7" t="s">
        <v>729</v>
      </c>
      <c r="B810" s="8" t="s">
        <v>262</v>
      </c>
      <c r="C810" s="22">
        <v>9</v>
      </c>
      <c r="D810" s="14">
        <v>11</v>
      </c>
      <c r="E810" s="14">
        <v>7</v>
      </c>
      <c r="F810" s="14">
        <v>7</v>
      </c>
      <c r="G810" s="14">
        <v>1</v>
      </c>
      <c r="H810" s="14">
        <v>1</v>
      </c>
      <c r="I810" s="14">
        <v>10</v>
      </c>
      <c r="J810" s="14">
        <v>12</v>
      </c>
      <c r="K810" s="27"/>
    </row>
    <row r="811" spans="1:11" ht="15.75" customHeight="1" x14ac:dyDescent="0.3">
      <c r="A811" s="7" t="s">
        <v>984</v>
      </c>
      <c r="B811" s="8" t="s">
        <v>262</v>
      </c>
      <c r="C811" s="22">
        <v>10</v>
      </c>
      <c r="D811" s="14">
        <v>10</v>
      </c>
      <c r="E811" s="14">
        <v>7</v>
      </c>
      <c r="F811" s="14">
        <v>7</v>
      </c>
      <c r="G811" s="14">
        <v>1</v>
      </c>
      <c r="H811" s="14">
        <v>1</v>
      </c>
      <c r="I811" s="14">
        <v>10</v>
      </c>
      <c r="J811" s="14">
        <v>11</v>
      </c>
      <c r="K811" s="27"/>
    </row>
    <row r="812" spans="1:11" ht="15.75" customHeight="1" x14ac:dyDescent="0.3">
      <c r="A812" s="7" t="s">
        <v>1189</v>
      </c>
      <c r="B812" s="8" t="s">
        <v>262</v>
      </c>
      <c r="C812" s="22">
        <v>10</v>
      </c>
      <c r="D812" s="14">
        <v>10</v>
      </c>
      <c r="E812" s="14">
        <v>4</v>
      </c>
      <c r="F812" s="14">
        <v>6</v>
      </c>
      <c r="G812" s="14">
        <v>2</v>
      </c>
      <c r="H812" s="14">
        <v>1</v>
      </c>
      <c r="I812" s="14">
        <v>12</v>
      </c>
      <c r="J812" s="14">
        <v>11</v>
      </c>
      <c r="K812" s="27"/>
    </row>
    <row r="813" spans="1:11" ht="15.75" customHeight="1" x14ac:dyDescent="0.3">
      <c r="A813" s="7" t="s">
        <v>1267</v>
      </c>
      <c r="B813" s="8" t="s">
        <v>262</v>
      </c>
      <c r="C813" s="22">
        <v>16</v>
      </c>
      <c r="D813" s="14">
        <v>6</v>
      </c>
      <c r="E813" s="14">
        <v>7</v>
      </c>
      <c r="F813" s="14">
        <v>3</v>
      </c>
      <c r="G813" s="14">
        <v>2</v>
      </c>
      <c r="H813" s="14">
        <v>1</v>
      </c>
      <c r="I813" s="14">
        <v>18</v>
      </c>
      <c r="J813" s="14">
        <v>7</v>
      </c>
      <c r="K813" s="27"/>
    </row>
    <row r="814" spans="1:11" ht="15.75" customHeight="1" x14ac:dyDescent="0.3">
      <c r="A814" s="10" t="s">
        <v>12</v>
      </c>
      <c r="B814" s="11"/>
      <c r="C814" s="9">
        <f>SUM(C802:C813)</f>
        <v>106</v>
      </c>
      <c r="D814" s="9">
        <f t="shared" ref="D814:J814" si="46">SUM(D802:D813)</f>
        <v>136</v>
      </c>
      <c r="E814" s="9">
        <f t="shared" si="46"/>
        <v>74</v>
      </c>
      <c r="F814" s="9">
        <f t="shared" si="46"/>
        <v>92</v>
      </c>
      <c r="G814" s="9">
        <f t="shared" si="46"/>
        <v>10</v>
      </c>
      <c r="H814" s="9">
        <f t="shared" si="46"/>
        <v>12</v>
      </c>
      <c r="I814" s="9">
        <f t="shared" si="46"/>
        <v>115</v>
      </c>
      <c r="J814" s="9">
        <f t="shared" si="46"/>
        <v>148</v>
      </c>
      <c r="K814" s="29"/>
    </row>
    <row r="815" spans="1:11" ht="15.7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1" ht="15.75" customHeight="1" x14ac:dyDescent="0.3"/>
    <row r="817" spans="1:11" ht="15.75" customHeight="1" x14ac:dyDescent="0.3">
      <c r="A817" s="24" t="s">
        <v>1551</v>
      </c>
      <c r="B817" s="25"/>
      <c r="C817" s="25"/>
      <c r="D817" s="25"/>
      <c r="E817" s="25"/>
      <c r="F817" s="25"/>
      <c r="G817" s="25"/>
      <c r="H817" s="25"/>
      <c r="I817" s="25"/>
      <c r="J817" s="26"/>
      <c r="K817" s="27"/>
    </row>
    <row r="818" spans="1:11" ht="15.75" customHeight="1" x14ac:dyDescent="0.3">
      <c r="A818" s="2"/>
      <c r="B818" s="3"/>
      <c r="C818" s="28" t="s">
        <v>1</v>
      </c>
      <c r="D818" s="26"/>
      <c r="E818" s="28" t="s">
        <v>2</v>
      </c>
      <c r="F818" s="26"/>
      <c r="G818" s="28" t="s">
        <v>3</v>
      </c>
      <c r="H818" s="26"/>
      <c r="I818" s="28" t="s">
        <v>4</v>
      </c>
      <c r="J818" s="26"/>
      <c r="K818" s="27"/>
    </row>
    <row r="819" spans="1:11" ht="15.75" customHeight="1" x14ac:dyDescent="0.3">
      <c r="A819" s="4" t="s">
        <v>5</v>
      </c>
      <c r="B819" s="5" t="s">
        <v>6</v>
      </c>
      <c r="C819" s="6" t="s">
        <v>7</v>
      </c>
      <c r="D819" s="6" t="s">
        <v>8</v>
      </c>
      <c r="E819" s="6" t="s">
        <v>7</v>
      </c>
      <c r="F819" s="6" t="s">
        <v>8</v>
      </c>
      <c r="G819" s="6" t="s">
        <v>7</v>
      </c>
      <c r="H819" s="6" t="s">
        <v>8</v>
      </c>
      <c r="I819" s="6" t="s">
        <v>7</v>
      </c>
      <c r="J819" s="6" t="s">
        <v>8</v>
      </c>
      <c r="K819" s="29"/>
    </row>
    <row r="820" spans="1:11" ht="15.75" customHeight="1" x14ac:dyDescent="0.3">
      <c r="A820" s="7" t="s">
        <v>466</v>
      </c>
      <c r="B820" s="8" t="s">
        <v>242</v>
      </c>
      <c r="C820" s="12">
        <v>6</v>
      </c>
      <c r="D820" s="13">
        <v>8</v>
      </c>
      <c r="E820" s="13">
        <v>0</v>
      </c>
      <c r="F820" s="13">
        <v>0</v>
      </c>
      <c r="G820" s="13">
        <v>1</v>
      </c>
      <c r="H820" s="13">
        <v>1</v>
      </c>
      <c r="I820" s="13">
        <v>7</v>
      </c>
      <c r="J820" s="13">
        <v>9</v>
      </c>
    </row>
    <row r="821" spans="1:11" ht="15.75" customHeight="1" x14ac:dyDescent="0.3">
      <c r="A821" s="7" t="s">
        <v>279</v>
      </c>
      <c r="B821" s="8" t="s">
        <v>242</v>
      </c>
      <c r="C821" s="12">
        <v>6</v>
      </c>
      <c r="D821" s="13">
        <v>8</v>
      </c>
      <c r="E821" s="13">
        <v>3</v>
      </c>
      <c r="F821" s="13">
        <v>5</v>
      </c>
      <c r="G821" s="13">
        <v>0</v>
      </c>
      <c r="H821" s="13">
        <v>1</v>
      </c>
      <c r="I821" s="13">
        <v>6</v>
      </c>
      <c r="J821" s="13">
        <v>9</v>
      </c>
      <c r="K821" s="27"/>
    </row>
    <row r="822" spans="1:11" ht="15.75" customHeight="1" x14ac:dyDescent="0.3">
      <c r="A822" s="10" t="s">
        <v>12</v>
      </c>
      <c r="B822" s="11"/>
      <c r="C822" s="9">
        <f>SUM(C820:C821)</f>
        <v>12</v>
      </c>
      <c r="D822" s="9">
        <f t="shared" ref="D822:J822" si="47">SUM(D820:D821)</f>
        <v>16</v>
      </c>
      <c r="E822" s="9">
        <f t="shared" si="47"/>
        <v>3</v>
      </c>
      <c r="F822" s="9">
        <f t="shared" si="47"/>
        <v>5</v>
      </c>
      <c r="G822" s="9">
        <f t="shared" si="47"/>
        <v>1</v>
      </c>
      <c r="H822" s="9">
        <f t="shared" si="47"/>
        <v>2</v>
      </c>
      <c r="I822" s="9">
        <f t="shared" si="47"/>
        <v>13</v>
      </c>
      <c r="J822" s="9">
        <f t="shared" si="47"/>
        <v>18</v>
      </c>
      <c r="K822" s="29"/>
    </row>
    <row r="823" spans="1:11" ht="15.7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1" ht="15.75" customHeight="1" x14ac:dyDescent="0.3"/>
    <row r="825" spans="1:11" ht="15.75" customHeight="1" x14ac:dyDescent="0.3">
      <c r="A825" s="24" t="s">
        <v>2068</v>
      </c>
      <c r="B825" s="25"/>
      <c r="C825" s="25"/>
      <c r="D825" s="25"/>
      <c r="E825" s="25"/>
      <c r="F825" s="25"/>
      <c r="G825" s="25"/>
      <c r="H825" s="25"/>
      <c r="I825" s="25"/>
      <c r="J825" s="26"/>
      <c r="K825" s="27"/>
    </row>
    <row r="826" spans="1:11" ht="15.75" customHeight="1" x14ac:dyDescent="0.3">
      <c r="A826" s="2"/>
      <c r="B826" s="3"/>
      <c r="C826" s="28" t="s">
        <v>1</v>
      </c>
      <c r="D826" s="26"/>
      <c r="E826" s="28" t="s">
        <v>2</v>
      </c>
      <c r="F826" s="26"/>
      <c r="G826" s="28" t="s">
        <v>3</v>
      </c>
      <c r="H826" s="26"/>
      <c r="I826" s="28" t="s">
        <v>4</v>
      </c>
      <c r="J826" s="26"/>
      <c r="K826" s="27"/>
    </row>
    <row r="827" spans="1:11" ht="15.75" customHeight="1" x14ac:dyDescent="0.3">
      <c r="A827" s="4" t="s">
        <v>5</v>
      </c>
      <c r="B827" s="5" t="s">
        <v>6</v>
      </c>
      <c r="C827" s="6" t="s">
        <v>7</v>
      </c>
      <c r="D827" s="6" t="s">
        <v>8</v>
      </c>
      <c r="E827" s="6" t="s">
        <v>7</v>
      </c>
      <c r="F827" s="6" t="s">
        <v>8</v>
      </c>
      <c r="G827" s="6" t="s">
        <v>7</v>
      </c>
      <c r="H827" s="6" t="s">
        <v>8</v>
      </c>
      <c r="I827" s="6" t="s">
        <v>7</v>
      </c>
      <c r="J827" s="6" t="s">
        <v>8</v>
      </c>
      <c r="K827" s="29"/>
    </row>
    <row r="828" spans="1:11" ht="15.75" customHeight="1" x14ac:dyDescent="0.3">
      <c r="A828" s="7" t="s">
        <v>2066</v>
      </c>
      <c r="B828" s="8" t="s">
        <v>205</v>
      </c>
      <c r="C828" s="12">
        <v>2</v>
      </c>
      <c r="D828" s="13">
        <v>20</v>
      </c>
      <c r="E828" s="13">
        <v>1</v>
      </c>
      <c r="F828" s="13">
        <v>8</v>
      </c>
      <c r="G828" s="13">
        <v>0</v>
      </c>
      <c r="H828" s="13">
        <v>1</v>
      </c>
      <c r="I828" s="13">
        <v>2</v>
      </c>
      <c r="J828" s="13">
        <v>21</v>
      </c>
    </row>
    <row r="829" spans="1:11" ht="15.75" customHeight="1" x14ac:dyDescent="0.3">
      <c r="A829" s="7" t="s">
        <v>2081</v>
      </c>
      <c r="B829" s="8" t="s">
        <v>205</v>
      </c>
      <c r="C829" s="12">
        <v>8</v>
      </c>
      <c r="D829" s="13">
        <v>14</v>
      </c>
      <c r="E829" s="13">
        <v>3</v>
      </c>
      <c r="F829" s="13">
        <v>5</v>
      </c>
      <c r="G829" s="13">
        <v>0</v>
      </c>
      <c r="H829" s="13">
        <v>1</v>
      </c>
      <c r="I829" s="13">
        <v>8</v>
      </c>
      <c r="J829" s="13">
        <v>15</v>
      </c>
    </row>
    <row r="830" spans="1:11" ht="15.75" customHeight="1" x14ac:dyDescent="0.3">
      <c r="A830" s="10" t="s">
        <v>12</v>
      </c>
      <c r="B830" s="11"/>
      <c r="C830" s="9">
        <f>SUM(C828:C829)</f>
        <v>10</v>
      </c>
      <c r="D830" s="9">
        <f t="shared" ref="D830:J830" si="48">SUM(D828:D829)</f>
        <v>34</v>
      </c>
      <c r="E830" s="9">
        <f t="shared" si="48"/>
        <v>4</v>
      </c>
      <c r="F830" s="9">
        <f t="shared" si="48"/>
        <v>13</v>
      </c>
      <c r="G830" s="9">
        <f t="shared" si="48"/>
        <v>0</v>
      </c>
      <c r="H830" s="9">
        <f t="shared" si="48"/>
        <v>2</v>
      </c>
      <c r="I830" s="9">
        <f t="shared" si="48"/>
        <v>10</v>
      </c>
      <c r="J830" s="9">
        <f t="shared" si="48"/>
        <v>36</v>
      </c>
      <c r="K830" s="29"/>
    </row>
    <row r="831" spans="1:11" ht="15.7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1" ht="15.75" customHeight="1" x14ac:dyDescent="0.3"/>
    <row r="833" spans="1:11" ht="15.75" customHeight="1" x14ac:dyDescent="0.3">
      <c r="A833" s="24" t="s">
        <v>1657</v>
      </c>
      <c r="B833" s="25"/>
      <c r="C833" s="25"/>
      <c r="D833" s="25"/>
      <c r="E833" s="25"/>
      <c r="F833" s="25"/>
      <c r="G833" s="25"/>
      <c r="H833" s="25"/>
      <c r="I833" s="25"/>
      <c r="J833" s="26"/>
      <c r="K833" s="27"/>
    </row>
    <row r="834" spans="1:11" ht="15.75" customHeight="1" x14ac:dyDescent="0.3">
      <c r="A834" s="2"/>
      <c r="B834" s="3"/>
      <c r="C834" s="28" t="s">
        <v>1</v>
      </c>
      <c r="D834" s="26"/>
      <c r="E834" s="28" t="s">
        <v>2</v>
      </c>
      <c r="F834" s="26"/>
      <c r="G834" s="28" t="s">
        <v>3</v>
      </c>
      <c r="H834" s="26"/>
      <c r="I834" s="28" t="s">
        <v>4</v>
      </c>
      <c r="J834" s="26"/>
      <c r="K834" s="27"/>
    </row>
    <row r="835" spans="1:11" ht="15.75" customHeight="1" x14ac:dyDescent="0.3">
      <c r="A835" s="4" t="s">
        <v>5</v>
      </c>
      <c r="B835" s="5" t="s">
        <v>6</v>
      </c>
      <c r="C835" s="6" t="s">
        <v>7</v>
      </c>
      <c r="D835" s="6" t="s">
        <v>8</v>
      </c>
      <c r="E835" s="6" t="s">
        <v>7</v>
      </c>
      <c r="F835" s="6" t="s">
        <v>8</v>
      </c>
      <c r="G835" s="6" t="s">
        <v>7</v>
      </c>
      <c r="H835" s="6" t="s">
        <v>8</v>
      </c>
      <c r="I835" s="6" t="s">
        <v>7</v>
      </c>
      <c r="J835" s="6" t="s">
        <v>8</v>
      </c>
      <c r="K835" s="29"/>
    </row>
    <row r="836" spans="1:11" ht="15.75" customHeight="1" x14ac:dyDescent="0.3">
      <c r="A836" s="7" t="s">
        <v>151</v>
      </c>
      <c r="B836" s="8" t="s">
        <v>304</v>
      </c>
      <c r="C836" s="12">
        <v>12</v>
      </c>
      <c r="D836" s="13">
        <v>1</v>
      </c>
      <c r="E836" s="13">
        <v>5</v>
      </c>
      <c r="F836" s="13">
        <v>1</v>
      </c>
      <c r="G836" s="13">
        <v>3</v>
      </c>
      <c r="H836" s="13">
        <v>1</v>
      </c>
      <c r="I836" s="13">
        <v>15</v>
      </c>
      <c r="J836" s="13">
        <v>2</v>
      </c>
      <c r="K836" s="27"/>
    </row>
    <row r="837" spans="1:11" ht="15.75" customHeight="1" x14ac:dyDescent="0.3">
      <c r="A837" s="7" t="s">
        <v>152</v>
      </c>
      <c r="B837" s="8" t="s">
        <v>304</v>
      </c>
      <c r="C837" s="22">
        <v>9</v>
      </c>
      <c r="D837" s="14">
        <v>4</v>
      </c>
      <c r="E837" s="14">
        <v>5</v>
      </c>
      <c r="F837" s="14">
        <v>4</v>
      </c>
      <c r="G837" s="14">
        <v>3</v>
      </c>
      <c r="H837" s="14">
        <v>1</v>
      </c>
      <c r="I837" s="14">
        <v>12</v>
      </c>
      <c r="J837" s="14">
        <v>5</v>
      </c>
      <c r="K837" s="27"/>
    </row>
    <row r="838" spans="1:11" ht="15.75" customHeight="1" x14ac:dyDescent="0.3">
      <c r="A838" s="7" t="s">
        <v>155</v>
      </c>
      <c r="B838" s="8" t="s">
        <v>320</v>
      </c>
      <c r="C838" s="22">
        <v>0</v>
      </c>
      <c r="D838" s="14">
        <v>12</v>
      </c>
      <c r="E838" s="14">
        <v>0</v>
      </c>
      <c r="F838" s="14">
        <v>8</v>
      </c>
      <c r="G838" s="14">
        <v>0</v>
      </c>
      <c r="H838" s="14">
        <v>1</v>
      </c>
      <c r="I838" s="14">
        <v>0</v>
      </c>
      <c r="J838" s="14">
        <v>13</v>
      </c>
      <c r="K838" s="27" t="s">
        <v>1808</v>
      </c>
    </row>
    <row r="839" spans="1:11" ht="15.75" customHeight="1" x14ac:dyDescent="0.3">
      <c r="A839" s="7" t="s">
        <v>15</v>
      </c>
      <c r="B839" s="8" t="s">
        <v>354</v>
      </c>
      <c r="C839" s="22">
        <v>13</v>
      </c>
      <c r="D839" s="14">
        <v>5</v>
      </c>
      <c r="E839" s="14">
        <v>9</v>
      </c>
      <c r="F839" s="14">
        <v>3</v>
      </c>
      <c r="G839" s="14">
        <v>2</v>
      </c>
      <c r="H839" s="14">
        <v>2</v>
      </c>
      <c r="I839" s="14">
        <v>15</v>
      </c>
      <c r="J839" s="14">
        <v>7</v>
      </c>
      <c r="K839" s="27"/>
    </row>
    <row r="840" spans="1:11" ht="15.75" customHeight="1" x14ac:dyDescent="0.3">
      <c r="A840" s="7" t="s">
        <v>17</v>
      </c>
      <c r="B840" s="8" t="s">
        <v>354</v>
      </c>
      <c r="C840" s="22">
        <v>4</v>
      </c>
      <c r="D840" s="14">
        <v>13</v>
      </c>
      <c r="E840" s="14">
        <v>3</v>
      </c>
      <c r="F840" s="14">
        <v>9</v>
      </c>
      <c r="G840" s="14">
        <v>0</v>
      </c>
      <c r="H840" s="14">
        <v>2</v>
      </c>
      <c r="I840" s="14">
        <v>4</v>
      </c>
      <c r="J840" s="14">
        <v>15</v>
      </c>
      <c r="K840" s="27"/>
    </row>
    <row r="841" spans="1:11" ht="15.75" customHeight="1" x14ac:dyDescent="0.3">
      <c r="A841" s="7" t="s">
        <v>18</v>
      </c>
      <c r="B841" s="8" t="s">
        <v>354</v>
      </c>
      <c r="C841" s="22">
        <v>10</v>
      </c>
      <c r="D841" s="14">
        <v>8</v>
      </c>
      <c r="E841" s="14">
        <v>4</v>
      </c>
      <c r="F841" s="14">
        <v>8</v>
      </c>
      <c r="G841" s="14">
        <v>0</v>
      </c>
      <c r="H841" s="14">
        <v>2</v>
      </c>
      <c r="I841" s="14">
        <v>10</v>
      </c>
      <c r="J841" s="14">
        <v>10</v>
      </c>
      <c r="K841" s="27"/>
    </row>
    <row r="842" spans="1:11" ht="15.75" customHeight="1" x14ac:dyDescent="0.3">
      <c r="A842" s="7" t="s">
        <v>19</v>
      </c>
      <c r="B842" s="8" t="s">
        <v>354</v>
      </c>
      <c r="C842" s="22">
        <v>12</v>
      </c>
      <c r="D842" s="14">
        <v>4</v>
      </c>
      <c r="E842" s="14">
        <v>8</v>
      </c>
      <c r="F842" s="14">
        <v>4</v>
      </c>
      <c r="G842" s="14">
        <v>2</v>
      </c>
      <c r="H842" s="14">
        <v>2</v>
      </c>
      <c r="I842" s="14">
        <v>14</v>
      </c>
      <c r="J842" s="14">
        <v>6</v>
      </c>
      <c r="K842" s="27"/>
    </row>
    <row r="843" spans="1:11" ht="15.75" customHeight="1" x14ac:dyDescent="0.3">
      <c r="A843" s="7" t="s">
        <v>20</v>
      </c>
      <c r="B843" s="8" t="s">
        <v>354</v>
      </c>
      <c r="C843" s="22">
        <v>7</v>
      </c>
      <c r="D843" s="14">
        <v>12</v>
      </c>
      <c r="E843" s="14">
        <v>3</v>
      </c>
      <c r="F843" s="14">
        <v>9</v>
      </c>
      <c r="G843" s="14">
        <v>0</v>
      </c>
      <c r="H843" s="14">
        <v>2</v>
      </c>
      <c r="I843" s="14">
        <v>7</v>
      </c>
      <c r="J843" s="14">
        <v>14</v>
      </c>
      <c r="K843" s="27"/>
    </row>
    <row r="844" spans="1:11" ht="15.75" customHeight="1" x14ac:dyDescent="0.3">
      <c r="A844" s="7" t="s">
        <v>21</v>
      </c>
      <c r="B844" s="8" t="s">
        <v>354</v>
      </c>
      <c r="C844" s="22">
        <v>7</v>
      </c>
      <c r="D844" s="14">
        <v>9</v>
      </c>
      <c r="E844" s="14">
        <v>5</v>
      </c>
      <c r="F844" s="14">
        <v>7</v>
      </c>
      <c r="G844" s="14">
        <v>1</v>
      </c>
      <c r="H844" s="14">
        <v>2</v>
      </c>
      <c r="I844" s="14">
        <v>8</v>
      </c>
      <c r="J844" s="14">
        <v>11</v>
      </c>
      <c r="K844" s="27"/>
    </row>
    <row r="845" spans="1:11" ht="15.75" customHeight="1" x14ac:dyDescent="0.3">
      <c r="A845" s="10" t="s">
        <v>12</v>
      </c>
      <c r="B845" s="11"/>
      <c r="C845" s="9">
        <f>SUM(C836:C844)</f>
        <v>74</v>
      </c>
      <c r="D845" s="9">
        <f t="shared" ref="D845:J845" si="49">SUM(D836:D844)</f>
        <v>68</v>
      </c>
      <c r="E845" s="9">
        <f t="shared" si="49"/>
        <v>42</v>
      </c>
      <c r="F845" s="9">
        <f t="shared" si="49"/>
        <v>53</v>
      </c>
      <c r="G845" s="9">
        <f t="shared" si="49"/>
        <v>11</v>
      </c>
      <c r="H845" s="9">
        <f t="shared" si="49"/>
        <v>15</v>
      </c>
      <c r="I845" s="9">
        <f t="shared" si="49"/>
        <v>85</v>
      </c>
      <c r="J845" s="9">
        <f t="shared" si="49"/>
        <v>83</v>
      </c>
      <c r="K845" s="29"/>
    </row>
    <row r="846" spans="1:11" ht="15.75" customHeight="1" x14ac:dyDescent="0.3"/>
    <row r="847" spans="1:11" ht="15.75" customHeight="1" x14ac:dyDescent="0.3"/>
    <row r="848" spans="1:11" ht="15.75" customHeight="1" x14ac:dyDescent="0.3">
      <c r="A848" s="24" t="s">
        <v>1043</v>
      </c>
      <c r="B848" s="25"/>
      <c r="C848" s="25"/>
      <c r="D848" s="25"/>
      <c r="E848" s="25"/>
      <c r="F848" s="25"/>
      <c r="G848" s="25"/>
      <c r="H848" s="25"/>
      <c r="I848" s="25"/>
      <c r="J848" s="26"/>
      <c r="K848" s="27"/>
    </row>
    <row r="849" spans="1:11" ht="15.75" customHeight="1" x14ac:dyDescent="0.3">
      <c r="A849" s="2"/>
      <c r="B849" s="3"/>
      <c r="C849" s="28" t="s">
        <v>1</v>
      </c>
      <c r="D849" s="26"/>
      <c r="E849" s="28" t="s">
        <v>2</v>
      </c>
      <c r="F849" s="26"/>
      <c r="G849" s="28" t="s">
        <v>3</v>
      </c>
      <c r="H849" s="26"/>
      <c r="I849" s="28" t="s">
        <v>4</v>
      </c>
      <c r="J849" s="26"/>
      <c r="K849" s="27"/>
    </row>
    <row r="850" spans="1:11" ht="15.75" customHeight="1" x14ac:dyDescent="0.3">
      <c r="A850" s="4" t="s">
        <v>5</v>
      </c>
      <c r="B850" s="5" t="s">
        <v>6</v>
      </c>
      <c r="C850" s="6" t="s">
        <v>7</v>
      </c>
      <c r="D850" s="6" t="s">
        <v>8</v>
      </c>
      <c r="E850" s="6" t="s">
        <v>7</v>
      </c>
      <c r="F850" s="6" t="s">
        <v>8</v>
      </c>
      <c r="G850" s="6" t="s">
        <v>7</v>
      </c>
      <c r="H850" s="6" t="s">
        <v>8</v>
      </c>
      <c r="I850" s="6" t="s">
        <v>7</v>
      </c>
      <c r="J850" s="6" t="s">
        <v>8</v>
      </c>
      <c r="K850" s="29"/>
    </row>
    <row r="851" spans="1:11" ht="15.75" customHeight="1" x14ac:dyDescent="0.3">
      <c r="A851" s="7" t="s">
        <v>112</v>
      </c>
      <c r="B851" s="8" t="s">
        <v>1041</v>
      </c>
      <c r="C851" s="12"/>
      <c r="D851" s="13"/>
      <c r="E851" s="13"/>
      <c r="F851" s="13"/>
      <c r="G851" s="13"/>
      <c r="H851" s="13"/>
      <c r="I851" s="13">
        <v>20</v>
      </c>
      <c r="J851" s="13">
        <v>6</v>
      </c>
      <c r="K851" s="27"/>
    </row>
    <row r="852" spans="1:11" ht="15.75" customHeight="1" x14ac:dyDescent="0.3">
      <c r="A852" s="7" t="s">
        <v>113</v>
      </c>
      <c r="B852" s="8" t="s">
        <v>195</v>
      </c>
      <c r="C852" s="12">
        <v>9</v>
      </c>
      <c r="D852" s="13">
        <v>11</v>
      </c>
      <c r="E852" s="13">
        <v>7</v>
      </c>
      <c r="F852" s="13">
        <v>7</v>
      </c>
      <c r="G852" s="13">
        <v>1</v>
      </c>
      <c r="H852" s="13">
        <v>1</v>
      </c>
      <c r="I852" s="13">
        <v>10</v>
      </c>
      <c r="J852" s="13">
        <v>12</v>
      </c>
      <c r="K852" s="27"/>
    </row>
    <row r="853" spans="1:11" ht="15.75" customHeight="1" x14ac:dyDescent="0.3">
      <c r="A853" s="7" t="s">
        <v>171</v>
      </c>
      <c r="B853" s="8" t="s">
        <v>195</v>
      </c>
      <c r="C853" s="22">
        <v>10</v>
      </c>
      <c r="D853" s="14">
        <v>10</v>
      </c>
      <c r="E853" s="14">
        <v>7</v>
      </c>
      <c r="F853" s="14">
        <v>7</v>
      </c>
      <c r="G853" s="14">
        <v>1</v>
      </c>
      <c r="H853" s="14">
        <v>1</v>
      </c>
      <c r="I853" s="14">
        <v>11</v>
      </c>
      <c r="J853" s="14">
        <v>11</v>
      </c>
      <c r="K853" s="27"/>
    </row>
    <row r="854" spans="1:11" ht="15.75" customHeight="1" x14ac:dyDescent="0.3">
      <c r="A854" s="10" t="s">
        <v>12</v>
      </c>
      <c r="B854" s="11"/>
      <c r="C854" s="9">
        <f>SUM(C851:C853)</f>
        <v>19</v>
      </c>
      <c r="D854" s="9">
        <f t="shared" ref="D854:J854" si="50">SUM(D851:D853)</f>
        <v>21</v>
      </c>
      <c r="E854" s="9">
        <f t="shared" si="50"/>
        <v>14</v>
      </c>
      <c r="F854" s="9">
        <f t="shared" si="50"/>
        <v>14</v>
      </c>
      <c r="G854" s="9">
        <f t="shared" si="50"/>
        <v>2</v>
      </c>
      <c r="H854" s="9">
        <f t="shared" si="50"/>
        <v>2</v>
      </c>
      <c r="I854" s="9">
        <f t="shared" si="50"/>
        <v>41</v>
      </c>
      <c r="J854" s="9">
        <f t="shared" si="50"/>
        <v>29</v>
      </c>
      <c r="K854" s="29"/>
    </row>
    <row r="855" spans="1:11" ht="15.75" customHeight="1" x14ac:dyDescent="0.3">
      <c r="A855" s="1" t="s">
        <v>1042</v>
      </c>
    </row>
    <row r="856" spans="1:11" ht="15.75" customHeight="1" x14ac:dyDescent="0.3"/>
    <row r="857" spans="1:11" ht="15.75" customHeight="1" x14ac:dyDescent="0.3">
      <c r="A857" s="24" t="s">
        <v>754</v>
      </c>
      <c r="B857" s="25"/>
      <c r="C857" s="25"/>
      <c r="D857" s="25"/>
      <c r="E857" s="25"/>
      <c r="F857" s="25"/>
      <c r="G857" s="25"/>
      <c r="H857" s="25"/>
      <c r="I857" s="25"/>
      <c r="J857" s="26"/>
      <c r="K857" s="27"/>
    </row>
    <row r="858" spans="1:11" ht="15.75" customHeight="1" x14ac:dyDescent="0.3">
      <c r="A858" s="2"/>
      <c r="B858" s="3"/>
      <c r="C858" s="28" t="s">
        <v>1</v>
      </c>
      <c r="D858" s="26"/>
      <c r="E858" s="28" t="s">
        <v>2</v>
      </c>
      <c r="F858" s="26"/>
      <c r="G858" s="28" t="s">
        <v>3</v>
      </c>
      <c r="H858" s="26"/>
      <c r="I858" s="28" t="s">
        <v>4</v>
      </c>
      <c r="J858" s="26"/>
      <c r="K858" s="27"/>
    </row>
    <row r="859" spans="1:11" ht="15.75" customHeight="1" x14ac:dyDescent="0.3">
      <c r="A859" s="4" t="s">
        <v>5</v>
      </c>
      <c r="B859" s="5" t="s">
        <v>6</v>
      </c>
      <c r="C859" s="6" t="s">
        <v>7</v>
      </c>
      <c r="D859" s="6" t="s">
        <v>8</v>
      </c>
      <c r="E859" s="6" t="s">
        <v>7</v>
      </c>
      <c r="F859" s="6" t="s">
        <v>8</v>
      </c>
      <c r="G859" s="6" t="s">
        <v>7</v>
      </c>
      <c r="H859" s="6" t="s">
        <v>8</v>
      </c>
      <c r="I859" s="6" t="s">
        <v>7</v>
      </c>
      <c r="J859" s="6" t="s">
        <v>8</v>
      </c>
      <c r="K859" s="29"/>
    </row>
    <row r="860" spans="1:11" ht="15.75" customHeight="1" x14ac:dyDescent="0.3">
      <c r="A860" s="7" t="s">
        <v>46</v>
      </c>
      <c r="B860" s="8" t="s">
        <v>275</v>
      </c>
      <c r="C860" s="12">
        <v>0</v>
      </c>
      <c r="D860" s="13">
        <v>18</v>
      </c>
      <c r="E860" s="13">
        <v>0</v>
      </c>
      <c r="F860" s="13">
        <v>7</v>
      </c>
      <c r="G860" s="13">
        <v>0</v>
      </c>
      <c r="H860" s="13">
        <v>1</v>
      </c>
      <c r="I860" s="13">
        <v>0</v>
      </c>
      <c r="J860" s="13">
        <v>19</v>
      </c>
      <c r="K860" s="27"/>
    </row>
    <row r="861" spans="1:11" ht="15.75" customHeight="1" x14ac:dyDescent="0.3">
      <c r="A861" s="7" t="s">
        <v>55</v>
      </c>
      <c r="B861" s="8" t="s">
        <v>275</v>
      </c>
      <c r="C861" s="22">
        <v>8</v>
      </c>
      <c r="D861" s="14">
        <v>9</v>
      </c>
      <c r="E861" s="14">
        <v>3</v>
      </c>
      <c r="F861" s="14">
        <v>4</v>
      </c>
      <c r="G861" s="14">
        <v>1</v>
      </c>
      <c r="H861" s="14">
        <v>1</v>
      </c>
      <c r="I861" s="14">
        <v>9</v>
      </c>
      <c r="J861" s="14">
        <v>10</v>
      </c>
      <c r="K861" s="27"/>
    </row>
    <row r="862" spans="1:11" ht="15.75" customHeight="1" x14ac:dyDescent="0.3">
      <c r="A862" s="7" t="s">
        <v>56</v>
      </c>
      <c r="B862" s="8" t="s">
        <v>275</v>
      </c>
      <c r="C862" s="22">
        <v>9</v>
      </c>
      <c r="D862" s="14">
        <v>8</v>
      </c>
      <c r="E862" s="14">
        <v>5</v>
      </c>
      <c r="F862" s="14">
        <v>2</v>
      </c>
      <c r="G862" s="14">
        <v>1</v>
      </c>
      <c r="H862" s="14">
        <v>1</v>
      </c>
      <c r="I862" s="14">
        <v>10</v>
      </c>
      <c r="J862" s="14">
        <v>9</v>
      </c>
      <c r="K862" s="27"/>
    </row>
    <row r="863" spans="1:11" ht="15.75" customHeight="1" x14ac:dyDescent="0.3">
      <c r="A863" s="7" t="s">
        <v>57</v>
      </c>
      <c r="B863" s="8" t="s">
        <v>275</v>
      </c>
      <c r="C863" s="22">
        <v>11</v>
      </c>
      <c r="D863" s="14">
        <v>6</v>
      </c>
      <c r="E863" s="14">
        <v>5</v>
      </c>
      <c r="F863" s="14">
        <v>2</v>
      </c>
      <c r="G863" s="14">
        <v>1</v>
      </c>
      <c r="H863" s="14">
        <v>1</v>
      </c>
      <c r="I863" s="14">
        <v>12</v>
      </c>
      <c r="J863" s="14">
        <v>7</v>
      </c>
      <c r="K863" s="27"/>
    </row>
    <row r="864" spans="1:11" ht="15.75" customHeight="1" x14ac:dyDescent="0.3">
      <c r="A864" s="10" t="s">
        <v>12</v>
      </c>
      <c r="B864" s="11"/>
      <c r="C864" s="9">
        <f>SUM(C860:C863)</f>
        <v>28</v>
      </c>
      <c r="D864" s="9">
        <f t="shared" ref="D864:J864" si="51">SUM(D860:D863)</f>
        <v>41</v>
      </c>
      <c r="E864" s="9">
        <f t="shared" si="51"/>
        <v>13</v>
      </c>
      <c r="F864" s="9">
        <f t="shared" si="51"/>
        <v>15</v>
      </c>
      <c r="G864" s="9">
        <f t="shared" si="51"/>
        <v>3</v>
      </c>
      <c r="H864" s="9">
        <f t="shared" si="51"/>
        <v>4</v>
      </c>
      <c r="I864" s="9">
        <f t="shared" si="51"/>
        <v>31</v>
      </c>
      <c r="J864" s="9">
        <f t="shared" si="51"/>
        <v>45</v>
      </c>
      <c r="K864" s="29"/>
    </row>
    <row r="865" spans="1:11" ht="15.75" customHeight="1" x14ac:dyDescent="0.3"/>
    <row r="866" spans="1:11" ht="15.75" customHeight="1" x14ac:dyDescent="0.3"/>
    <row r="867" spans="1:11" ht="15.75" customHeight="1" x14ac:dyDescent="0.3">
      <c r="A867" s="24" t="s">
        <v>1654</v>
      </c>
      <c r="B867" s="25"/>
      <c r="C867" s="25"/>
      <c r="D867" s="25"/>
      <c r="E867" s="25"/>
      <c r="F867" s="25"/>
      <c r="G867" s="25"/>
      <c r="H867" s="25"/>
      <c r="I867" s="25"/>
      <c r="J867" s="26"/>
      <c r="K867" s="27"/>
    </row>
    <row r="868" spans="1:11" ht="15.75" customHeight="1" x14ac:dyDescent="0.3">
      <c r="A868" s="2"/>
      <c r="B868" s="3"/>
      <c r="C868" s="28" t="s">
        <v>1</v>
      </c>
      <c r="D868" s="26"/>
      <c r="E868" s="28" t="s">
        <v>2</v>
      </c>
      <c r="F868" s="26"/>
      <c r="G868" s="28" t="s">
        <v>3</v>
      </c>
      <c r="H868" s="26"/>
      <c r="I868" s="28" t="s">
        <v>4</v>
      </c>
      <c r="J868" s="26"/>
      <c r="K868" s="27"/>
    </row>
    <row r="869" spans="1:11" ht="15.75" customHeight="1" x14ac:dyDescent="0.3">
      <c r="A869" s="4" t="s">
        <v>5</v>
      </c>
      <c r="B869" s="5" t="s">
        <v>6</v>
      </c>
      <c r="C869" s="6" t="s">
        <v>7</v>
      </c>
      <c r="D869" s="6" t="s">
        <v>8</v>
      </c>
      <c r="E869" s="6" t="s">
        <v>7</v>
      </c>
      <c r="F869" s="6" t="s">
        <v>8</v>
      </c>
      <c r="G869" s="6" t="s">
        <v>7</v>
      </c>
      <c r="H869" s="6" t="s">
        <v>8</v>
      </c>
      <c r="I869" s="6" t="s">
        <v>7</v>
      </c>
      <c r="J869" s="6" t="s">
        <v>8</v>
      </c>
      <c r="K869" s="29"/>
    </row>
    <row r="870" spans="1:11" ht="15.75" customHeight="1" x14ac:dyDescent="0.3">
      <c r="A870" s="7" t="s">
        <v>34</v>
      </c>
      <c r="B870" s="8" t="s">
        <v>115</v>
      </c>
      <c r="C870" s="12">
        <v>6</v>
      </c>
      <c r="D870" s="13">
        <v>14</v>
      </c>
      <c r="E870" s="13">
        <v>5</v>
      </c>
      <c r="F870" s="13">
        <v>9</v>
      </c>
      <c r="G870" s="13">
        <v>0</v>
      </c>
      <c r="H870" s="13">
        <v>1</v>
      </c>
      <c r="I870" s="13">
        <v>6</v>
      </c>
      <c r="J870" s="13">
        <v>15</v>
      </c>
      <c r="K870" s="27"/>
    </row>
    <row r="871" spans="1:11" ht="15.75" customHeight="1" x14ac:dyDescent="0.3">
      <c r="A871" s="7" t="s">
        <v>35</v>
      </c>
      <c r="B871" s="8" t="s">
        <v>115</v>
      </c>
      <c r="C871" s="22">
        <v>10</v>
      </c>
      <c r="D871" s="14">
        <v>10</v>
      </c>
      <c r="E871" s="14">
        <v>8</v>
      </c>
      <c r="F871" s="14">
        <v>6</v>
      </c>
      <c r="G871" s="14">
        <v>1</v>
      </c>
      <c r="H871" s="14">
        <v>1</v>
      </c>
      <c r="I871" s="14">
        <v>11</v>
      </c>
      <c r="J871" s="14">
        <v>11</v>
      </c>
      <c r="K871" s="27"/>
    </row>
    <row r="872" spans="1:11" ht="15.75" customHeight="1" x14ac:dyDescent="0.3">
      <c r="A872" s="7" t="s">
        <v>36</v>
      </c>
      <c r="B872" s="8" t="s">
        <v>115</v>
      </c>
      <c r="C872" s="22">
        <v>2</v>
      </c>
      <c r="D872" s="14">
        <v>18</v>
      </c>
      <c r="E872" s="14">
        <v>2</v>
      </c>
      <c r="F872" s="14">
        <v>12</v>
      </c>
      <c r="G872" s="14">
        <v>0</v>
      </c>
      <c r="H872" s="14">
        <v>1</v>
      </c>
      <c r="I872" s="14">
        <v>2</v>
      </c>
      <c r="J872" s="14">
        <v>19</v>
      </c>
      <c r="K872" s="27"/>
    </row>
    <row r="873" spans="1:11" ht="15.75" customHeight="1" x14ac:dyDescent="0.3">
      <c r="A873" s="10" t="s">
        <v>12</v>
      </c>
      <c r="B873" s="11"/>
      <c r="C873" s="9">
        <f>SUM(C870:C872)</f>
        <v>18</v>
      </c>
      <c r="D873" s="9">
        <f t="shared" ref="D873:J873" si="52">SUM(D870:D872)</f>
        <v>42</v>
      </c>
      <c r="E873" s="9">
        <f t="shared" si="52"/>
        <v>15</v>
      </c>
      <c r="F873" s="9">
        <f t="shared" si="52"/>
        <v>27</v>
      </c>
      <c r="G873" s="9">
        <f t="shared" si="52"/>
        <v>1</v>
      </c>
      <c r="H873" s="9">
        <f t="shared" si="52"/>
        <v>3</v>
      </c>
      <c r="I873" s="9">
        <f t="shared" si="52"/>
        <v>19</v>
      </c>
      <c r="J873" s="9">
        <f t="shared" si="52"/>
        <v>45</v>
      </c>
      <c r="K873" s="29"/>
    </row>
    <row r="874" spans="1:11" ht="15.75" customHeight="1" x14ac:dyDescent="0.3"/>
    <row r="875" spans="1:11" ht="15.75" customHeight="1" x14ac:dyDescent="0.3"/>
    <row r="876" spans="1:11" ht="15.75" customHeight="1" x14ac:dyDescent="0.3">
      <c r="A876" s="24" t="s">
        <v>1689</v>
      </c>
      <c r="B876" s="25"/>
      <c r="C876" s="25"/>
      <c r="D876" s="25"/>
      <c r="E876" s="25"/>
      <c r="F876" s="25"/>
      <c r="G876" s="25"/>
      <c r="H876" s="25"/>
      <c r="I876" s="25"/>
      <c r="J876" s="26"/>
      <c r="K876" s="27"/>
    </row>
    <row r="877" spans="1:11" ht="15.75" customHeight="1" x14ac:dyDescent="0.3">
      <c r="A877" s="2"/>
      <c r="B877" s="3"/>
      <c r="C877" s="28" t="s">
        <v>1</v>
      </c>
      <c r="D877" s="26"/>
      <c r="E877" s="28" t="s">
        <v>2</v>
      </c>
      <c r="F877" s="26"/>
      <c r="G877" s="28" t="s">
        <v>3</v>
      </c>
      <c r="H877" s="26"/>
      <c r="I877" s="28" t="s">
        <v>4</v>
      </c>
      <c r="J877" s="26"/>
      <c r="K877" s="27"/>
    </row>
    <row r="878" spans="1:11" ht="15.75" customHeight="1" x14ac:dyDescent="0.3">
      <c r="A878" s="4" t="s">
        <v>5</v>
      </c>
      <c r="B878" s="5" t="s">
        <v>6</v>
      </c>
      <c r="C878" s="6" t="s">
        <v>7</v>
      </c>
      <c r="D878" s="6" t="s">
        <v>8</v>
      </c>
      <c r="E878" s="6" t="s">
        <v>7</v>
      </c>
      <c r="F878" s="6" t="s">
        <v>8</v>
      </c>
      <c r="G878" s="6" t="s">
        <v>7</v>
      </c>
      <c r="H878" s="6" t="s">
        <v>8</v>
      </c>
      <c r="I878" s="6" t="s">
        <v>7</v>
      </c>
      <c r="J878" s="6" t="s">
        <v>8</v>
      </c>
      <c r="K878" s="29"/>
    </row>
    <row r="879" spans="1:11" ht="15.75" customHeight="1" x14ac:dyDescent="0.3">
      <c r="A879" s="7" t="s">
        <v>280</v>
      </c>
      <c r="B879" s="8" t="s">
        <v>50</v>
      </c>
      <c r="C879" s="12">
        <v>2</v>
      </c>
      <c r="D879" s="13">
        <v>4</v>
      </c>
      <c r="E879" s="13">
        <v>0</v>
      </c>
      <c r="F879" s="13">
        <v>0</v>
      </c>
      <c r="G879" s="13">
        <v>1</v>
      </c>
      <c r="H879" s="13">
        <v>2</v>
      </c>
      <c r="I879" s="13">
        <v>3</v>
      </c>
      <c r="J879" s="13">
        <v>6</v>
      </c>
      <c r="K879" s="27"/>
    </row>
    <row r="880" spans="1:11" ht="15.75" customHeight="1" x14ac:dyDescent="0.3">
      <c r="A880" s="10" t="s">
        <v>12</v>
      </c>
      <c r="B880" s="11"/>
      <c r="C880" s="9">
        <f t="shared" ref="C880:J880" si="53">SUM(C879:C879)</f>
        <v>2</v>
      </c>
      <c r="D880" s="9">
        <f t="shared" si="53"/>
        <v>4</v>
      </c>
      <c r="E880" s="9">
        <f t="shared" si="53"/>
        <v>0</v>
      </c>
      <c r="F880" s="9">
        <f t="shared" si="53"/>
        <v>0</v>
      </c>
      <c r="G880" s="9">
        <f t="shared" si="53"/>
        <v>1</v>
      </c>
      <c r="H880" s="9">
        <f t="shared" si="53"/>
        <v>2</v>
      </c>
      <c r="I880" s="9">
        <f t="shared" si="53"/>
        <v>3</v>
      </c>
      <c r="J880" s="9">
        <f t="shared" si="53"/>
        <v>6</v>
      </c>
      <c r="K880" s="29"/>
    </row>
    <row r="881" spans="1:11" ht="15.75" customHeight="1" x14ac:dyDescent="0.3"/>
    <row r="882" spans="1:11" ht="15.75" customHeight="1" x14ac:dyDescent="0.3"/>
    <row r="883" spans="1:11" ht="15.75" customHeight="1" x14ac:dyDescent="0.3">
      <c r="A883" s="24" t="s">
        <v>1701</v>
      </c>
      <c r="B883" s="25"/>
      <c r="C883" s="25"/>
      <c r="D883" s="25"/>
      <c r="E883" s="25"/>
      <c r="F883" s="25"/>
      <c r="G883" s="25"/>
      <c r="H883" s="25"/>
      <c r="I883" s="25"/>
      <c r="J883" s="26"/>
      <c r="K883" s="27"/>
    </row>
    <row r="884" spans="1:11" ht="15.75" customHeight="1" x14ac:dyDescent="0.3">
      <c r="A884" s="2"/>
      <c r="B884" s="3"/>
      <c r="C884" s="28" t="s">
        <v>1</v>
      </c>
      <c r="D884" s="26"/>
      <c r="E884" s="28" t="s">
        <v>2</v>
      </c>
      <c r="F884" s="26"/>
      <c r="G884" s="28" t="s">
        <v>3</v>
      </c>
      <c r="H884" s="26"/>
      <c r="I884" s="28" t="s">
        <v>4</v>
      </c>
      <c r="J884" s="26"/>
      <c r="K884" s="27"/>
    </row>
    <row r="885" spans="1:11" ht="15.75" customHeight="1" x14ac:dyDescent="0.3">
      <c r="A885" s="4" t="s">
        <v>5</v>
      </c>
      <c r="B885" s="5" t="s">
        <v>6</v>
      </c>
      <c r="C885" s="6" t="s">
        <v>7</v>
      </c>
      <c r="D885" s="6" t="s">
        <v>8</v>
      </c>
      <c r="E885" s="6" t="s">
        <v>7</v>
      </c>
      <c r="F885" s="6" t="s">
        <v>8</v>
      </c>
      <c r="G885" s="6" t="s">
        <v>7</v>
      </c>
      <c r="H885" s="6" t="s">
        <v>8</v>
      </c>
      <c r="I885" s="6" t="s">
        <v>7</v>
      </c>
      <c r="J885" s="6" t="s">
        <v>8</v>
      </c>
      <c r="K885" s="29"/>
    </row>
    <row r="886" spans="1:11" ht="15.75" customHeight="1" x14ac:dyDescent="0.3">
      <c r="A886" s="7" t="s">
        <v>783</v>
      </c>
      <c r="B886" s="8" t="s">
        <v>93</v>
      </c>
      <c r="C886" s="12">
        <v>6</v>
      </c>
      <c r="D886" s="13">
        <v>5</v>
      </c>
      <c r="E886" s="13">
        <v>0</v>
      </c>
      <c r="F886" s="13">
        <v>0</v>
      </c>
      <c r="G886" s="13">
        <v>2</v>
      </c>
      <c r="H886" s="13">
        <v>1</v>
      </c>
      <c r="I886" s="13">
        <v>8</v>
      </c>
      <c r="J886" s="13">
        <v>6</v>
      </c>
      <c r="K886" s="27"/>
    </row>
    <row r="887" spans="1:11" ht="15.75" customHeight="1" x14ac:dyDescent="0.3">
      <c r="A887" s="10" t="s">
        <v>12</v>
      </c>
      <c r="B887" s="11"/>
      <c r="C887" s="9">
        <f t="shared" ref="C887:J887" si="54">SUM(C886:C886)</f>
        <v>6</v>
      </c>
      <c r="D887" s="9">
        <f t="shared" si="54"/>
        <v>5</v>
      </c>
      <c r="E887" s="9">
        <f t="shared" si="54"/>
        <v>0</v>
      </c>
      <c r="F887" s="9">
        <f t="shared" si="54"/>
        <v>0</v>
      </c>
      <c r="G887" s="9">
        <f t="shared" si="54"/>
        <v>2</v>
      </c>
      <c r="H887" s="9">
        <f t="shared" si="54"/>
        <v>1</v>
      </c>
      <c r="I887" s="9">
        <f t="shared" si="54"/>
        <v>8</v>
      </c>
      <c r="J887" s="9">
        <f t="shared" si="54"/>
        <v>6</v>
      </c>
      <c r="K887" s="29"/>
    </row>
    <row r="888" spans="1:11" ht="15.75" customHeight="1" x14ac:dyDescent="0.3"/>
    <row r="889" spans="1:11" ht="15.75" customHeight="1" x14ac:dyDescent="0.3"/>
    <row r="890" spans="1:11" ht="15.75" customHeight="1" x14ac:dyDescent="0.3">
      <c r="A890" s="24" t="s">
        <v>1574</v>
      </c>
      <c r="B890" s="25"/>
      <c r="C890" s="25"/>
      <c r="D890" s="25"/>
      <c r="E890" s="25"/>
      <c r="F890" s="25"/>
      <c r="G890" s="25"/>
      <c r="H890" s="25"/>
      <c r="I890" s="25"/>
      <c r="J890" s="26"/>
      <c r="K890" s="27"/>
    </row>
    <row r="891" spans="1:11" ht="15.75" customHeight="1" x14ac:dyDescent="0.3">
      <c r="A891" s="2"/>
      <c r="B891" s="3"/>
      <c r="C891" s="28" t="s">
        <v>1</v>
      </c>
      <c r="D891" s="26"/>
      <c r="E891" s="28" t="s">
        <v>2</v>
      </c>
      <c r="F891" s="26"/>
      <c r="G891" s="28" t="s">
        <v>3</v>
      </c>
      <c r="H891" s="26"/>
      <c r="I891" s="28" t="s">
        <v>4</v>
      </c>
      <c r="J891" s="26"/>
      <c r="K891" s="27"/>
    </row>
    <row r="892" spans="1:11" ht="15.75" customHeight="1" x14ac:dyDescent="0.3">
      <c r="A892" s="4" t="s">
        <v>5</v>
      </c>
      <c r="B892" s="5" t="s">
        <v>6</v>
      </c>
      <c r="C892" s="6" t="s">
        <v>7</v>
      </c>
      <c r="D892" s="6" t="s">
        <v>8</v>
      </c>
      <c r="E892" s="6" t="s">
        <v>7</v>
      </c>
      <c r="F892" s="6" t="s">
        <v>8</v>
      </c>
      <c r="G892" s="6" t="s">
        <v>7</v>
      </c>
      <c r="H892" s="6" t="s">
        <v>8</v>
      </c>
      <c r="I892" s="6" t="s">
        <v>7</v>
      </c>
      <c r="J892" s="6" t="s">
        <v>8</v>
      </c>
      <c r="K892" s="29"/>
    </row>
    <row r="893" spans="1:11" ht="15.75" customHeight="1" x14ac:dyDescent="0.3">
      <c r="A893" s="7" t="s">
        <v>157</v>
      </c>
      <c r="B893" s="8" t="s">
        <v>10</v>
      </c>
      <c r="C893" s="12"/>
      <c r="D893" s="13"/>
      <c r="E893" s="13"/>
      <c r="F893" s="13"/>
      <c r="G893" s="13"/>
      <c r="H893" s="13"/>
      <c r="I893" s="13"/>
      <c r="J893" s="13"/>
      <c r="K893" s="27"/>
    </row>
    <row r="894" spans="1:11" ht="15.75" customHeight="1" x14ac:dyDescent="0.3">
      <c r="A894" s="10" t="s">
        <v>12</v>
      </c>
      <c r="B894" s="11"/>
      <c r="C894" s="9">
        <f t="shared" ref="C894:J894" si="55">SUM(C893:C893)</f>
        <v>0</v>
      </c>
      <c r="D894" s="9">
        <f t="shared" si="55"/>
        <v>0</v>
      </c>
      <c r="E894" s="9">
        <f t="shared" si="55"/>
        <v>0</v>
      </c>
      <c r="F894" s="9">
        <f t="shared" si="55"/>
        <v>0</v>
      </c>
      <c r="G894" s="9">
        <f t="shared" si="55"/>
        <v>0</v>
      </c>
      <c r="H894" s="9">
        <f t="shared" si="55"/>
        <v>0</v>
      </c>
      <c r="I894" s="9">
        <f t="shared" si="55"/>
        <v>0</v>
      </c>
      <c r="J894" s="9">
        <f t="shared" si="55"/>
        <v>0</v>
      </c>
      <c r="K894" s="29"/>
    </row>
    <row r="895" spans="1:11" ht="15.75" customHeight="1" x14ac:dyDescent="0.3"/>
    <row r="896" spans="1:11" ht="15.75" customHeight="1" x14ac:dyDescent="0.3"/>
    <row r="897" spans="1:11" ht="15.75" customHeight="1" x14ac:dyDescent="0.3">
      <c r="A897" s="24" t="s">
        <v>355</v>
      </c>
      <c r="B897" s="25"/>
      <c r="C897" s="25"/>
      <c r="D897" s="25"/>
      <c r="E897" s="25"/>
      <c r="F897" s="25"/>
      <c r="G897" s="25"/>
      <c r="H897" s="25"/>
      <c r="I897" s="25"/>
      <c r="J897" s="26"/>
      <c r="K897" s="27"/>
    </row>
    <row r="898" spans="1:11" ht="15.75" customHeight="1" x14ac:dyDescent="0.3">
      <c r="A898" s="2"/>
      <c r="B898" s="3"/>
      <c r="C898" s="28" t="s">
        <v>1</v>
      </c>
      <c r="D898" s="26"/>
      <c r="E898" s="28" t="s">
        <v>2</v>
      </c>
      <c r="F898" s="26"/>
      <c r="G898" s="28" t="s">
        <v>3</v>
      </c>
      <c r="H898" s="26"/>
      <c r="I898" s="28" t="s">
        <v>4</v>
      </c>
      <c r="J898" s="26"/>
      <c r="K898" s="27"/>
    </row>
    <row r="899" spans="1:11" ht="15.75" customHeight="1" x14ac:dyDescent="0.3">
      <c r="A899" s="4" t="s">
        <v>5</v>
      </c>
      <c r="B899" s="5" t="s">
        <v>6</v>
      </c>
      <c r="C899" s="6" t="s">
        <v>7</v>
      </c>
      <c r="D899" s="6" t="s">
        <v>8</v>
      </c>
      <c r="E899" s="6" t="s">
        <v>7</v>
      </c>
      <c r="F899" s="6" t="s">
        <v>8</v>
      </c>
      <c r="G899" s="6" t="s">
        <v>7</v>
      </c>
      <c r="H899" s="6" t="s">
        <v>8</v>
      </c>
      <c r="I899" s="6" t="s">
        <v>7</v>
      </c>
      <c r="J899" s="6" t="s">
        <v>8</v>
      </c>
      <c r="K899" s="29"/>
    </row>
    <row r="900" spans="1:11" ht="15.75" customHeight="1" x14ac:dyDescent="0.3">
      <c r="A900" s="7" t="s">
        <v>279</v>
      </c>
      <c r="B900" s="8" t="s">
        <v>1433</v>
      </c>
      <c r="C900" s="12"/>
      <c r="D900" s="13"/>
      <c r="E900" s="13"/>
      <c r="F900" s="13"/>
      <c r="G900" s="13"/>
      <c r="H900" s="13"/>
      <c r="I900" s="13">
        <v>10</v>
      </c>
      <c r="J900" s="13">
        <v>8</v>
      </c>
      <c r="K900" s="1" t="s">
        <v>1434</v>
      </c>
    </row>
    <row r="901" spans="1:11" ht="15.75" customHeight="1" x14ac:dyDescent="0.3">
      <c r="A901" s="7" t="s">
        <v>280</v>
      </c>
      <c r="B901" s="8" t="s">
        <v>275</v>
      </c>
      <c r="C901" s="12"/>
      <c r="D901" s="13"/>
      <c r="E901" s="13"/>
      <c r="F901" s="13"/>
      <c r="G901" s="13"/>
      <c r="H901" s="13"/>
      <c r="I901" s="13"/>
      <c r="J901" s="13"/>
    </row>
    <row r="902" spans="1:11" ht="15.75" customHeight="1" x14ac:dyDescent="0.3">
      <c r="A902" s="7" t="s">
        <v>467</v>
      </c>
      <c r="B902" s="8" t="s">
        <v>275</v>
      </c>
      <c r="C902" s="12">
        <v>9</v>
      </c>
      <c r="D902" s="13">
        <v>8</v>
      </c>
      <c r="E902" s="13">
        <v>2</v>
      </c>
      <c r="F902" s="13">
        <v>4</v>
      </c>
      <c r="G902" s="13">
        <v>0</v>
      </c>
      <c r="H902" s="13">
        <v>1</v>
      </c>
      <c r="I902" s="13">
        <v>9</v>
      </c>
      <c r="J902" s="13">
        <v>9</v>
      </c>
    </row>
    <row r="903" spans="1:11" ht="15.75" customHeight="1" x14ac:dyDescent="0.3">
      <c r="A903" s="7" t="s">
        <v>282</v>
      </c>
      <c r="B903" s="8" t="s">
        <v>275</v>
      </c>
      <c r="C903" s="12">
        <v>12</v>
      </c>
      <c r="D903" s="13">
        <v>5</v>
      </c>
      <c r="E903" s="13">
        <v>4</v>
      </c>
      <c r="F903" s="13">
        <v>2</v>
      </c>
      <c r="G903" s="13">
        <v>5</v>
      </c>
      <c r="H903" s="13">
        <v>1</v>
      </c>
      <c r="I903" s="13">
        <v>17</v>
      </c>
      <c r="J903" s="13">
        <v>6</v>
      </c>
    </row>
    <row r="904" spans="1:11" ht="15.75" customHeight="1" x14ac:dyDescent="0.3">
      <c r="A904" s="7" t="s">
        <v>283</v>
      </c>
      <c r="B904" s="8" t="s">
        <v>275</v>
      </c>
      <c r="C904" s="12">
        <v>9</v>
      </c>
      <c r="D904" s="13">
        <v>5</v>
      </c>
      <c r="E904" s="13">
        <v>4</v>
      </c>
      <c r="F904" s="13">
        <v>4</v>
      </c>
      <c r="G904" s="13">
        <v>0</v>
      </c>
      <c r="H904" s="13">
        <v>1</v>
      </c>
      <c r="I904" s="13">
        <v>9</v>
      </c>
      <c r="J904" s="13">
        <v>6</v>
      </c>
    </row>
    <row r="905" spans="1:11" ht="15.75" customHeight="1" x14ac:dyDescent="0.3">
      <c r="A905" s="7" t="s">
        <v>157</v>
      </c>
      <c r="B905" s="8" t="s">
        <v>275</v>
      </c>
      <c r="C905" s="12">
        <v>11</v>
      </c>
      <c r="D905" s="13">
        <v>6</v>
      </c>
      <c r="E905" s="13">
        <v>6</v>
      </c>
      <c r="F905" s="13">
        <v>2</v>
      </c>
      <c r="G905" s="13">
        <v>1</v>
      </c>
      <c r="H905" s="13">
        <v>1</v>
      </c>
      <c r="I905" s="13">
        <v>12</v>
      </c>
      <c r="J905" s="13">
        <v>7</v>
      </c>
    </row>
    <row r="906" spans="1:11" ht="15.75" customHeight="1" x14ac:dyDescent="0.3">
      <c r="A906" s="7" t="s">
        <v>159</v>
      </c>
      <c r="B906" s="8" t="s">
        <v>275</v>
      </c>
      <c r="C906" s="12">
        <v>9</v>
      </c>
      <c r="D906" s="13">
        <v>8</v>
      </c>
      <c r="E906" s="13">
        <v>7</v>
      </c>
      <c r="F906" s="13">
        <v>1</v>
      </c>
      <c r="G906" s="13">
        <v>0</v>
      </c>
      <c r="H906" s="13">
        <v>1</v>
      </c>
      <c r="I906" s="13">
        <v>9</v>
      </c>
      <c r="J906" s="13">
        <v>9</v>
      </c>
    </row>
    <row r="907" spans="1:11" ht="15.75" customHeight="1" x14ac:dyDescent="0.3">
      <c r="A907" s="7" t="s">
        <v>160</v>
      </c>
      <c r="B907" s="8" t="s">
        <v>275</v>
      </c>
      <c r="C907" s="12">
        <v>14</v>
      </c>
      <c r="D907" s="13">
        <v>5</v>
      </c>
      <c r="E907" s="13">
        <v>7</v>
      </c>
      <c r="F907" s="13">
        <v>1</v>
      </c>
      <c r="G907" s="13">
        <v>2</v>
      </c>
      <c r="H907" s="13">
        <v>1</v>
      </c>
      <c r="I907" s="13">
        <v>16</v>
      </c>
      <c r="J907" s="13">
        <v>6</v>
      </c>
    </row>
    <row r="908" spans="1:11" ht="15.75" customHeight="1" x14ac:dyDescent="0.3">
      <c r="A908" s="7" t="s">
        <v>147</v>
      </c>
      <c r="B908" s="8" t="s">
        <v>275</v>
      </c>
      <c r="C908" s="12">
        <v>17</v>
      </c>
      <c r="D908" s="13">
        <v>2</v>
      </c>
      <c r="E908" s="13">
        <v>5</v>
      </c>
      <c r="F908" s="13">
        <v>1</v>
      </c>
      <c r="G908" s="13">
        <v>1</v>
      </c>
      <c r="H908" s="13">
        <v>1</v>
      </c>
      <c r="I908" s="13">
        <v>18</v>
      </c>
      <c r="J908" s="13">
        <v>3</v>
      </c>
    </row>
    <row r="909" spans="1:11" ht="15.75" customHeight="1" x14ac:dyDescent="0.3">
      <c r="A909" s="7" t="s">
        <v>150</v>
      </c>
      <c r="B909" s="8" t="s">
        <v>275</v>
      </c>
      <c r="C909" s="12">
        <v>15</v>
      </c>
      <c r="D909" s="13">
        <v>5</v>
      </c>
      <c r="E909" s="13">
        <v>6</v>
      </c>
      <c r="F909" s="13">
        <v>0</v>
      </c>
      <c r="G909" s="13">
        <v>2</v>
      </c>
      <c r="H909" s="13">
        <v>1</v>
      </c>
      <c r="I909" s="13">
        <v>17</v>
      </c>
      <c r="J909" s="13">
        <v>6</v>
      </c>
    </row>
    <row r="910" spans="1:11" ht="15.75" customHeight="1" x14ac:dyDescent="0.3">
      <c r="A910" s="7" t="s">
        <v>151</v>
      </c>
      <c r="B910" s="8" t="s">
        <v>212</v>
      </c>
      <c r="C910" s="12"/>
      <c r="D910" s="13"/>
      <c r="E910" s="13"/>
      <c r="F910" s="13"/>
      <c r="G910" s="13"/>
      <c r="H910" s="13"/>
      <c r="I910" s="13">
        <v>12</v>
      </c>
      <c r="J910" s="13">
        <v>8</v>
      </c>
    </row>
    <row r="911" spans="1:11" ht="15.75" customHeight="1" x14ac:dyDescent="0.3">
      <c r="A911" s="7" t="s">
        <v>152</v>
      </c>
      <c r="B911" s="8" t="s">
        <v>212</v>
      </c>
      <c r="C911" s="12"/>
      <c r="D911" s="13"/>
      <c r="E911" s="13"/>
      <c r="F911" s="13"/>
      <c r="G911" s="13"/>
      <c r="H911" s="13"/>
      <c r="I911" s="13">
        <v>10</v>
      </c>
      <c r="J911" s="13">
        <v>11</v>
      </c>
    </row>
    <row r="912" spans="1:11" ht="15.75" customHeight="1" x14ac:dyDescent="0.3">
      <c r="A912" s="7" t="s">
        <v>796</v>
      </c>
      <c r="B912" s="8" t="s">
        <v>212</v>
      </c>
      <c r="C912" s="12"/>
      <c r="D912" s="13"/>
      <c r="E912" s="13"/>
      <c r="F912" s="13"/>
      <c r="G912" s="13"/>
      <c r="H912" s="13"/>
      <c r="I912" s="13">
        <v>18</v>
      </c>
      <c r="J912" s="13">
        <v>7</v>
      </c>
    </row>
    <row r="913" spans="1:11" ht="15.75" customHeight="1" x14ac:dyDescent="0.3">
      <c r="A913" s="7" t="s">
        <v>176</v>
      </c>
      <c r="B913" s="8" t="s">
        <v>212</v>
      </c>
      <c r="C913" s="12"/>
      <c r="D913" s="13"/>
      <c r="E913" s="13"/>
      <c r="F913" s="13"/>
      <c r="G913" s="13"/>
      <c r="H913" s="13"/>
      <c r="I913" s="13">
        <v>12</v>
      </c>
      <c r="J913" s="13">
        <v>8</v>
      </c>
    </row>
    <row r="914" spans="1:11" ht="15.75" customHeight="1" x14ac:dyDescent="0.3">
      <c r="A914" s="7" t="s">
        <v>243</v>
      </c>
      <c r="B914" s="8" t="s">
        <v>212</v>
      </c>
      <c r="C914" s="12"/>
      <c r="D914" s="13"/>
      <c r="E914" s="13"/>
      <c r="F914" s="13"/>
      <c r="G914" s="13"/>
      <c r="H914" s="13"/>
      <c r="I914" s="13">
        <v>20</v>
      </c>
      <c r="J914" s="13">
        <v>5</v>
      </c>
    </row>
    <row r="915" spans="1:11" ht="15.75" customHeight="1" x14ac:dyDescent="0.3">
      <c r="A915" s="7" t="s">
        <v>236</v>
      </c>
      <c r="B915" s="8" t="s">
        <v>212</v>
      </c>
      <c r="C915" s="12"/>
      <c r="D915" s="13"/>
      <c r="E915" s="13"/>
      <c r="F915" s="13"/>
      <c r="G915" s="13"/>
      <c r="H915" s="13"/>
      <c r="I915" s="13">
        <v>10</v>
      </c>
      <c r="J915" s="13">
        <v>11</v>
      </c>
    </row>
    <row r="916" spans="1:11" ht="15.75" customHeight="1" x14ac:dyDescent="0.3">
      <c r="A916" s="7" t="s">
        <v>155</v>
      </c>
      <c r="B916" s="8" t="s">
        <v>212</v>
      </c>
      <c r="C916" s="12">
        <v>14</v>
      </c>
      <c r="D916" s="13">
        <v>5</v>
      </c>
      <c r="E916" s="13">
        <v>0</v>
      </c>
      <c r="F916" s="13">
        <v>0</v>
      </c>
      <c r="G916" s="13">
        <v>2</v>
      </c>
      <c r="H916" s="13">
        <v>1</v>
      </c>
      <c r="I916" s="13">
        <v>16</v>
      </c>
      <c r="J916" s="13">
        <v>6</v>
      </c>
    </row>
    <row r="917" spans="1:11" ht="15.75" customHeight="1" x14ac:dyDescent="0.3">
      <c r="A917" s="7" t="s">
        <v>15</v>
      </c>
      <c r="B917" s="8" t="s">
        <v>212</v>
      </c>
      <c r="C917" s="12">
        <v>13</v>
      </c>
      <c r="D917" s="13">
        <v>7</v>
      </c>
      <c r="E917" s="13">
        <v>0</v>
      </c>
      <c r="F917" s="13">
        <v>0</v>
      </c>
      <c r="G917" s="13">
        <v>3</v>
      </c>
      <c r="H917" s="13">
        <v>1</v>
      </c>
      <c r="I917" s="13">
        <v>16</v>
      </c>
      <c r="J917" s="13">
        <v>8</v>
      </c>
    </row>
    <row r="918" spans="1:11" ht="15.75" customHeight="1" x14ac:dyDescent="0.3">
      <c r="A918" s="7" t="s">
        <v>17</v>
      </c>
      <c r="B918" s="8" t="s">
        <v>212</v>
      </c>
      <c r="C918" s="12">
        <v>15</v>
      </c>
      <c r="D918" s="13">
        <v>5</v>
      </c>
      <c r="E918" s="13">
        <v>0</v>
      </c>
      <c r="F918" s="13">
        <v>0</v>
      </c>
      <c r="G918" s="13">
        <v>1</v>
      </c>
      <c r="H918" s="13">
        <v>1</v>
      </c>
      <c r="I918" s="13">
        <v>16</v>
      </c>
      <c r="J918" s="13">
        <v>6</v>
      </c>
    </row>
    <row r="919" spans="1:11" ht="15.75" customHeight="1" x14ac:dyDescent="0.3">
      <c r="A919" s="7" t="s">
        <v>18</v>
      </c>
      <c r="B919" s="8" t="s">
        <v>212</v>
      </c>
      <c r="C919" s="12">
        <v>13</v>
      </c>
      <c r="D919" s="13">
        <v>7</v>
      </c>
      <c r="E919" s="13">
        <v>0</v>
      </c>
      <c r="F919" s="13">
        <v>0</v>
      </c>
      <c r="G919" s="13">
        <v>6</v>
      </c>
      <c r="H919" s="13">
        <v>1</v>
      </c>
      <c r="I919" s="13">
        <v>19</v>
      </c>
      <c r="J919" s="13">
        <v>8</v>
      </c>
    </row>
    <row r="920" spans="1:11" ht="15.75" customHeight="1" x14ac:dyDescent="0.3">
      <c r="A920" s="7" t="s">
        <v>19</v>
      </c>
      <c r="B920" s="8" t="s">
        <v>212</v>
      </c>
      <c r="C920" s="12">
        <v>16</v>
      </c>
      <c r="D920" s="13">
        <v>4</v>
      </c>
      <c r="E920" s="13">
        <v>0</v>
      </c>
      <c r="F920" s="13">
        <v>0</v>
      </c>
      <c r="G920" s="13">
        <v>6</v>
      </c>
      <c r="H920" s="13">
        <v>1</v>
      </c>
      <c r="I920" s="13">
        <v>22</v>
      </c>
      <c r="J920" s="13">
        <v>5</v>
      </c>
    </row>
    <row r="921" spans="1:11" ht="15.75" customHeight="1" x14ac:dyDescent="0.3">
      <c r="A921" s="7" t="s">
        <v>20</v>
      </c>
      <c r="B921" s="8" t="s">
        <v>212</v>
      </c>
      <c r="C921" s="12">
        <v>18</v>
      </c>
      <c r="D921" s="13">
        <v>2</v>
      </c>
      <c r="E921" s="13">
        <v>5</v>
      </c>
      <c r="F921" s="13">
        <v>0</v>
      </c>
      <c r="G921" s="13">
        <v>4</v>
      </c>
      <c r="H921" s="13">
        <v>1</v>
      </c>
      <c r="I921" s="13">
        <v>22</v>
      </c>
      <c r="J921" s="13">
        <v>3</v>
      </c>
      <c r="K921" s="27"/>
    </row>
    <row r="922" spans="1:11" ht="15.75" customHeight="1" x14ac:dyDescent="0.3">
      <c r="A922" s="7" t="s">
        <v>21</v>
      </c>
      <c r="B922" s="8" t="s">
        <v>212</v>
      </c>
      <c r="C922" s="22">
        <v>14</v>
      </c>
      <c r="D922" s="14">
        <v>5</v>
      </c>
      <c r="E922" s="14">
        <v>5</v>
      </c>
      <c r="F922" s="14">
        <v>0</v>
      </c>
      <c r="G922" s="14">
        <v>3</v>
      </c>
      <c r="H922" s="14">
        <v>1</v>
      </c>
      <c r="I922" s="14">
        <v>17</v>
      </c>
      <c r="J922" s="14">
        <v>6</v>
      </c>
      <c r="K922" s="27"/>
    </row>
    <row r="923" spans="1:11" ht="15.75" customHeight="1" x14ac:dyDescent="0.3">
      <c r="A923" s="7" t="s">
        <v>22</v>
      </c>
      <c r="B923" s="8" t="s">
        <v>212</v>
      </c>
      <c r="C923" s="22">
        <v>11</v>
      </c>
      <c r="D923" s="14">
        <v>8</v>
      </c>
      <c r="E923" s="14">
        <v>2</v>
      </c>
      <c r="F923" s="14">
        <v>3</v>
      </c>
      <c r="G923" s="14">
        <v>1</v>
      </c>
      <c r="H923" s="14">
        <v>1</v>
      </c>
      <c r="I923" s="14">
        <v>12</v>
      </c>
      <c r="J923" s="14">
        <v>9</v>
      </c>
    </row>
    <row r="924" spans="1:11" ht="15.75" customHeight="1" x14ac:dyDescent="0.3">
      <c r="A924" s="7" t="s">
        <v>23</v>
      </c>
      <c r="B924" s="8" t="s">
        <v>212</v>
      </c>
      <c r="C924" s="22">
        <v>14</v>
      </c>
      <c r="D924" s="14">
        <v>6</v>
      </c>
      <c r="E924" s="14">
        <v>0</v>
      </c>
      <c r="F924" s="14">
        <v>0</v>
      </c>
      <c r="G924" s="14">
        <v>3</v>
      </c>
      <c r="H924" s="14">
        <v>1</v>
      </c>
      <c r="I924" s="14">
        <v>17</v>
      </c>
      <c r="J924" s="14">
        <v>7</v>
      </c>
    </row>
    <row r="925" spans="1:11" ht="15.75" customHeight="1" x14ac:dyDescent="0.3">
      <c r="A925" s="7" t="s">
        <v>42</v>
      </c>
      <c r="B925" s="8" t="s">
        <v>212</v>
      </c>
      <c r="C925" s="22">
        <v>15</v>
      </c>
      <c r="D925" s="14">
        <v>5</v>
      </c>
      <c r="E925" s="14">
        <v>5</v>
      </c>
      <c r="F925" s="14">
        <v>2</v>
      </c>
      <c r="G925" s="14">
        <v>5</v>
      </c>
      <c r="H925" s="14">
        <v>1</v>
      </c>
      <c r="I925" s="14">
        <v>20</v>
      </c>
      <c r="J925" s="14">
        <v>6</v>
      </c>
    </row>
    <row r="926" spans="1:11" ht="15.75" customHeight="1" x14ac:dyDescent="0.3">
      <c r="A926" s="7" t="s">
        <v>24</v>
      </c>
      <c r="B926" s="8" t="s">
        <v>212</v>
      </c>
      <c r="C926" s="22">
        <v>9</v>
      </c>
      <c r="D926" s="14">
        <v>9</v>
      </c>
      <c r="E926" s="14">
        <v>5</v>
      </c>
      <c r="F926" s="14">
        <v>5</v>
      </c>
      <c r="G926" s="14">
        <v>0</v>
      </c>
      <c r="H926" s="14">
        <v>1</v>
      </c>
      <c r="I926" s="14">
        <v>9</v>
      </c>
      <c r="J926" s="14">
        <v>10</v>
      </c>
    </row>
    <row r="927" spans="1:11" ht="15.75" customHeight="1" x14ac:dyDescent="0.3">
      <c r="A927" s="7" t="s">
        <v>46</v>
      </c>
      <c r="B927" s="8" t="s">
        <v>212</v>
      </c>
      <c r="C927" s="22">
        <v>5</v>
      </c>
      <c r="D927" s="14">
        <v>13</v>
      </c>
      <c r="E927" s="14">
        <v>2</v>
      </c>
      <c r="F927" s="14">
        <v>8</v>
      </c>
      <c r="G927" s="14">
        <v>3</v>
      </c>
      <c r="H927" s="14">
        <v>1</v>
      </c>
      <c r="I927" s="14">
        <v>8</v>
      </c>
      <c r="J927" s="14">
        <v>14</v>
      </c>
    </row>
    <row r="928" spans="1:11" ht="15.75" customHeight="1" x14ac:dyDescent="0.3">
      <c r="A928" s="7" t="s">
        <v>55</v>
      </c>
      <c r="B928" s="8" t="s">
        <v>212</v>
      </c>
      <c r="C928" s="22">
        <v>9</v>
      </c>
      <c r="D928" s="14">
        <v>8</v>
      </c>
      <c r="E928" s="14">
        <v>0</v>
      </c>
      <c r="F928" s="14">
        <v>0</v>
      </c>
      <c r="G928" s="14">
        <v>6</v>
      </c>
      <c r="H928" s="14">
        <v>1</v>
      </c>
      <c r="I928" s="14">
        <v>15</v>
      </c>
      <c r="J928" s="14">
        <v>9</v>
      </c>
    </row>
    <row r="929" spans="1:11" ht="15.75" customHeight="1" x14ac:dyDescent="0.3">
      <c r="A929" s="7" t="s">
        <v>56</v>
      </c>
      <c r="B929" s="8" t="s">
        <v>212</v>
      </c>
      <c r="C929" s="22">
        <v>8</v>
      </c>
      <c r="D929" s="14">
        <v>10</v>
      </c>
      <c r="E929" s="14">
        <v>0</v>
      </c>
      <c r="F929" s="14">
        <v>0</v>
      </c>
      <c r="G929" s="14">
        <v>3</v>
      </c>
      <c r="H929" s="14">
        <v>1</v>
      </c>
      <c r="I929" s="14">
        <v>11</v>
      </c>
      <c r="J929" s="14">
        <v>11</v>
      </c>
    </row>
    <row r="930" spans="1:11" ht="15.75" customHeight="1" x14ac:dyDescent="0.3">
      <c r="A930" s="7" t="s">
        <v>57</v>
      </c>
      <c r="B930" s="8" t="s">
        <v>212</v>
      </c>
      <c r="C930" s="22">
        <v>6</v>
      </c>
      <c r="D930" s="14">
        <v>12</v>
      </c>
      <c r="E930" s="14">
        <v>0</v>
      </c>
      <c r="F930" s="14">
        <v>0</v>
      </c>
      <c r="G930" s="14">
        <v>4</v>
      </c>
      <c r="H930" s="14">
        <v>1</v>
      </c>
      <c r="I930" s="14">
        <v>10</v>
      </c>
      <c r="J930" s="14">
        <v>13</v>
      </c>
    </row>
    <row r="931" spans="1:11" ht="15.75" customHeight="1" x14ac:dyDescent="0.3">
      <c r="A931" s="7" t="s">
        <v>63</v>
      </c>
      <c r="B931" s="8" t="s">
        <v>212</v>
      </c>
      <c r="C931" s="22">
        <v>5</v>
      </c>
      <c r="D931" s="14">
        <v>13</v>
      </c>
      <c r="E931" s="14">
        <v>0</v>
      </c>
      <c r="F931" s="14">
        <v>0</v>
      </c>
      <c r="G931" s="14">
        <v>1</v>
      </c>
      <c r="H931" s="14">
        <v>1</v>
      </c>
      <c r="I931" s="14">
        <v>6</v>
      </c>
      <c r="J931" s="14">
        <v>14</v>
      </c>
    </row>
    <row r="932" spans="1:11" ht="15.75" customHeight="1" x14ac:dyDescent="0.3">
      <c r="A932" s="7" t="s">
        <v>64</v>
      </c>
      <c r="B932" s="8" t="s">
        <v>212</v>
      </c>
      <c r="C932" s="22">
        <v>15</v>
      </c>
      <c r="D932" s="14">
        <v>3</v>
      </c>
      <c r="E932" s="14">
        <v>0</v>
      </c>
      <c r="F932" s="14">
        <v>0</v>
      </c>
      <c r="G932" s="14">
        <v>3</v>
      </c>
      <c r="H932" s="14">
        <v>1</v>
      </c>
      <c r="I932" s="14">
        <v>18</v>
      </c>
      <c r="J932" s="14">
        <v>4</v>
      </c>
    </row>
    <row r="933" spans="1:11" ht="15.75" customHeight="1" x14ac:dyDescent="0.3">
      <c r="A933" s="10" t="s">
        <v>12</v>
      </c>
      <c r="B933" s="11"/>
      <c r="C933" s="9">
        <f>SUM(C900:C932)</f>
        <v>296</v>
      </c>
      <c r="D933" s="9">
        <f t="shared" ref="D933:J933" si="56">SUM(D900:D932)</f>
        <v>166</v>
      </c>
      <c r="E933" s="9">
        <f t="shared" si="56"/>
        <v>65</v>
      </c>
      <c r="F933" s="9">
        <f t="shared" si="56"/>
        <v>33</v>
      </c>
      <c r="G933" s="9">
        <f t="shared" si="56"/>
        <v>65</v>
      </c>
      <c r="H933" s="9">
        <f t="shared" si="56"/>
        <v>25</v>
      </c>
      <c r="I933" s="9">
        <f t="shared" si="56"/>
        <v>453</v>
      </c>
      <c r="J933" s="9">
        <f t="shared" si="56"/>
        <v>249</v>
      </c>
      <c r="K933" s="29"/>
    </row>
    <row r="934" spans="1:11" ht="15.75" customHeight="1" x14ac:dyDescent="0.3">
      <c r="A934" s="1" t="s">
        <v>1002</v>
      </c>
      <c r="C934" s="1">
        <f>SUM(C916:C932)</f>
        <v>200</v>
      </c>
      <c r="D934" s="1">
        <f t="shared" ref="D934:H934" si="57">SUM(D916:D932)</f>
        <v>122</v>
      </c>
      <c r="E934" s="1">
        <f t="shared" si="57"/>
        <v>24</v>
      </c>
      <c r="F934" s="1">
        <f t="shared" si="57"/>
        <v>18</v>
      </c>
      <c r="G934" s="1">
        <f t="shared" si="57"/>
        <v>54</v>
      </c>
      <c r="H934" s="1">
        <f t="shared" si="57"/>
        <v>17</v>
      </c>
      <c r="I934" s="1">
        <f>SUM(I910:I932)</f>
        <v>336</v>
      </c>
      <c r="J934" s="1">
        <f>SUM(J910:J932)</f>
        <v>189</v>
      </c>
    </row>
    <row r="935" spans="1:11" ht="15.75" customHeight="1" x14ac:dyDescent="0.3">
      <c r="A935" s="1" t="s">
        <v>1435</v>
      </c>
    </row>
    <row r="936" spans="1:11" ht="15.75" customHeight="1" x14ac:dyDescent="0.3"/>
    <row r="937" spans="1:11" ht="15.75" customHeight="1" x14ac:dyDescent="0.3">
      <c r="A937" s="24" t="s">
        <v>1552</v>
      </c>
      <c r="B937" s="25"/>
      <c r="C937" s="25"/>
      <c r="D937" s="25"/>
      <c r="E937" s="25"/>
      <c r="F937" s="25"/>
      <c r="G937" s="25"/>
      <c r="H937" s="25"/>
      <c r="I937" s="25"/>
      <c r="J937" s="26"/>
      <c r="K937" s="27"/>
    </row>
    <row r="938" spans="1:11" ht="15.75" customHeight="1" x14ac:dyDescent="0.3">
      <c r="A938" s="2"/>
      <c r="B938" s="3"/>
      <c r="C938" s="28" t="s">
        <v>1</v>
      </c>
      <c r="D938" s="26"/>
      <c r="E938" s="28" t="s">
        <v>2</v>
      </c>
      <c r="F938" s="26"/>
      <c r="G938" s="28" t="s">
        <v>3</v>
      </c>
      <c r="H938" s="26"/>
      <c r="I938" s="28" t="s">
        <v>4</v>
      </c>
      <c r="J938" s="26"/>
      <c r="K938" s="27"/>
    </row>
    <row r="939" spans="1:11" ht="15.75" customHeight="1" x14ac:dyDescent="0.3">
      <c r="A939" s="4" t="s">
        <v>5</v>
      </c>
      <c r="B939" s="5" t="s">
        <v>6</v>
      </c>
      <c r="C939" s="6" t="s">
        <v>7</v>
      </c>
      <c r="D939" s="6" t="s">
        <v>8</v>
      </c>
      <c r="E939" s="6" t="s">
        <v>7</v>
      </c>
      <c r="F939" s="6" t="s">
        <v>8</v>
      </c>
      <c r="G939" s="6" t="s">
        <v>7</v>
      </c>
      <c r="H939" s="6" t="s">
        <v>8</v>
      </c>
      <c r="I939" s="6" t="s">
        <v>7</v>
      </c>
      <c r="J939" s="6" t="s">
        <v>8</v>
      </c>
      <c r="K939" s="29"/>
    </row>
    <row r="940" spans="1:11" ht="15.75" customHeight="1" x14ac:dyDescent="0.3">
      <c r="A940" s="7" t="s">
        <v>465</v>
      </c>
      <c r="B940" s="8" t="s">
        <v>242</v>
      </c>
      <c r="C940" s="12">
        <v>9</v>
      </c>
      <c r="D940" s="13">
        <v>4</v>
      </c>
      <c r="E940" s="13">
        <v>0</v>
      </c>
      <c r="F940" s="13">
        <v>0</v>
      </c>
      <c r="G940" s="13">
        <v>3</v>
      </c>
      <c r="H940" s="13">
        <v>2</v>
      </c>
      <c r="I940" s="13">
        <v>12</v>
      </c>
      <c r="J940" s="13">
        <v>6</v>
      </c>
      <c r="K940" s="27"/>
    </row>
    <row r="941" spans="1:11" ht="15.75" customHeight="1" x14ac:dyDescent="0.3">
      <c r="A941" s="10" t="s">
        <v>12</v>
      </c>
      <c r="B941" s="11"/>
      <c r="C941" s="9">
        <f t="shared" ref="C941:J941" si="58">SUM(C940:C940)</f>
        <v>9</v>
      </c>
      <c r="D941" s="9">
        <f t="shared" si="58"/>
        <v>4</v>
      </c>
      <c r="E941" s="9">
        <f t="shared" si="58"/>
        <v>0</v>
      </c>
      <c r="F941" s="9">
        <f t="shared" si="58"/>
        <v>0</v>
      </c>
      <c r="G941" s="9">
        <f t="shared" si="58"/>
        <v>3</v>
      </c>
      <c r="H941" s="9">
        <f t="shared" si="58"/>
        <v>2</v>
      </c>
      <c r="I941" s="9">
        <f t="shared" si="58"/>
        <v>12</v>
      </c>
      <c r="J941" s="9">
        <f t="shared" si="58"/>
        <v>6</v>
      </c>
      <c r="K941" s="29"/>
    </row>
    <row r="942" spans="1:11" ht="15.75" customHeight="1" x14ac:dyDescent="0.3"/>
    <row r="943" spans="1:11" ht="15.75" customHeight="1" x14ac:dyDescent="0.3"/>
    <row r="944" spans="1:11" ht="15.75" customHeight="1" x14ac:dyDescent="0.3">
      <c r="A944" s="24" t="s">
        <v>356</v>
      </c>
      <c r="B944" s="25"/>
      <c r="C944" s="25"/>
      <c r="D944" s="25"/>
      <c r="E944" s="25"/>
      <c r="F944" s="25"/>
      <c r="G944" s="25"/>
      <c r="H944" s="25"/>
      <c r="I944" s="25"/>
      <c r="J944" s="26"/>
      <c r="K944" s="27"/>
    </row>
    <row r="945" spans="1:11" ht="15.75" customHeight="1" x14ac:dyDescent="0.3">
      <c r="A945" s="2"/>
      <c r="B945" s="3"/>
      <c r="C945" s="28" t="s">
        <v>1</v>
      </c>
      <c r="D945" s="26"/>
      <c r="E945" s="28" t="s">
        <v>2</v>
      </c>
      <c r="F945" s="26"/>
      <c r="G945" s="28" t="s">
        <v>3</v>
      </c>
      <c r="H945" s="26"/>
      <c r="I945" s="28" t="s">
        <v>4</v>
      </c>
      <c r="J945" s="26"/>
      <c r="K945" s="27"/>
    </row>
    <row r="946" spans="1:11" ht="15.75" customHeight="1" x14ac:dyDescent="0.3">
      <c r="A946" s="4" t="s">
        <v>5</v>
      </c>
      <c r="B946" s="5" t="s">
        <v>6</v>
      </c>
      <c r="C946" s="6" t="s">
        <v>7</v>
      </c>
      <c r="D946" s="6" t="s">
        <v>8</v>
      </c>
      <c r="E946" s="6" t="s">
        <v>7</v>
      </c>
      <c r="F946" s="6" t="s">
        <v>8</v>
      </c>
      <c r="G946" s="6" t="s">
        <v>7</v>
      </c>
      <c r="H946" s="6" t="s">
        <v>8</v>
      </c>
      <c r="I946" s="6" t="s">
        <v>7</v>
      </c>
      <c r="J946" s="6" t="s">
        <v>8</v>
      </c>
      <c r="K946" s="29"/>
    </row>
    <row r="947" spans="1:11" ht="15.75" customHeight="1" x14ac:dyDescent="0.3">
      <c r="A947" s="7" t="s">
        <v>87</v>
      </c>
      <c r="B947" s="8" t="s">
        <v>120</v>
      </c>
      <c r="C947" s="12">
        <v>8</v>
      </c>
      <c r="D947" s="13">
        <v>12</v>
      </c>
      <c r="E947" s="13">
        <v>3</v>
      </c>
      <c r="F947" s="13">
        <v>7</v>
      </c>
      <c r="G947" s="13">
        <v>0</v>
      </c>
      <c r="H947" s="13">
        <v>1</v>
      </c>
      <c r="I947" s="13">
        <v>8</v>
      </c>
      <c r="J947" s="13">
        <v>13</v>
      </c>
      <c r="K947" s="27"/>
    </row>
    <row r="948" spans="1:11" ht="15.75" customHeight="1" x14ac:dyDescent="0.3">
      <c r="A948" s="7" t="s">
        <v>88</v>
      </c>
      <c r="B948" s="8" t="s">
        <v>120</v>
      </c>
      <c r="C948" s="22">
        <v>12</v>
      </c>
      <c r="D948" s="14">
        <v>8</v>
      </c>
      <c r="E948" s="14">
        <v>7</v>
      </c>
      <c r="F948" s="14">
        <v>3</v>
      </c>
      <c r="G948" s="14">
        <v>1</v>
      </c>
      <c r="H948" s="14">
        <v>1</v>
      </c>
      <c r="I948" s="14">
        <v>13</v>
      </c>
      <c r="J948" s="14">
        <v>9</v>
      </c>
      <c r="K948" s="27"/>
    </row>
    <row r="949" spans="1:11" ht="15.75" customHeight="1" x14ac:dyDescent="0.3">
      <c r="A949" s="10" t="s">
        <v>12</v>
      </c>
      <c r="B949" s="11"/>
      <c r="C949" s="9">
        <f>SUM(C947:C948)</f>
        <v>20</v>
      </c>
      <c r="D949" s="9">
        <f t="shared" ref="D949:J949" si="59">SUM(D947:D948)</f>
        <v>20</v>
      </c>
      <c r="E949" s="9">
        <f t="shared" si="59"/>
        <v>10</v>
      </c>
      <c r="F949" s="9">
        <f t="shared" si="59"/>
        <v>10</v>
      </c>
      <c r="G949" s="9">
        <f t="shared" si="59"/>
        <v>1</v>
      </c>
      <c r="H949" s="9">
        <f t="shared" si="59"/>
        <v>2</v>
      </c>
      <c r="I949" s="9">
        <f t="shared" si="59"/>
        <v>21</v>
      </c>
      <c r="J949" s="9">
        <f t="shared" si="59"/>
        <v>22</v>
      </c>
      <c r="K949" s="29"/>
    </row>
    <row r="950" spans="1:11" ht="15.75" customHeight="1" x14ac:dyDescent="0.3"/>
    <row r="951" spans="1:11" ht="15.75" customHeight="1" x14ac:dyDescent="0.3"/>
    <row r="952" spans="1:11" ht="15.75" customHeight="1" x14ac:dyDescent="0.3">
      <c r="A952" s="24" t="s">
        <v>1386</v>
      </c>
      <c r="B952" s="25"/>
      <c r="C952" s="25"/>
      <c r="D952" s="25"/>
      <c r="E952" s="25"/>
      <c r="F952" s="25"/>
      <c r="G952" s="25"/>
      <c r="H952" s="25"/>
      <c r="I952" s="25"/>
      <c r="J952" s="26"/>
      <c r="K952" s="27"/>
    </row>
    <row r="953" spans="1:11" ht="15.75" customHeight="1" x14ac:dyDescent="0.3">
      <c r="A953" s="2"/>
      <c r="B953" s="3"/>
      <c r="C953" s="28" t="s">
        <v>1</v>
      </c>
      <c r="D953" s="26"/>
      <c r="E953" s="28" t="s">
        <v>2</v>
      </c>
      <c r="F953" s="26"/>
      <c r="G953" s="28" t="s">
        <v>3</v>
      </c>
      <c r="H953" s="26"/>
      <c r="I953" s="28" t="s">
        <v>4</v>
      </c>
      <c r="J953" s="26"/>
      <c r="K953" s="27"/>
    </row>
    <row r="954" spans="1:11" ht="15.75" customHeight="1" x14ac:dyDescent="0.3">
      <c r="A954" s="4" t="s">
        <v>5</v>
      </c>
      <c r="B954" s="5" t="s">
        <v>6</v>
      </c>
      <c r="C954" s="6" t="s">
        <v>7</v>
      </c>
      <c r="D954" s="6" t="s">
        <v>8</v>
      </c>
      <c r="E954" s="6" t="s">
        <v>7</v>
      </c>
      <c r="F954" s="6" t="s">
        <v>8</v>
      </c>
      <c r="G954" s="6" t="s">
        <v>7</v>
      </c>
      <c r="H954" s="6" t="s">
        <v>8</v>
      </c>
      <c r="I954" s="6" t="s">
        <v>7</v>
      </c>
      <c r="J954" s="6" t="s">
        <v>8</v>
      </c>
      <c r="K954" s="29"/>
    </row>
    <row r="955" spans="1:11" ht="15.75" customHeight="1" x14ac:dyDescent="0.3">
      <c r="A955" s="7" t="s">
        <v>27</v>
      </c>
      <c r="B955" s="8" t="s">
        <v>555</v>
      </c>
      <c r="C955" s="12">
        <v>10</v>
      </c>
      <c r="D955" s="13">
        <v>8</v>
      </c>
      <c r="E955" s="13">
        <v>7</v>
      </c>
      <c r="F955" s="13">
        <v>7</v>
      </c>
      <c r="G955" s="13">
        <v>1</v>
      </c>
      <c r="H955" s="13">
        <v>1</v>
      </c>
      <c r="I955" s="13">
        <v>10</v>
      </c>
      <c r="J955" s="13">
        <v>9</v>
      </c>
      <c r="K955" s="27"/>
    </row>
    <row r="956" spans="1:11" ht="15.75" customHeight="1" x14ac:dyDescent="0.3">
      <c r="A956" s="7" t="s">
        <v>28</v>
      </c>
      <c r="B956" s="8" t="s">
        <v>555</v>
      </c>
      <c r="C956" s="12">
        <v>3</v>
      </c>
      <c r="D956" s="13">
        <v>15</v>
      </c>
      <c r="E956" s="13">
        <v>1</v>
      </c>
      <c r="F956" s="13">
        <v>13</v>
      </c>
      <c r="G956" s="13">
        <v>0</v>
      </c>
      <c r="H956" s="13">
        <v>1</v>
      </c>
      <c r="I956" s="13">
        <v>3</v>
      </c>
      <c r="J956" s="13">
        <v>16</v>
      </c>
      <c r="K956" s="27"/>
    </row>
    <row r="957" spans="1:11" ht="15.75" customHeight="1" x14ac:dyDescent="0.3">
      <c r="A957" s="7" t="s">
        <v>106</v>
      </c>
      <c r="B957" s="8" t="s">
        <v>555</v>
      </c>
      <c r="C957" s="12">
        <v>11</v>
      </c>
      <c r="D957" s="13">
        <v>7</v>
      </c>
      <c r="E957" s="13">
        <v>9</v>
      </c>
      <c r="F957" s="13">
        <v>5</v>
      </c>
      <c r="G957" s="13">
        <v>1</v>
      </c>
      <c r="H957" s="13">
        <v>1</v>
      </c>
      <c r="I957" s="13">
        <v>12</v>
      </c>
      <c r="J957" s="13">
        <v>8</v>
      </c>
      <c r="K957" s="27"/>
    </row>
    <row r="958" spans="1:11" ht="15.75" customHeight="1" x14ac:dyDescent="0.3">
      <c r="A958" s="7" t="s">
        <v>30</v>
      </c>
      <c r="B958" s="8" t="s">
        <v>555</v>
      </c>
      <c r="C958" s="12">
        <v>17</v>
      </c>
      <c r="D958" s="13">
        <v>1</v>
      </c>
      <c r="E958" s="13">
        <v>13</v>
      </c>
      <c r="F958" s="13">
        <v>1</v>
      </c>
      <c r="G958" s="13">
        <v>1</v>
      </c>
      <c r="H958" s="13">
        <v>1</v>
      </c>
      <c r="I958" s="13">
        <v>18</v>
      </c>
      <c r="J958" s="13">
        <v>2</v>
      </c>
      <c r="K958" s="27"/>
    </row>
    <row r="959" spans="1:11" ht="15.75" customHeight="1" x14ac:dyDescent="0.3">
      <c r="A959" s="7" t="s">
        <v>107</v>
      </c>
      <c r="B959" s="8" t="s">
        <v>555</v>
      </c>
      <c r="C959" s="12">
        <v>14</v>
      </c>
      <c r="D959" s="13">
        <v>4</v>
      </c>
      <c r="E959" s="13">
        <v>11</v>
      </c>
      <c r="F959" s="13">
        <v>3</v>
      </c>
      <c r="G959" s="13">
        <v>1</v>
      </c>
      <c r="H959" s="13">
        <v>1</v>
      </c>
      <c r="I959" s="13">
        <v>15</v>
      </c>
      <c r="J959" s="13">
        <v>5</v>
      </c>
      <c r="K959" s="27"/>
    </row>
    <row r="960" spans="1:11" ht="15.75" customHeight="1" x14ac:dyDescent="0.3">
      <c r="A960" s="7" t="s">
        <v>32</v>
      </c>
      <c r="B960" s="8" t="s">
        <v>271</v>
      </c>
      <c r="C960" s="12">
        <v>14</v>
      </c>
      <c r="D960" s="13">
        <v>6</v>
      </c>
      <c r="E960" s="13">
        <v>0</v>
      </c>
      <c r="F960" s="13">
        <v>0</v>
      </c>
      <c r="G960" s="13">
        <v>1</v>
      </c>
      <c r="H960" s="13">
        <v>1</v>
      </c>
      <c r="I960" s="13">
        <v>15</v>
      </c>
      <c r="J960" s="13">
        <v>7</v>
      </c>
      <c r="K960" s="27"/>
    </row>
    <row r="961" spans="1:11" ht="15.75" customHeight="1" x14ac:dyDescent="0.3">
      <c r="A961" s="7" t="s">
        <v>33</v>
      </c>
      <c r="B961" s="8" t="s">
        <v>271</v>
      </c>
      <c r="C961" s="22">
        <v>14</v>
      </c>
      <c r="D961" s="14">
        <v>6</v>
      </c>
      <c r="E961" s="14">
        <v>0</v>
      </c>
      <c r="F961" s="14">
        <v>0</v>
      </c>
      <c r="G961" s="14">
        <v>4</v>
      </c>
      <c r="H961" s="14">
        <v>1</v>
      </c>
      <c r="I961" s="14">
        <v>18</v>
      </c>
      <c r="J961" s="14">
        <v>7</v>
      </c>
      <c r="K961" s="27"/>
    </row>
    <row r="962" spans="1:11" ht="15.75" customHeight="1" x14ac:dyDescent="0.3">
      <c r="A962" s="7" t="s">
        <v>34</v>
      </c>
      <c r="B962" s="8" t="s">
        <v>271</v>
      </c>
      <c r="C962" s="22">
        <v>19</v>
      </c>
      <c r="D962" s="14">
        <v>1</v>
      </c>
      <c r="E962" s="14">
        <v>10</v>
      </c>
      <c r="F962" s="14">
        <v>0</v>
      </c>
      <c r="G962" s="14">
        <v>3</v>
      </c>
      <c r="H962" s="14">
        <v>1</v>
      </c>
      <c r="I962" s="14">
        <v>22</v>
      </c>
      <c r="J962" s="14">
        <v>2</v>
      </c>
      <c r="K962" s="27"/>
    </row>
    <row r="963" spans="1:11" ht="15.75" customHeight="1" x14ac:dyDescent="0.3">
      <c r="A963" s="7" t="s">
        <v>35</v>
      </c>
      <c r="B963" s="8" t="s">
        <v>271</v>
      </c>
      <c r="C963" s="22">
        <v>12</v>
      </c>
      <c r="D963" s="14">
        <v>8</v>
      </c>
      <c r="E963" s="14">
        <v>7</v>
      </c>
      <c r="F963" s="14">
        <v>5</v>
      </c>
      <c r="G963" s="14">
        <v>1</v>
      </c>
      <c r="H963" s="14">
        <v>1</v>
      </c>
      <c r="I963" s="14">
        <v>13</v>
      </c>
      <c r="J963" s="14">
        <v>9</v>
      </c>
      <c r="K963" s="27"/>
    </row>
    <row r="964" spans="1:11" ht="15.75" customHeight="1" x14ac:dyDescent="0.3">
      <c r="A964" s="7" t="s">
        <v>36</v>
      </c>
      <c r="B964" s="8" t="s">
        <v>271</v>
      </c>
      <c r="C964" s="22">
        <v>6</v>
      </c>
      <c r="D964" s="14">
        <v>14</v>
      </c>
      <c r="E964" s="14">
        <v>0</v>
      </c>
      <c r="F964" s="14">
        <v>6</v>
      </c>
      <c r="G964" s="14">
        <v>1</v>
      </c>
      <c r="H964" s="14">
        <v>1</v>
      </c>
      <c r="I964" s="14">
        <v>7</v>
      </c>
      <c r="J964" s="14">
        <v>15</v>
      </c>
      <c r="K964" s="27"/>
    </row>
    <row r="965" spans="1:11" ht="15.75" customHeight="1" x14ac:dyDescent="0.3">
      <c r="A965" s="7" t="s">
        <v>37</v>
      </c>
      <c r="B965" s="8" t="s">
        <v>271</v>
      </c>
      <c r="C965" s="22">
        <v>13</v>
      </c>
      <c r="D965" s="14">
        <v>7</v>
      </c>
      <c r="E965" s="14">
        <v>6</v>
      </c>
      <c r="F965" s="14">
        <v>2</v>
      </c>
      <c r="G965" s="14">
        <v>2</v>
      </c>
      <c r="H965" s="14">
        <v>1</v>
      </c>
      <c r="I965" s="14">
        <v>15</v>
      </c>
      <c r="J965" s="14">
        <v>8</v>
      </c>
      <c r="K965" s="27"/>
    </row>
    <row r="966" spans="1:11" ht="15.75" customHeight="1" x14ac:dyDescent="0.3">
      <c r="A966" s="7" t="s">
        <v>38</v>
      </c>
      <c r="B966" s="8" t="s">
        <v>271</v>
      </c>
      <c r="C966" s="22">
        <v>7</v>
      </c>
      <c r="D966" s="14">
        <v>13</v>
      </c>
      <c r="E966" s="14">
        <v>1</v>
      </c>
      <c r="F966" s="14">
        <v>7</v>
      </c>
      <c r="G966" s="14">
        <v>0</v>
      </c>
      <c r="H966" s="14">
        <v>1</v>
      </c>
      <c r="I966" s="14">
        <v>7</v>
      </c>
      <c r="J966" s="14">
        <v>14</v>
      </c>
      <c r="K966" s="27"/>
    </row>
    <row r="967" spans="1:11" ht="15.75" customHeight="1" x14ac:dyDescent="0.3">
      <c r="A967" s="7" t="s">
        <v>81</v>
      </c>
      <c r="B967" s="8" t="s">
        <v>271</v>
      </c>
      <c r="C967" s="22">
        <v>5</v>
      </c>
      <c r="D967" s="14">
        <v>15</v>
      </c>
      <c r="E967" s="14">
        <v>5</v>
      </c>
      <c r="F967" s="14">
        <v>11</v>
      </c>
      <c r="G967" s="14">
        <v>1</v>
      </c>
      <c r="H967" s="14">
        <v>1</v>
      </c>
      <c r="I967" s="14">
        <v>6</v>
      </c>
      <c r="J967" s="14">
        <v>16</v>
      </c>
      <c r="K967" s="27"/>
    </row>
    <row r="968" spans="1:11" ht="15.75" customHeight="1" x14ac:dyDescent="0.3">
      <c r="A968" s="7" t="s">
        <v>82</v>
      </c>
      <c r="B968" s="8" t="s">
        <v>271</v>
      </c>
      <c r="C968" s="22">
        <v>10</v>
      </c>
      <c r="D968" s="14">
        <v>10</v>
      </c>
      <c r="E968" s="14">
        <v>7</v>
      </c>
      <c r="F968" s="14">
        <v>9</v>
      </c>
      <c r="G968" s="14">
        <v>0</v>
      </c>
      <c r="H968" s="14">
        <v>1</v>
      </c>
      <c r="I968" s="14">
        <v>10</v>
      </c>
      <c r="J968" s="14">
        <v>11</v>
      </c>
      <c r="K968" s="27"/>
    </row>
    <row r="969" spans="1:11" ht="15.75" customHeight="1" x14ac:dyDescent="0.3">
      <c r="A969" s="7" t="s">
        <v>83</v>
      </c>
      <c r="B969" s="8" t="s">
        <v>271</v>
      </c>
      <c r="C969" s="22">
        <v>10</v>
      </c>
      <c r="D969" s="14">
        <v>10</v>
      </c>
      <c r="E969" s="14">
        <v>5</v>
      </c>
      <c r="F969" s="14">
        <v>5</v>
      </c>
      <c r="G969" s="14">
        <v>2</v>
      </c>
      <c r="H969" s="14">
        <v>1</v>
      </c>
      <c r="I969" s="14">
        <v>12</v>
      </c>
      <c r="J969" s="14">
        <v>11</v>
      </c>
      <c r="K969" s="27"/>
    </row>
    <row r="970" spans="1:11" ht="15.75" customHeight="1" x14ac:dyDescent="0.3">
      <c r="A970" s="7" t="s">
        <v>84</v>
      </c>
      <c r="B970" s="8" t="s">
        <v>271</v>
      </c>
      <c r="C970" s="22">
        <v>18</v>
      </c>
      <c r="D970" s="14">
        <v>2</v>
      </c>
      <c r="E970" s="14">
        <v>10</v>
      </c>
      <c r="F970" s="14">
        <v>0</v>
      </c>
      <c r="G970" s="14">
        <v>3</v>
      </c>
      <c r="H970" s="14">
        <v>1</v>
      </c>
      <c r="I970" s="14">
        <v>21</v>
      </c>
      <c r="J970" s="14">
        <v>3</v>
      </c>
      <c r="K970" s="27"/>
    </row>
    <row r="971" spans="1:11" ht="15.75" customHeight="1" x14ac:dyDescent="0.3">
      <c r="A971" s="7" t="s">
        <v>85</v>
      </c>
      <c r="B971" s="8" t="s">
        <v>271</v>
      </c>
      <c r="C971" s="22">
        <v>14</v>
      </c>
      <c r="D971" s="14">
        <v>6</v>
      </c>
      <c r="E971" s="14">
        <v>6</v>
      </c>
      <c r="F971" s="14">
        <v>4</v>
      </c>
      <c r="G971" s="14">
        <v>1</v>
      </c>
      <c r="H971" s="14">
        <v>1</v>
      </c>
      <c r="I971" s="14">
        <v>15</v>
      </c>
      <c r="J971" s="14">
        <v>7</v>
      </c>
      <c r="K971" s="27"/>
    </row>
    <row r="972" spans="1:11" ht="15.75" customHeight="1" x14ac:dyDescent="0.3">
      <c r="A972" s="7" t="s">
        <v>86</v>
      </c>
      <c r="B972" s="8" t="s">
        <v>271</v>
      </c>
      <c r="C972" s="22">
        <v>13</v>
      </c>
      <c r="D972" s="14">
        <v>6</v>
      </c>
      <c r="E972" s="14">
        <v>7</v>
      </c>
      <c r="F972" s="14">
        <v>3</v>
      </c>
      <c r="G972" s="14">
        <v>1</v>
      </c>
      <c r="H972" s="14">
        <v>1</v>
      </c>
      <c r="I972" s="14">
        <v>14</v>
      </c>
      <c r="J972" s="14">
        <v>7</v>
      </c>
      <c r="K972" s="27"/>
    </row>
    <row r="973" spans="1:11" ht="15.75" customHeight="1" x14ac:dyDescent="0.3">
      <c r="A973" s="7" t="s">
        <v>71</v>
      </c>
      <c r="B973" s="8" t="s">
        <v>271</v>
      </c>
      <c r="C973" s="22">
        <v>9</v>
      </c>
      <c r="D973" s="14">
        <v>11</v>
      </c>
      <c r="E973" s="14">
        <v>5</v>
      </c>
      <c r="F973" s="14">
        <v>5</v>
      </c>
      <c r="G973" s="14">
        <v>2</v>
      </c>
      <c r="H973" s="14">
        <v>1</v>
      </c>
      <c r="I973" s="14">
        <v>11</v>
      </c>
      <c r="J973" s="14">
        <v>12</v>
      </c>
      <c r="K973" s="27"/>
    </row>
    <row r="974" spans="1:11" ht="15.75" customHeight="1" x14ac:dyDescent="0.3">
      <c r="A974" s="10" t="s">
        <v>12</v>
      </c>
      <c r="B974" s="11"/>
      <c r="C974" s="9">
        <f>SUM(C955:C973)</f>
        <v>219</v>
      </c>
      <c r="D974" s="9">
        <f t="shared" ref="D974:J974" si="60">SUM(D955:D973)</f>
        <v>150</v>
      </c>
      <c r="E974" s="9">
        <f t="shared" si="60"/>
        <v>110</v>
      </c>
      <c r="F974" s="9">
        <f t="shared" si="60"/>
        <v>86</v>
      </c>
      <c r="G974" s="9">
        <f t="shared" si="60"/>
        <v>26</v>
      </c>
      <c r="H974" s="9">
        <f t="shared" si="60"/>
        <v>19</v>
      </c>
      <c r="I974" s="9">
        <f t="shared" si="60"/>
        <v>244</v>
      </c>
      <c r="J974" s="9">
        <f t="shared" si="60"/>
        <v>169</v>
      </c>
      <c r="K974" s="29"/>
    </row>
    <row r="975" spans="1:11" ht="15.75" customHeight="1" x14ac:dyDescent="0.3"/>
    <row r="976" spans="1:11" ht="15.75" customHeight="1" x14ac:dyDescent="0.3"/>
    <row r="977" spans="1:11" ht="15.75" customHeight="1" x14ac:dyDescent="0.3">
      <c r="A977" s="24" t="s">
        <v>2084</v>
      </c>
      <c r="B977" s="25"/>
      <c r="C977" s="25"/>
      <c r="D977" s="25"/>
      <c r="E977" s="25"/>
      <c r="F977" s="25"/>
      <c r="G977" s="25"/>
      <c r="H977" s="25"/>
      <c r="I977" s="25"/>
      <c r="J977" s="26"/>
      <c r="K977" s="27"/>
    </row>
    <row r="978" spans="1:11" ht="15.75" customHeight="1" x14ac:dyDescent="0.3">
      <c r="A978" s="2"/>
      <c r="B978" s="3"/>
      <c r="C978" s="28" t="s">
        <v>1</v>
      </c>
      <c r="D978" s="26"/>
      <c r="E978" s="28" t="s">
        <v>2</v>
      </c>
      <c r="F978" s="26"/>
      <c r="G978" s="28" t="s">
        <v>3</v>
      </c>
      <c r="H978" s="26"/>
      <c r="I978" s="28" t="s">
        <v>4</v>
      </c>
      <c r="J978" s="26"/>
      <c r="K978" s="27"/>
    </row>
    <row r="979" spans="1:11" ht="15.75" customHeight="1" x14ac:dyDescent="0.3">
      <c r="A979" s="4" t="s">
        <v>5</v>
      </c>
      <c r="B979" s="5" t="s">
        <v>6</v>
      </c>
      <c r="C979" s="6" t="s">
        <v>7</v>
      </c>
      <c r="D979" s="6" t="s">
        <v>8</v>
      </c>
      <c r="E979" s="6" t="s">
        <v>7</v>
      </c>
      <c r="F979" s="6" t="s">
        <v>8</v>
      </c>
      <c r="G979" s="6" t="s">
        <v>7</v>
      </c>
      <c r="H979" s="6" t="s">
        <v>8</v>
      </c>
      <c r="I979" s="6" t="s">
        <v>7</v>
      </c>
      <c r="J979" s="6" t="s">
        <v>8</v>
      </c>
      <c r="K979" s="29"/>
    </row>
    <row r="980" spans="1:11" ht="15.75" customHeight="1" x14ac:dyDescent="0.3">
      <c r="A980" s="7" t="s">
        <v>2081</v>
      </c>
      <c r="B980" s="8" t="s">
        <v>136</v>
      </c>
      <c r="C980" s="12">
        <v>3</v>
      </c>
      <c r="D980" s="13">
        <v>17</v>
      </c>
      <c r="E980" s="13">
        <v>1</v>
      </c>
      <c r="F980" s="13">
        <v>9</v>
      </c>
      <c r="G980" s="13">
        <v>0</v>
      </c>
      <c r="H980" s="13">
        <v>1</v>
      </c>
      <c r="I980" s="13">
        <v>3</v>
      </c>
      <c r="J980" s="13">
        <v>18</v>
      </c>
    </row>
    <row r="981" spans="1:11" ht="15.75" customHeight="1" x14ac:dyDescent="0.3">
      <c r="A981" s="10" t="s">
        <v>12</v>
      </c>
      <c r="B981" s="11"/>
      <c r="C981" s="9">
        <f t="shared" ref="C981:J981" si="61">SUM(C980:C980)</f>
        <v>3</v>
      </c>
      <c r="D981" s="9">
        <f t="shared" si="61"/>
        <v>17</v>
      </c>
      <c r="E981" s="9">
        <f t="shared" si="61"/>
        <v>1</v>
      </c>
      <c r="F981" s="9">
        <f t="shared" si="61"/>
        <v>9</v>
      </c>
      <c r="G981" s="9">
        <f t="shared" si="61"/>
        <v>0</v>
      </c>
      <c r="H981" s="9">
        <f t="shared" si="61"/>
        <v>1</v>
      </c>
      <c r="I981" s="9">
        <f t="shared" si="61"/>
        <v>3</v>
      </c>
      <c r="J981" s="9">
        <f t="shared" si="61"/>
        <v>18</v>
      </c>
      <c r="K981" s="29"/>
    </row>
    <row r="982" spans="1:11" ht="15.75" customHeight="1" x14ac:dyDescent="0.3"/>
    <row r="983" spans="1:11" ht="15.75" customHeight="1" x14ac:dyDescent="0.3"/>
    <row r="984" spans="1:11" ht="15.75" customHeight="1" x14ac:dyDescent="0.3">
      <c r="A984" s="24" t="s">
        <v>1803</v>
      </c>
      <c r="B984" s="25"/>
      <c r="C984" s="25"/>
      <c r="D984" s="25"/>
      <c r="E984" s="25"/>
      <c r="F984" s="25"/>
      <c r="G984" s="25"/>
      <c r="H984" s="25"/>
      <c r="I984" s="25"/>
      <c r="J984" s="26"/>
      <c r="K984" s="27"/>
    </row>
    <row r="985" spans="1:11" ht="15.75" customHeight="1" x14ac:dyDescent="0.3">
      <c r="A985" s="2"/>
      <c r="B985" s="3"/>
      <c r="C985" s="28" t="s">
        <v>1</v>
      </c>
      <c r="D985" s="26"/>
      <c r="E985" s="28" t="s">
        <v>2</v>
      </c>
      <c r="F985" s="26"/>
      <c r="G985" s="28" t="s">
        <v>3</v>
      </c>
      <c r="H985" s="26"/>
      <c r="I985" s="28" t="s">
        <v>4</v>
      </c>
      <c r="J985" s="26"/>
      <c r="K985" s="27"/>
    </row>
    <row r="986" spans="1:11" ht="15.75" customHeight="1" x14ac:dyDescent="0.3">
      <c r="A986" s="4" t="s">
        <v>5</v>
      </c>
      <c r="B986" s="5" t="s">
        <v>6</v>
      </c>
      <c r="C986" s="6" t="s">
        <v>7</v>
      </c>
      <c r="D986" s="6" t="s">
        <v>8</v>
      </c>
      <c r="E986" s="6" t="s">
        <v>7</v>
      </c>
      <c r="F986" s="6" t="s">
        <v>8</v>
      </c>
      <c r="G986" s="6" t="s">
        <v>7</v>
      </c>
      <c r="H986" s="6" t="s">
        <v>8</v>
      </c>
      <c r="I986" s="6" t="s">
        <v>7</v>
      </c>
      <c r="J986" s="6" t="s">
        <v>8</v>
      </c>
      <c r="K986" s="29"/>
    </row>
    <row r="987" spans="1:11" ht="15.75" customHeight="1" x14ac:dyDescent="0.3">
      <c r="A987" s="7" t="s">
        <v>88</v>
      </c>
      <c r="B987" s="8" t="s">
        <v>488</v>
      </c>
      <c r="C987" s="12">
        <v>2</v>
      </c>
      <c r="D987" s="13">
        <v>18</v>
      </c>
      <c r="E987" s="13">
        <v>1</v>
      </c>
      <c r="F987" s="13">
        <v>15</v>
      </c>
      <c r="G987" s="13">
        <v>0</v>
      </c>
      <c r="H987" s="13">
        <v>1</v>
      </c>
      <c r="I987" s="13">
        <v>2</v>
      </c>
      <c r="J987" s="13">
        <v>19</v>
      </c>
    </row>
    <row r="988" spans="1:11" ht="15.75" customHeight="1" x14ac:dyDescent="0.3">
      <c r="A988" s="10" t="s">
        <v>12</v>
      </c>
      <c r="B988" s="11"/>
      <c r="C988" s="9">
        <f t="shared" ref="C988:J988" si="62">SUM(C987:C987)</f>
        <v>2</v>
      </c>
      <c r="D988" s="9">
        <f t="shared" si="62"/>
        <v>18</v>
      </c>
      <c r="E988" s="9">
        <f t="shared" si="62"/>
        <v>1</v>
      </c>
      <c r="F988" s="9">
        <f t="shared" si="62"/>
        <v>15</v>
      </c>
      <c r="G988" s="9">
        <f t="shared" si="62"/>
        <v>0</v>
      </c>
      <c r="H988" s="9">
        <f t="shared" si="62"/>
        <v>1</v>
      </c>
      <c r="I988" s="9">
        <f t="shared" si="62"/>
        <v>2</v>
      </c>
      <c r="J988" s="9">
        <f t="shared" si="62"/>
        <v>19</v>
      </c>
      <c r="K988" s="29"/>
    </row>
    <row r="989" spans="1:11" ht="15.75" customHeight="1" x14ac:dyDescent="0.3"/>
    <row r="990" spans="1:11" ht="15.75" customHeight="1" x14ac:dyDescent="0.3"/>
    <row r="991" spans="1:11" ht="15.75" customHeight="1" x14ac:dyDescent="0.3">
      <c r="A991" s="24" t="s">
        <v>1921</v>
      </c>
      <c r="B991" s="25"/>
      <c r="C991" s="25"/>
      <c r="D991" s="25"/>
      <c r="E991" s="25"/>
      <c r="F991" s="25"/>
      <c r="G991" s="25"/>
      <c r="H991" s="25"/>
      <c r="I991" s="25"/>
      <c r="J991" s="26"/>
      <c r="K991" s="27"/>
    </row>
    <row r="992" spans="1:11" ht="15.75" customHeight="1" x14ac:dyDescent="0.3">
      <c r="A992" s="2"/>
      <c r="B992" s="3"/>
      <c r="C992" s="28" t="s">
        <v>1</v>
      </c>
      <c r="D992" s="26"/>
      <c r="E992" s="28" t="s">
        <v>2</v>
      </c>
      <c r="F992" s="26"/>
      <c r="G992" s="28" t="s">
        <v>3</v>
      </c>
      <c r="H992" s="26"/>
      <c r="I992" s="28" t="s">
        <v>4</v>
      </c>
      <c r="J992" s="26"/>
      <c r="K992" s="27"/>
    </row>
    <row r="993" spans="1:11" ht="15.75" customHeight="1" x14ac:dyDescent="0.3">
      <c r="A993" s="4" t="s">
        <v>5</v>
      </c>
      <c r="B993" s="5" t="s">
        <v>6</v>
      </c>
      <c r="C993" s="6" t="s">
        <v>7</v>
      </c>
      <c r="D993" s="6" t="s">
        <v>8</v>
      </c>
      <c r="E993" s="6" t="s">
        <v>7</v>
      </c>
      <c r="F993" s="6" t="s">
        <v>8</v>
      </c>
      <c r="G993" s="6" t="s">
        <v>7</v>
      </c>
      <c r="H993" s="6" t="s">
        <v>8</v>
      </c>
      <c r="I993" s="6" t="s">
        <v>7</v>
      </c>
      <c r="J993" s="6" t="s">
        <v>8</v>
      </c>
      <c r="K993" s="29"/>
    </row>
    <row r="994" spans="1:11" ht="15.75" customHeight="1" x14ac:dyDescent="0.3">
      <c r="A994" s="7" t="s">
        <v>1189</v>
      </c>
      <c r="B994" s="8" t="s">
        <v>10</v>
      </c>
      <c r="C994" s="12">
        <v>13</v>
      </c>
      <c r="D994" s="13">
        <v>7</v>
      </c>
      <c r="E994" s="13">
        <v>8</v>
      </c>
      <c r="F994" s="13">
        <v>3</v>
      </c>
      <c r="G994" s="13">
        <v>1</v>
      </c>
      <c r="H994" s="13">
        <v>1</v>
      </c>
      <c r="I994" s="13">
        <v>14</v>
      </c>
      <c r="J994" s="13">
        <v>8</v>
      </c>
    </row>
    <row r="995" spans="1:11" ht="15.75" customHeight="1" x14ac:dyDescent="0.3">
      <c r="A995" s="7" t="s">
        <v>1267</v>
      </c>
      <c r="B995" s="8" t="s">
        <v>10</v>
      </c>
      <c r="C995" s="12">
        <v>19</v>
      </c>
      <c r="D995" s="13">
        <v>3</v>
      </c>
      <c r="E995" s="13">
        <v>10</v>
      </c>
      <c r="F995" s="13">
        <v>1</v>
      </c>
      <c r="G995" s="13">
        <v>1</v>
      </c>
      <c r="H995" s="13">
        <v>1</v>
      </c>
      <c r="I995" s="13">
        <v>20</v>
      </c>
      <c r="J995" s="13">
        <v>4</v>
      </c>
    </row>
    <row r="996" spans="1:11" ht="15.75" customHeight="1" x14ac:dyDescent="0.3">
      <c r="A996" s="7" t="s">
        <v>1374</v>
      </c>
      <c r="B996" s="8" t="s">
        <v>10</v>
      </c>
      <c r="C996" s="12">
        <v>17</v>
      </c>
      <c r="D996" s="13">
        <v>5</v>
      </c>
      <c r="E996" s="13">
        <v>10</v>
      </c>
      <c r="F996" s="13">
        <v>0</v>
      </c>
      <c r="G996" s="13">
        <v>1</v>
      </c>
      <c r="H996" s="13">
        <v>1</v>
      </c>
      <c r="I996" s="13">
        <v>18</v>
      </c>
      <c r="J996" s="13">
        <v>6</v>
      </c>
    </row>
    <row r="997" spans="1:11" ht="15.75" customHeight="1" x14ac:dyDescent="0.3">
      <c r="A997" s="7" t="s">
        <v>1475</v>
      </c>
      <c r="B997" s="8" t="s">
        <v>10</v>
      </c>
      <c r="C997" s="12">
        <v>11</v>
      </c>
      <c r="D997" s="13">
        <v>11</v>
      </c>
      <c r="E997" s="13">
        <v>6</v>
      </c>
      <c r="F997" s="13">
        <v>4</v>
      </c>
      <c r="G997" s="13">
        <v>0</v>
      </c>
      <c r="H997" s="13">
        <v>1</v>
      </c>
      <c r="I997" s="13">
        <v>11</v>
      </c>
      <c r="J997" s="13">
        <v>12</v>
      </c>
    </row>
    <row r="998" spans="1:11" ht="15.75" customHeight="1" x14ac:dyDescent="0.3">
      <c r="A998" s="7" t="s">
        <v>1614</v>
      </c>
      <c r="B998" s="8" t="s">
        <v>10</v>
      </c>
      <c r="C998" s="12">
        <v>14</v>
      </c>
      <c r="D998" s="13">
        <v>8</v>
      </c>
      <c r="E998" s="13">
        <v>7</v>
      </c>
      <c r="F998" s="13">
        <v>3</v>
      </c>
      <c r="G998" s="13">
        <v>1</v>
      </c>
      <c r="H998" s="13">
        <v>1</v>
      </c>
      <c r="I998" s="13">
        <v>15</v>
      </c>
      <c r="J998" s="13">
        <v>9</v>
      </c>
    </row>
    <row r="999" spans="1:11" ht="15.75" customHeight="1" x14ac:dyDescent="0.3">
      <c r="A999" s="7" t="s">
        <v>1852</v>
      </c>
      <c r="B999" s="8" t="s">
        <v>10</v>
      </c>
      <c r="C999" s="12">
        <v>19</v>
      </c>
      <c r="D999" s="13">
        <v>3</v>
      </c>
      <c r="E999" s="13">
        <v>11</v>
      </c>
      <c r="F999" s="13">
        <v>1</v>
      </c>
      <c r="G999" s="13">
        <v>1</v>
      </c>
      <c r="H999" s="13">
        <v>1</v>
      </c>
      <c r="I999" s="13">
        <v>20</v>
      </c>
      <c r="J999" s="13">
        <v>4</v>
      </c>
    </row>
    <row r="1000" spans="1:11" ht="15.75" customHeight="1" x14ac:dyDescent="0.3">
      <c r="A1000" s="7" t="s">
        <v>1883</v>
      </c>
      <c r="B1000" s="8" t="s">
        <v>10</v>
      </c>
      <c r="C1000" s="12">
        <v>13</v>
      </c>
      <c r="D1000" s="13">
        <v>9</v>
      </c>
      <c r="E1000" s="13">
        <v>7</v>
      </c>
      <c r="F1000" s="13">
        <v>3</v>
      </c>
      <c r="G1000" s="13">
        <v>1</v>
      </c>
      <c r="H1000" s="13">
        <v>1</v>
      </c>
      <c r="I1000" s="13">
        <v>14</v>
      </c>
      <c r="J1000" s="13">
        <v>10</v>
      </c>
    </row>
    <row r="1001" spans="1:11" ht="15.75" customHeight="1" x14ac:dyDescent="0.3">
      <c r="A1001" s="7" t="s">
        <v>1947</v>
      </c>
      <c r="B1001" s="8" t="s">
        <v>10</v>
      </c>
      <c r="C1001" s="12">
        <v>16</v>
      </c>
      <c r="D1001" s="13">
        <v>6</v>
      </c>
      <c r="E1001" s="13">
        <v>12</v>
      </c>
      <c r="F1001" s="13">
        <v>2</v>
      </c>
      <c r="G1001" s="13">
        <v>0</v>
      </c>
      <c r="H1001" s="13">
        <v>1</v>
      </c>
      <c r="I1001" s="13">
        <v>16</v>
      </c>
      <c r="J1001" s="13">
        <v>7</v>
      </c>
    </row>
    <row r="1002" spans="1:11" ht="15.75" customHeight="1" x14ac:dyDescent="0.3">
      <c r="A1002" s="7" t="s">
        <v>1965</v>
      </c>
      <c r="B1002" s="8" t="s">
        <v>10</v>
      </c>
      <c r="C1002" s="12">
        <v>21</v>
      </c>
      <c r="D1002" s="13">
        <v>1</v>
      </c>
      <c r="E1002" s="13">
        <v>16</v>
      </c>
      <c r="F1002" s="13">
        <v>0</v>
      </c>
      <c r="G1002" s="13">
        <v>1</v>
      </c>
      <c r="H1002" s="13">
        <v>1</v>
      </c>
      <c r="I1002" s="13">
        <v>22</v>
      </c>
      <c r="J1002" s="13">
        <v>2</v>
      </c>
    </row>
    <row r="1003" spans="1:11" ht="15.75" customHeight="1" x14ac:dyDescent="0.3">
      <c r="A1003" s="7" t="s">
        <v>2031</v>
      </c>
      <c r="B1003" s="8" t="s">
        <v>10</v>
      </c>
      <c r="C1003" s="12">
        <v>18</v>
      </c>
      <c r="D1003" s="13">
        <v>3</v>
      </c>
      <c r="E1003" s="13">
        <v>14</v>
      </c>
      <c r="F1003" s="13">
        <v>2</v>
      </c>
      <c r="G1003" s="13">
        <v>2</v>
      </c>
      <c r="H1003" s="13">
        <v>1</v>
      </c>
      <c r="I1003" s="13">
        <v>20</v>
      </c>
      <c r="J1003" s="13">
        <v>4</v>
      </c>
    </row>
    <row r="1004" spans="1:11" ht="15.75" customHeight="1" x14ac:dyDescent="0.3">
      <c r="A1004" s="7" t="s">
        <v>2043</v>
      </c>
      <c r="B1004" s="8" t="s">
        <v>10</v>
      </c>
      <c r="C1004" s="12">
        <v>18</v>
      </c>
      <c r="D1004" s="13">
        <v>4</v>
      </c>
      <c r="E1004" s="13">
        <v>13</v>
      </c>
      <c r="F1004" s="13">
        <v>3</v>
      </c>
      <c r="G1004" s="13">
        <v>2</v>
      </c>
      <c r="H1004" s="13">
        <v>1</v>
      </c>
      <c r="I1004" s="13">
        <v>20</v>
      </c>
      <c r="J1004" s="13">
        <v>5</v>
      </c>
    </row>
    <row r="1005" spans="1:11" ht="15.75" customHeight="1" x14ac:dyDescent="0.3">
      <c r="A1005" s="7" t="s">
        <v>2066</v>
      </c>
      <c r="B1005" s="8" t="s">
        <v>10</v>
      </c>
      <c r="C1005" s="12">
        <v>19</v>
      </c>
      <c r="D1005" s="13">
        <v>3</v>
      </c>
      <c r="E1005" s="13">
        <v>14</v>
      </c>
      <c r="F1005" s="13">
        <v>2</v>
      </c>
      <c r="G1005" s="13">
        <v>1</v>
      </c>
      <c r="H1005" s="13">
        <v>1</v>
      </c>
      <c r="I1005" s="13">
        <v>20</v>
      </c>
      <c r="J1005" s="13">
        <v>4</v>
      </c>
    </row>
    <row r="1006" spans="1:11" ht="15.75" customHeight="1" x14ac:dyDescent="0.3">
      <c r="A1006" s="7" t="s">
        <v>2081</v>
      </c>
      <c r="B1006" s="8" t="s">
        <v>10</v>
      </c>
      <c r="C1006" s="12">
        <v>17</v>
      </c>
      <c r="D1006" s="13">
        <v>5</v>
      </c>
      <c r="E1006" s="13">
        <v>15</v>
      </c>
      <c r="F1006" s="13">
        <v>3</v>
      </c>
      <c r="G1006" s="13">
        <v>4</v>
      </c>
      <c r="H1006" s="13">
        <v>1</v>
      </c>
      <c r="I1006" s="13">
        <v>21</v>
      </c>
      <c r="J1006" s="13">
        <v>6</v>
      </c>
      <c r="K1006" s="45"/>
    </row>
    <row r="1007" spans="1:11" ht="15.75" customHeight="1" x14ac:dyDescent="0.3">
      <c r="A1007" s="10" t="s">
        <v>12</v>
      </c>
      <c r="B1007" s="11"/>
      <c r="C1007" s="9">
        <f>SUM(C994:C1006)</f>
        <v>215</v>
      </c>
      <c r="D1007" s="9">
        <f t="shared" ref="D1007:J1007" si="63">SUM(D994:D1006)</f>
        <v>68</v>
      </c>
      <c r="E1007" s="9">
        <f t="shared" si="63"/>
        <v>143</v>
      </c>
      <c r="F1007" s="9">
        <f t="shared" si="63"/>
        <v>27</v>
      </c>
      <c r="G1007" s="9">
        <f t="shared" si="63"/>
        <v>16</v>
      </c>
      <c r="H1007" s="9">
        <f t="shared" si="63"/>
        <v>13</v>
      </c>
      <c r="I1007" s="9">
        <f t="shared" si="63"/>
        <v>231</v>
      </c>
      <c r="J1007" s="9">
        <f t="shared" si="63"/>
        <v>81</v>
      </c>
      <c r="K1007" s="29"/>
    </row>
    <row r="1008" spans="1:11" ht="15.75" customHeight="1" x14ac:dyDescent="0.3"/>
    <row r="1009" spans="1:11" ht="15.75" customHeight="1" x14ac:dyDescent="0.3"/>
    <row r="1010" spans="1:11" ht="15.75" customHeight="1" x14ac:dyDescent="0.3">
      <c r="A1010" s="24" t="s">
        <v>2006</v>
      </c>
      <c r="B1010" s="25"/>
      <c r="C1010" s="25"/>
      <c r="D1010" s="25"/>
      <c r="E1010" s="25"/>
      <c r="F1010" s="25"/>
      <c r="G1010" s="25"/>
      <c r="H1010" s="25"/>
      <c r="I1010" s="25"/>
      <c r="J1010" s="26"/>
      <c r="K1010" s="27"/>
    </row>
    <row r="1011" spans="1:11" ht="15.75" customHeight="1" x14ac:dyDescent="0.3">
      <c r="A1011" s="2"/>
      <c r="B1011" s="3"/>
      <c r="C1011" s="28" t="s">
        <v>1</v>
      </c>
      <c r="D1011" s="26"/>
      <c r="E1011" s="28" t="s">
        <v>2</v>
      </c>
      <c r="F1011" s="26"/>
      <c r="G1011" s="28" t="s">
        <v>3</v>
      </c>
      <c r="H1011" s="26"/>
      <c r="I1011" s="28" t="s">
        <v>4</v>
      </c>
      <c r="J1011" s="26"/>
      <c r="K1011" s="27"/>
    </row>
    <row r="1012" spans="1:11" ht="15.75" customHeight="1" x14ac:dyDescent="0.3">
      <c r="A1012" s="4" t="s">
        <v>5</v>
      </c>
      <c r="B1012" s="5" t="s">
        <v>6</v>
      </c>
      <c r="C1012" s="6" t="s">
        <v>7</v>
      </c>
      <c r="D1012" s="6" t="s">
        <v>8</v>
      </c>
      <c r="E1012" s="6" t="s">
        <v>7</v>
      </c>
      <c r="F1012" s="6" t="s">
        <v>8</v>
      </c>
      <c r="G1012" s="6" t="s">
        <v>7</v>
      </c>
      <c r="H1012" s="6" t="s">
        <v>8</v>
      </c>
      <c r="I1012" s="6" t="s">
        <v>7</v>
      </c>
      <c r="J1012" s="6" t="s">
        <v>8</v>
      </c>
      <c r="K1012" s="29"/>
    </row>
    <row r="1013" spans="1:11" ht="15.75" customHeight="1" x14ac:dyDescent="0.3">
      <c r="A1013" s="7" t="s">
        <v>42</v>
      </c>
      <c r="B1013" s="8" t="s">
        <v>2005</v>
      </c>
      <c r="C1013" s="12">
        <v>3</v>
      </c>
      <c r="D1013" s="13">
        <v>16</v>
      </c>
      <c r="E1013" s="13"/>
      <c r="F1013" s="13"/>
      <c r="G1013" s="13">
        <v>0</v>
      </c>
      <c r="H1013" s="13">
        <v>2</v>
      </c>
      <c r="I1013" s="13">
        <v>3</v>
      </c>
      <c r="J1013" s="13">
        <v>19</v>
      </c>
      <c r="K1013" s="45"/>
    </row>
    <row r="1014" spans="1:11" ht="15.75" customHeight="1" x14ac:dyDescent="0.3">
      <c r="A1014" s="7" t="s">
        <v>24</v>
      </c>
      <c r="B1014" s="8" t="s">
        <v>2005</v>
      </c>
      <c r="C1014" s="12">
        <v>9</v>
      </c>
      <c r="D1014" s="13">
        <v>10</v>
      </c>
      <c r="E1014" s="13"/>
      <c r="F1014" s="13"/>
      <c r="G1014" s="13">
        <v>0</v>
      </c>
      <c r="H1014" s="13">
        <v>1</v>
      </c>
      <c r="I1014" s="13">
        <v>9</v>
      </c>
      <c r="J1014" s="13">
        <v>11</v>
      </c>
      <c r="K1014" s="45"/>
    </row>
    <row r="1015" spans="1:11" ht="15.75" customHeight="1" x14ac:dyDescent="0.3">
      <c r="A1015" s="7" t="s">
        <v>46</v>
      </c>
      <c r="B1015" s="8" t="s">
        <v>2005</v>
      </c>
      <c r="C1015" s="12">
        <v>2</v>
      </c>
      <c r="D1015" s="13">
        <v>18</v>
      </c>
      <c r="E1015" s="13"/>
      <c r="F1015" s="13"/>
      <c r="G1015" s="13">
        <v>0</v>
      </c>
      <c r="H1015" s="13">
        <v>1</v>
      </c>
      <c r="I1015" s="13">
        <v>2</v>
      </c>
      <c r="J1015" s="13">
        <v>19</v>
      </c>
      <c r="K1015" s="45"/>
    </row>
    <row r="1016" spans="1:11" ht="15.75" customHeight="1" x14ac:dyDescent="0.3">
      <c r="A1016" s="7" t="s">
        <v>55</v>
      </c>
      <c r="B1016" s="8" t="s">
        <v>2005</v>
      </c>
      <c r="C1016" s="12">
        <v>1</v>
      </c>
      <c r="D1016" s="13">
        <v>17</v>
      </c>
      <c r="E1016" s="13"/>
      <c r="F1016" s="13"/>
      <c r="G1016" s="13">
        <v>0</v>
      </c>
      <c r="H1016" s="13">
        <v>1</v>
      </c>
      <c r="I1016" s="13">
        <v>1</v>
      </c>
      <c r="J1016" s="13">
        <v>18</v>
      </c>
      <c r="K1016" s="45"/>
    </row>
    <row r="1017" spans="1:11" ht="15.75" customHeight="1" x14ac:dyDescent="0.3">
      <c r="A1017" s="7" t="s">
        <v>56</v>
      </c>
      <c r="B1017" s="8" t="s">
        <v>2005</v>
      </c>
      <c r="C1017" s="12">
        <v>2</v>
      </c>
      <c r="D1017" s="13">
        <v>16</v>
      </c>
      <c r="E1017" s="13"/>
      <c r="F1017" s="13"/>
      <c r="G1017" s="13">
        <v>0</v>
      </c>
      <c r="H1017" s="13">
        <v>1</v>
      </c>
      <c r="I1017" s="13">
        <v>2</v>
      </c>
      <c r="J1017" s="13">
        <v>17</v>
      </c>
      <c r="K1017" s="45"/>
    </row>
    <row r="1018" spans="1:11" ht="15.75" customHeight="1" x14ac:dyDescent="0.3">
      <c r="A1018" s="7" t="s">
        <v>57</v>
      </c>
      <c r="B1018" s="8" t="s">
        <v>1622</v>
      </c>
      <c r="C1018" s="12"/>
      <c r="D1018" s="13"/>
      <c r="E1018" s="13"/>
      <c r="F1018" s="13"/>
      <c r="G1018" s="13"/>
      <c r="H1018" s="13"/>
      <c r="I1018" s="13"/>
      <c r="J1018" s="13"/>
      <c r="K1018" s="45" t="s">
        <v>2013</v>
      </c>
    </row>
    <row r="1019" spans="1:11" ht="15.75" customHeight="1" x14ac:dyDescent="0.3">
      <c r="A1019" s="7" t="s">
        <v>63</v>
      </c>
      <c r="B1019" s="8" t="s">
        <v>1622</v>
      </c>
      <c r="C1019" s="12"/>
      <c r="D1019" s="13"/>
      <c r="E1019" s="13"/>
      <c r="F1019" s="13"/>
      <c r="G1019" s="13"/>
      <c r="H1019" s="13"/>
      <c r="I1019" s="13"/>
      <c r="J1019" s="13"/>
      <c r="K1019" s="45"/>
    </row>
    <row r="1020" spans="1:11" ht="15.75" customHeight="1" x14ac:dyDescent="0.3">
      <c r="A1020" s="7" t="s">
        <v>64</v>
      </c>
      <c r="B1020" s="8" t="s">
        <v>239</v>
      </c>
      <c r="C1020" s="12">
        <v>9</v>
      </c>
      <c r="D1020" s="13">
        <v>9</v>
      </c>
      <c r="E1020" s="13">
        <v>8</v>
      </c>
      <c r="F1020" s="13">
        <v>6</v>
      </c>
      <c r="G1020" s="13">
        <v>0</v>
      </c>
      <c r="H1020" s="13">
        <v>1</v>
      </c>
      <c r="I1020" s="13">
        <v>9</v>
      </c>
      <c r="J1020" s="13">
        <v>10</v>
      </c>
      <c r="K1020" s="45" t="s">
        <v>917</v>
      </c>
    </row>
    <row r="1021" spans="1:11" ht="15.75" customHeight="1" x14ac:dyDescent="0.3">
      <c r="A1021" s="7" t="s">
        <v>66</v>
      </c>
      <c r="B1021" s="8" t="s">
        <v>239</v>
      </c>
      <c r="C1021" s="22">
        <v>11</v>
      </c>
      <c r="D1021" s="14">
        <v>7</v>
      </c>
      <c r="E1021" s="14">
        <v>8</v>
      </c>
      <c r="F1021" s="14">
        <v>6</v>
      </c>
      <c r="G1021" s="14">
        <v>3</v>
      </c>
      <c r="H1021" s="14">
        <v>1</v>
      </c>
      <c r="I1021" s="14">
        <v>14</v>
      </c>
      <c r="J1021" s="14">
        <v>8</v>
      </c>
      <c r="K1021" s="45" t="s">
        <v>1224</v>
      </c>
    </row>
    <row r="1022" spans="1:11" ht="15.75" customHeight="1" x14ac:dyDescent="0.3">
      <c r="A1022" s="7" t="s">
        <v>67</v>
      </c>
      <c r="B1022" s="8" t="s">
        <v>239</v>
      </c>
      <c r="C1022" s="22">
        <v>7</v>
      </c>
      <c r="D1022" s="14">
        <v>11</v>
      </c>
      <c r="E1022" s="14">
        <v>3</v>
      </c>
      <c r="F1022" s="14">
        <v>6</v>
      </c>
      <c r="G1022" s="14">
        <v>1</v>
      </c>
      <c r="H1022" s="14">
        <v>1</v>
      </c>
      <c r="I1022" s="14">
        <v>8</v>
      </c>
      <c r="J1022" s="14">
        <v>12</v>
      </c>
      <c r="K1022" s="27"/>
    </row>
    <row r="1023" spans="1:11" ht="15.75" customHeight="1" x14ac:dyDescent="0.3">
      <c r="A1023" s="7" t="s">
        <v>68</v>
      </c>
      <c r="B1023" s="8" t="s">
        <v>239</v>
      </c>
      <c r="C1023" s="12">
        <v>5</v>
      </c>
      <c r="D1023" s="13">
        <v>13</v>
      </c>
      <c r="E1023" s="13">
        <v>3</v>
      </c>
      <c r="F1023" s="13">
        <v>6</v>
      </c>
      <c r="G1023" s="13">
        <v>0</v>
      </c>
      <c r="H1023" s="13">
        <v>1</v>
      </c>
      <c r="I1023" s="13">
        <v>5</v>
      </c>
      <c r="J1023" s="13">
        <v>14</v>
      </c>
      <c r="K1023" s="27"/>
    </row>
    <row r="1024" spans="1:11" ht="15.75" customHeight="1" x14ac:dyDescent="0.3">
      <c r="A1024" s="7" t="s">
        <v>69</v>
      </c>
      <c r="B1024" s="8" t="s">
        <v>239</v>
      </c>
      <c r="C1024" s="22">
        <v>5</v>
      </c>
      <c r="D1024" s="14">
        <v>13</v>
      </c>
      <c r="E1024" s="14">
        <v>2</v>
      </c>
      <c r="F1024" s="14">
        <v>7</v>
      </c>
      <c r="G1024" s="14">
        <v>1</v>
      </c>
      <c r="H1024" s="14">
        <v>1</v>
      </c>
      <c r="I1024" s="14">
        <v>6</v>
      </c>
      <c r="J1024" s="14">
        <v>14</v>
      </c>
      <c r="K1024" s="27"/>
    </row>
    <row r="1025" spans="1:11" ht="15.75" customHeight="1" x14ac:dyDescent="0.3">
      <c r="A1025" s="7" t="s">
        <v>102</v>
      </c>
      <c r="B1025" s="8" t="s">
        <v>239</v>
      </c>
      <c r="C1025" s="22">
        <v>10</v>
      </c>
      <c r="D1025" s="14">
        <v>8</v>
      </c>
      <c r="E1025" s="14">
        <v>5</v>
      </c>
      <c r="F1025" s="14">
        <v>4</v>
      </c>
      <c r="G1025" s="14">
        <v>3</v>
      </c>
      <c r="H1025" s="14">
        <v>1</v>
      </c>
      <c r="I1025" s="14">
        <v>13</v>
      </c>
      <c r="J1025" s="14">
        <v>9</v>
      </c>
      <c r="K1025" s="27"/>
    </row>
    <row r="1026" spans="1:11" ht="15.75" customHeight="1" x14ac:dyDescent="0.3">
      <c r="A1026" s="7" t="s">
        <v>103</v>
      </c>
      <c r="B1026" s="8" t="s">
        <v>239</v>
      </c>
      <c r="C1026" s="22">
        <v>16</v>
      </c>
      <c r="D1026" s="14">
        <v>2</v>
      </c>
      <c r="E1026" s="14">
        <v>7</v>
      </c>
      <c r="F1026" s="14">
        <v>0</v>
      </c>
      <c r="G1026" s="14">
        <v>1</v>
      </c>
      <c r="H1026" s="14">
        <v>1</v>
      </c>
      <c r="I1026" s="14">
        <v>17</v>
      </c>
      <c r="J1026" s="14">
        <v>3</v>
      </c>
      <c r="K1026" s="27"/>
    </row>
    <row r="1027" spans="1:11" ht="15.75" customHeight="1" x14ac:dyDescent="0.3">
      <c r="A1027" s="7" t="s">
        <v>104</v>
      </c>
      <c r="B1027" s="8" t="s">
        <v>239</v>
      </c>
      <c r="C1027" s="22">
        <v>11</v>
      </c>
      <c r="D1027" s="14">
        <v>7</v>
      </c>
      <c r="E1027" s="14">
        <v>8</v>
      </c>
      <c r="F1027" s="14">
        <v>6</v>
      </c>
      <c r="G1027" s="14">
        <v>1</v>
      </c>
      <c r="H1027" s="14">
        <v>1</v>
      </c>
      <c r="I1027" s="14">
        <v>12</v>
      </c>
      <c r="J1027" s="14">
        <v>8</v>
      </c>
      <c r="K1027" s="27"/>
    </row>
    <row r="1028" spans="1:11" ht="15.75" customHeight="1" x14ac:dyDescent="0.3">
      <c r="A1028" s="7" t="s">
        <v>105</v>
      </c>
      <c r="B1028" s="8" t="s">
        <v>239</v>
      </c>
      <c r="C1028" s="22">
        <v>5</v>
      </c>
      <c r="D1028" s="14">
        <v>12</v>
      </c>
      <c r="E1028" s="14">
        <v>5</v>
      </c>
      <c r="F1028" s="14">
        <v>9</v>
      </c>
      <c r="G1028" s="14">
        <v>0</v>
      </c>
      <c r="H1028" s="14">
        <v>1</v>
      </c>
      <c r="I1028" s="14">
        <v>5</v>
      </c>
      <c r="J1028" s="14">
        <v>13</v>
      </c>
      <c r="K1028" s="27"/>
    </row>
    <row r="1029" spans="1:11" ht="15.75" customHeight="1" x14ac:dyDescent="0.3">
      <c r="A1029" s="7" t="s">
        <v>25</v>
      </c>
      <c r="B1029" s="8" t="s">
        <v>239</v>
      </c>
      <c r="C1029" s="22">
        <v>10</v>
      </c>
      <c r="D1029" s="14">
        <v>8</v>
      </c>
      <c r="E1029" s="14">
        <v>8</v>
      </c>
      <c r="F1029" s="14">
        <v>6</v>
      </c>
      <c r="G1029" s="14">
        <v>1</v>
      </c>
      <c r="H1029" s="14">
        <v>1</v>
      </c>
      <c r="I1029" s="14">
        <v>11</v>
      </c>
      <c r="J1029" s="14">
        <v>9</v>
      </c>
      <c r="K1029" s="27"/>
    </row>
    <row r="1030" spans="1:11" ht="15.75" customHeight="1" x14ac:dyDescent="0.3">
      <c r="A1030" s="10" t="s">
        <v>12</v>
      </c>
      <c r="B1030" s="11"/>
      <c r="C1030" s="9">
        <f t="shared" ref="C1030:J1030" si="64">SUM(C1013:C1029)</f>
        <v>106</v>
      </c>
      <c r="D1030" s="9">
        <f t="shared" si="64"/>
        <v>167</v>
      </c>
      <c r="E1030" s="9">
        <f t="shared" si="64"/>
        <v>57</v>
      </c>
      <c r="F1030" s="9">
        <f t="shared" si="64"/>
        <v>56</v>
      </c>
      <c r="G1030" s="9">
        <f t="shared" si="64"/>
        <v>11</v>
      </c>
      <c r="H1030" s="9">
        <f t="shared" si="64"/>
        <v>16</v>
      </c>
      <c r="I1030" s="9">
        <f t="shared" si="64"/>
        <v>117</v>
      </c>
      <c r="J1030" s="9">
        <f t="shared" si="64"/>
        <v>184</v>
      </c>
      <c r="K1030" s="29"/>
    </row>
    <row r="1031" spans="1:11" ht="15.75" customHeight="1" x14ac:dyDescent="0.3"/>
    <row r="1032" spans="1:11" ht="15.75" customHeight="1" x14ac:dyDescent="0.3"/>
    <row r="1033" spans="1:11" ht="15.75" customHeight="1" x14ac:dyDescent="0.3">
      <c r="A1033" s="24" t="s">
        <v>357</v>
      </c>
      <c r="B1033" s="25"/>
      <c r="C1033" s="25"/>
      <c r="D1033" s="25"/>
      <c r="E1033" s="25"/>
      <c r="F1033" s="25"/>
      <c r="G1033" s="25"/>
      <c r="H1033" s="25"/>
      <c r="I1033" s="25"/>
      <c r="J1033" s="26"/>
      <c r="K1033" s="27"/>
    </row>
    <row r="1034" spans="1:11" ht="15.75" customHeight="1" x14ac:dyDescent="0.3">
      <c r="A1034" s="2"/>
      <c r="B1034" s="3"/>
      <c r="C1034" s="28" t="s">
        <v>1</v>
      </c>
      <c r="D1034" s="26"/>
      <c r="E1034" s="28" t="s">
        <v>2</v>
      </c>
      <c r="F1034" s="26"/>
      <c r="G1034" s="28" t="s">
        <v>3</v>
      </c>
      <c r="H1034" s="26"/>
      <c r="I1034" s="28" t="s">
        <v>4</v>
      </c>
      <c r="J1034" s="26"/>
      <c r="K1034" s="27"/>
    </row>
    <row r="1035" spans="1:11" ht="15.75" customHeight="1" x14ac:dyDescent="0.3">
      <c r="A1035" s="4" t="s">
        <v>5</v>
      </c>
      <c r="B1035" s="5" t="s">
        <v>6</v>
      </c>
      <c r="C1035" s="6" t="s">
        <v>7</v>
      </c>
      <c r="D1035" s="6" t="s">
        <v>8</v>
      </c>
      <c r="E1035" s="6" t="s">
        <v>7</v>
      </c>
      <c r="F1035" s="6" t="s">
        <v>8</v>
      </c>
      <c r="G1035" s="6" t="s">
        <v>7</v>
      </c>
      <c r="H1035" s="6" t="s">
        <v>8</v>
      </c>
      <c r="I1035" s="6" t="s">
        <v>7</v>
      </c>
      <c r="J1035" s="6" t="s">
        <v>8</v>
      </c>
      <c r="K1035" s="29"/>
    </row>
    <row r="1036" spans="1:11" ht="15.75" customHeight="1" x14ac:dyDescent="0.3">
      <c r="A1036" s="7" t="s">
        <v>18</v>
      </c>
      <c r="B1036" s="8" t="s">
        <v>74</v>
      </c>
      <c r="C1036" s="12">
        <v>7</v>
      </c>
      <c r="D1036" s="13">
        <v>10</v>
      </c>
      <c r="E1036" s="13">
        <v>5</v>
      </c>
      <c r="F1036" s="13">
        <v>5</v>
      </c>
      <c r="G1036" s="13">
        <v>0</v>
      </c>
      <c r="H1036" s="13">
        <v>2</v>
      </c>
      <c r="I1036" s="13">
        <v>7</v>
      </c>
      <c r="J1036" s="13">
        <v>12</v>
      </c>
      <c r="K1036" s="27"/>
    </row>
    <row r="1037" spans="1:11" ht="15.75" customHeight="1" x14ac:dyDescent="0.3">
      <c r="A1037" s="10" t="s">
        <v>12</v>
      </c>
      <c r="B1037" s="11"/>
      <c r="C1037" s="9">
        <f>SUM(C1036)</f>
        <v>7</v>
      </c>
      <c r="D1037" s="9">
        <f t="shared" ref="D1037:J1037" si="65">SUM(D1036)</f>
        <v>10</v>
      </c>
      <c r="E1037" s="9">
        <f t="shared" si="65"/>
        <v>5</v>
      </c>
      <c r="F1037" s="9">
        <f t="shared" si="65"/>
        <v>5</v>
      </c>
      <c r="G1037" s="9">
        <f t="shared" si="65"/>
        <v>0</v>
      </c>
      <c r="H1037" s="9">
        <f t="shared" si="65"/>
        <v>2</v>
      </c>
      <c r="I1037" s="9">
        <f t="shared" si="65"/>
        <v>7</v>
      </c>
      <c r="J1037" s="9">
        <f t="shared" si="65"/>
        <v>12</v>
      </c>
      <c r="K1037" s="29"/>
    </row>
    <row r="1038" spans="1:11" ht="15.75" customHeight="1" x14ac:dyDescent="0.3"/>
    <row r="1039" spans="1:11" ht="15.75" customHeight="1" x14ac:dyDescent="0.3"/>
    <row r="1040" spans="1:11" ht="15.75" customHeight="1" x14ac:dyDescent="0.3">
      <c r="A1040" s="24" t="s">
        <v>358</v>
      </c>
      <c r="B1040" s="25"/>
      <c r="C1040" s="25"/>
      <c r="D1040" s="25"/>
      <c r="E1040" s="25"/>
      <c r="F1040" s="25"/>
      <c r="G1040" s="25"/>
      <c r="H1040" s="25"/>
      <c r="I1040" s="25"/>
      <c r="J1040" s="26"/>
      <c r="K1040" s="27"/>
    </row>
    <row r="1041" spans="1:11" ht="15.75" customHeight="1" x14ac:dyDescent="0.3">
      <c r="A1041" s="2"/>
      <c r="B1041" s="3"/>
      <c r="C1041" s="28" t="s">
        <v>1</v>
      </c>
      <c r="D1041" s="26"/>
      <c r="E1041" s="28" t="s">
        <v>2</v>
      </c>
      <c r="F1041" s="26"/>
      <c r="G1041" s="28" t="s">
        <v>3</v>
      </c>
      <c r="H1041" s="26"/>
      <c r="I1041" s="28" t="s">
        <v>4</v>
      </c>
      <c r="J1041" s="26"/>
      <c r="K1041" s="27"/>
    </row>
    <row r="1042" spans="1:11" ht="15.75" customHeight="1" x14ac:dyDescent="0.3">
      <c r="A1042" s="4" t="s">
        <v>5</v>
      </c>
      <c r="B1042" s="5" t="s">
        <v>6</v>
      </c>
      <c r="C1042" s="6" t="s">
        <v>7</v>
      </c>
      <c r="D1042" s="6" t="s">
        <v>8</v>
      </c>
      <c r="E1042" s="6" t="s">
        <v>7</v>
      </c>
      <c r="F1042" s="6" t="s">
        <v>8</v>
      </c>
      <c r="G1042" s="6" t="s">
        <v>7</v>
      </c>
      <c r="H1042" s="6" t="s">
        <v>8</v>
      </c>
      <c r="I1042" s="6" t="s">
        <v>7</v>
      </c>
      <c r="J1042" s="6" t="s">
        <v>8</v>
      </c>
      <c r="K1042" s="29"/>
    </row>
    <row r="1043" spans="1:11" ht="15.75" customHeight="1" x14ac:dyDescent="0.3">
      <c r="A1043" s="7" t="s">
        <v>19</v>
      </c>
      <c r="B1043" s="8" t="s">
        <v>312</v>
      </c>
      <c r="C1043" s="12">
        <v>8</v>
      </c>
      <c r="D1043" s="13">
        <v>10</v>
      </c>
      <c r="E1043" s="13">
        <v>3</v>
      </c>
      <c r="F1043" s="13">
        <v>8</v>
      </c>
      <c r="G1043" s="13">
        <v>1</v>
      </c>
      <c r="H1043" s="13">
        <v>2</v>
      </c>
      <c r="I1043" s="13">
        <v>9</v>
      </c>
      <c r="J1043" s="13">
        <v>12</v>
      </c>
      <c r="K1043" s="27"/>
    </row>
    <row r="1044" spans="1:11" ht="15.75" customHeight="1" x14ac:dyDescent="0.3">
      <c r="A1044" s="7" t="s">
        <v>20</v>
      </c>
      <c r="B1044" s="8" t="s">
        <v>312</v>
      </c>
      <c r="C1044" s="22">
        <v>6</v>
      </c>
      <c r="D1044" s="14">
        <v>14</v>
      </c>
      <c r="E1044" s="14">
        <v>1</v>
      </c>
      <c r="F1044" s="14">
        <v>5</v>
      </c>
      <c r="G1044" s="14">
        <v>2</v>
      </c>
      <c r="H1044" s="14">
        <v>2</v>
      </c>
      <c r="I1044" s="14">
        <v>8</v>
      </c>
      <c r="J1044" s="14">
        <v>16</v>
      </c>
      <c r="K1044" s="27"/>
    </row>
    <row r="1045" spans="1:11" ht="15.75" customHeight="1" x14ac:dyDescent="0.3">
      <c r="A1045" s="7" t="s">
        <v>21</v>
      </c>
      <c r="B1045" s="8" t="s">
        <v>312</v>
      </c>
      <c r="C1045" s="22">
        <v>15</v>
      </c>
      <c r="D1045" s="14">
        <v>4</v>
      </c>
      <c r="E1045" s="14">
        <v>9</v>
      </c>
      <c r="F1045" s="14">
        <v>3</v>
      </c>
      <c r="G1045" s="14">
        <v>3</v>
      </c>
      <c r="H1045" s="14">
        <v>2</v>
      </c>
      <c r="I1045" s="14">
        <v>18</v>
      </c>
      <c r="J1045" s="14">
        <v>6</v>
      </c>
      <c r="K1045" s="27"/>
    </row>
    <row r="1046" spans="1:11" ht="15.75" customHeight="1" x14ac:dyDescent="0.3">
      <c r="A1046" s="7" t="s">
        <v>22</v>
      </c>
      <c r="B1046" s="8" t="s">
        <v>312</v>
      </c>
      <c r="C1046" s="22">
        <v>5</v>
      </c>
      <c r="D1046" s="14">
        <v>13</v>
      </c>
      <c r="E1046" s="14">
        <v>3</v>
      </c>
      <c r="F1046" s="14">
        <v>9</v>
      </c>
      <c r="G1046" s="14">
        <v>0</v>
      </c>
      <c r="H1046" s="14">
        <v>2</v>
      </c>
      <c r="I1046" s="14">
        <v>5</v>
      </c>
      <c r="J1046" s="14">
        <v>15</v>
      </c>
      <c r="K1046" s="27"/>
    </row>
    <row r="1047" spans="1:11" ht="15.75" customHeight="1" x14ac:dyDescent="0.3">
      <c r="A1047" s="10" t="s">
        <v>12</v>
      </c>
      <c r="B1047" s="11"/>
      <c r="C1047" s="9">
        <f>SUM(C1043:C1046)</f>
        <v>34</v>
      </c>
      <c r="D1047" s="9">
        <f t="shared" ref="D1047:J1047" si="66">SUM(D1043:D1046)</f>
        <v>41</v>
      </c>
      <c r="E1047" s="9">
        <f t="shared" si="66"/>
        <v>16</v>
      </c>
      <c r="F1047" s="9">
        <f t="shared" si="66"/>
        <v>25</v>
      </c>
      <c r="G1047" s="9">
        <f t="shared" si="66"/>
        <v>6</v>
      </c>
      <c r="H1047" s="9">
        <f t="shared" si="66"/>
        <v>8</v>
      </c>
      <c r="I1047" s="9">
        <f t="shared" si="66"/>
        <v>40</v>
      </c>
      <c r="J1047" s="9">
        <f t="shared" si="66"/>
        <v>49</v>
      </c>
      <c r="K1047" s="29"/>
    </row>
    <row r="1048" spans="1:11" ht="15.75" customHeight="1" x14ac:dyDescent="0.3"/>
    <row r="1049" spans="1:11" ht="15.75" customHeight="1" x14ac:dyDescent="0.3"/>
    <row r="1050" spans="1:11" ht="15.75" customHeight="1" x14ac:dyDescent="0.3">
      <c r="A1050" s="24" t="s">
        <v>1889</v>
      </c>
      <c r="B1050" s="25"/>
      <c r="C1050" s="25"/>
      <c r="D1050" s="25"/>
      <c r="E1050" s="25"/>
      <c r="F1050" s="25"/>
      <c r="G1050" s="25"/>
      <c r="H1050" s="25"/>
      <c r="I1050" s="25"/>
      <c r="J1050" s="26"/>
      <c r="K1050" s="27"/>
    </row>
    <row r="1051" spans="1:11" ht="15.75" customHeight="1" x14ac:dyDescent="0.3">
      <c r="A1051" s="2"/>
      <c r="B1051" s="3"/>
      <c r="C1051" s="28" t="s">
        <v>1</v>
      </c>
      <c r="D1051" s="26"/>
      <c r="E1051" s="28" t="s">
        <v>2</v>
      </c>
      <c r="F1051" s="26"/>
      <c r="G1051" s="28" t="s">
        <v>3</v>
      </c>
      <c r="H1051" s="26"/>
      <c r="I1051" s="28" t="s">
        <v>4</v>
      </c>
      <c r="J1051" s="26"/>
      <c r="K1051" s="27"/>
    </row>
    <row r="1052" spans="1:11" ht="15.75" customHeight="1" x14ac:dyDescent="0.3">
      <c r="A1052" s="4" t="s">
        <v>5</v>
      </c>
      <c r="B1052" s="5" t="s">
        <v>6</v>
      </c>
      <c r="C1052" s="6" t="s">
        <v>7</v>
      </c>
      <c r="D1052" s="6" t="s">
        <v>8</v>
      </c>
      <c r="E1052" s="6" t="s">
        <v>7</v>
      </c>
      <c r="F1052" s="6" t="s">
        <v>8</v>
      </c>
      <c r="G1052" s="6" t="s">
        <v>7</v>
      </c>
      <c r="H1052" s="6" t="s">
        <v>8</v>
      </c>
      <c r="I1052" s="6" t="s">
        <v>7</v>
      </c>
      <c r="J1052" s="6" t="s">
        <v>8</v>
      </c>
      <c r="K1052" s="29"/>
    </row>
    <row r="1053" spans="1:11" ht="15.75" customHeight="1" x14ac:dyDescent="0.3">
      <c r="A1053" s="7" t="s">
        <v>9</v>
      </c>
      <c r="B1053" s="8" t="s">
        <v>258</v>
      </c>
      <c r="C1053" s="12">
        <v>11</v>
      </c>
      <c r="D1053" s="13">
        <v>9</v>
      </c>
      <c r="E1053" s="13">
        <v>7</v>
      </c>
      <c r="F1053" s="13">
        <v>7</v>
      </c>
      <c r="G1053" s="13">
        <v>0</v>
      </c>
      <c r="H1053" s="13">
        <v>1</v>
      </c>
      <c r="I1053" s="13">
        <v>11</v>
      </c>
      <c r="J1053" s="13">
        <v>10</v>
      </c>
      <c r="K1053" s="27"/>
    </row>
    <row r="1054" spans="1:11" ht="15.75" customHeight="1" x14ac:dyDescent="0.3">
      <c r="A1054" s="7" t="s">
        <v>11</v>
      </c>
      <c r="B1054" s="8" t="s">
        <v>258</v>
      </c>
      <c r="C1054" s="22">
        <v>15</v>
      </c>
      <c r="D1054" s="14">
        <v>5</v>
      </c>
      <c r="E1054" s="14">
        <v>11</v>
      </c>
      <c r="F1054" s="14">
        <v>3</v>
      </c>
      <c r="G1054" s="14">
        <v>1</v>
      </c>
      <c r="H1054" s="14">
        <v>1</v>
      </c>
      <c r="I1054" s="14">
        <v>16</v>
      </c>
      <c r="J1054" s="14">
        <v>6</v>
      </c>
      <c r="K1054" s="27"/>
    </row>
    <row r="1055" spans="1:11" ht="15.75" customHeight="1" x14ac:dyDescent="0.3">
      <c r="A1055" s="7" t="s">
        <v>630</v>
      </c>
      <c r="B1055" s="8" t="s">
        <v>258</v>
      </c>
      <c r="C1055" s="22">
        <v>11</v>
      </c>
      <c r="D1055" s="14">
        <v>9</v>
      </c>
      <c r="E1055" s="14">
        <v>7</v>
      </c>
      <c r="F1055" s="14">
        <v>7</v>
      </c>
      <c r="G1055" s="14">
        <v>1</v>
      </c>
      <c r="H1055" s="14">
        <v>1</v>
      </c>
      <c r="I1055" s="14">
        <v>12</v>
      </c>
      <c r="J1055" s="14">
        <v>10</v>
      </c>
      <c r="K1055" s="27"/>
    </row>
    <row r="1056" spans="1:11" ht="15.75" customHeight="1" x14ac:dyDescent="0.3">
      <c r="A1056" s="7" t="s">
        <v>686</v>
      </c>
      <c r="B1056" s="8" t="s">
        <v>258</v>
      </c>
      <c r="C1056" s="22">
        <v>10</v>
      </c>
      <c r="D1056" s="14">
        <v>10</v>
      </c>
      <c r="E1056" s="14">
        <v>7</v>
      </c>
      <c r="F1056" s="14">
        <v>7</v>
      </c>
      <c r="G1056" s="14">
        <v>0</v>
      </c>
      <c r="H1056" s="14">
        <v>1</v>
      </c>
      <c r="I1056" s="14">
        <v>10</v>
      </c>
      <c r="J1056" s="14">
        <v>11</v>
      </c>
      <c r="K1056" s="27"/>
    </row>
    <row r="1057" spans="1:11" ht="15.75" customHeight="1" x14ac:dyDescent="0.3">
      <c r="A1057" s="7" t="s">
        <v>729</v>
      </c>
      <c r="B1057" s="8" t="s">
        <v>258</v>
      </c>
      <c r="C1057" s="22">
        <v>13</v>
      </c>
      <c r="D1057" s="14">
        <v>6</v>
      </c>
      <c r="E1057" s="14">
        <v>9</v>
      </c>
      <c r="F1057" s="14">
        <v>5</v>
      </c>
      <c r="G1057" s="14">
        <v>1</v>
      </c>
      <c r="H1057" s="14">
        <v>1</v>
      </c>
      <c r="I1057" s="14">
        <v>14</v>
      </c>
      <c r="J1057" s="14">
        <v>7</v>
      </c>
      <c r="K1057" s="27"/>
    </row>
    <row r="1058" spans="1:11" ht="15.75" customHeight="1" x14ac:dyDescent="0.3">
      <c r="A1058" s="7" t="s">
        <v>984</v>
      </c>
      <c r="B1058" s="8" t="s">
        <v>258</v>
      </c>
      <c r="C1058" s="22">
        <v>8</v>
      </c>
      <c r="D1058" s="14">
        <v>11</v>
      </c>
      <c r="E1058" s="14">
        <v>6</v>
      </c>
      <c r="F1058" s="14">
        <v>8</v>
      </c>
      <c r="G1058" s="14">
        <v>0</v>
      </c>
      <c r="H1058" s="14">
        <v>1</v>
      </c>
      <c r="I1058" s="14">
        <v>8</v>
      </c>
      <c r="J1058" s="14">
        <v>12</v>
      </c>
      <c r="K1058" s="27"/>
    </row>
    <row r="1059" spans="1:11" ht="15.75" customHeight="1" x14ac:dyDescent="0.3">
      <c r="A1059" s="7" t="s">
        <v>1189</v>
      </c>
      <c r="B1059" s="8" t="s">
        <v>258</v>
      </c>
      <c r="C1059" s="22">
        <v>17</v>
      </c>
      <c r="D1059" s="14">
        <v>3</v>
      </c>
      <c r="E1059" s="14">
        <v>12</v>
      </c>
      <c r="F1059" s="14">
        <v>2</v>
      </c>
      <c r="G1059" s="14">
        <v>3</v>
      </c>
      <c r="H1059" s="14">
        <v>1</v>
      </c>
      <c r="I1059" s="14">
        <v>20</v>
      </c>
      <c r="J1059" s="14">
        <v>4</v>
      </c>
      <c r="K1059" s="27"/>
    </row>
    <row r="1060" spans="1:11" ht="15.75" customHeight="1" x14ac:dyDescent="0.3">
      <c r="A1060" s="7" t="s">
        <v>1267</v>
      </c>
      <c r="B1060" s="8" t="s">
        <v>258</v>
      </c>
      <c r="C1060" s="22">
        <v>18</v>
      </c>
      <c r="D1060" s="14">
        <v>3</v>
      </c>
      <c r="E1060" s="14">
        <v>11</v>
      </c>
      <c r="F1060" s="14">
        <v>3</v>
      </c>
      <c r="G1060" s="14">
        <v>1</v>
      </c>
      <c r="H1060" s="14">
        <v>1</v>
      </c>
      <c r="I1060" s="14">
        <v>19</v>
      </c>
      <c r="J1060" s="14">
        <v>4</v>
      </c>
      <c r="K1060" s="27"/>
    </row>
    <row r="1061" spans="1:11" ht="15.75" customHeight="1" x14ac:dyDescent="0.3">
      <c r="A1061" s="7" t="s">
        <v>1374</v>
      </c>
      <c r="B1061" s="8" t="s">
        <v>258</v>
      </c>
      <c r="C1061" s="22">
        <v>10</v>
      </c>
      <c r="D1061" s="14">
        <v>11</v>
      </c>
      <c r="E1061" s="14">
        <v>9</v>
      </c>
      <c r="F1061" s="14">
        <v>5</v>
      </c>
      <c r="G1061" s="14">
        <v>1</v>
      </c>
      <c r="H1061" s="14">
        <v>1</v>
      </c>
      <c r="I1061" s="14">
        <v>11</v>
      </c>
      <c r="J1061" s="14">
        <v>12</v>
      </c>
      <c r="K1061" s="27"/>
    </row>
    <row r="1062" spans="1:11" ht="15.75" customHeight="1" x14ac:dyDescent="0.3">
      <c r="A1062" s="7" t="s">
        <v>1475</v>
      </c>
      <c r="B1062" s="8" t="s">
        <v>258</v>
      </c>
      <c r="C1062" s="22">
        <v>10</v>
      </c>
      <c r="D1062" s="14">
        <v>12</v>
      </c>
      <c r="E1062" s="14">
        <v>6</v>
      </c>
      <c r="F1062" s="14">
        <v>8</v>
      </c>
      <c r="G1062" s="14">
        <v>0</v>
      </c>
      <c r="H1062" s="14">
        <v>1</v>
      </c>
      <c r="I1062" s="14">
        <v>10</v>
      </c>
      <c r="J1062" s="14">
        <v>13</v>
      </c>
      <c r="K1062" s="27"/>
    </row>
    <row r="1063" spans="1:11" ht="15.75" customHeight="1" x14ac:dyDescent="0.3">
      <c r="A1063" s="7" t="s">
        <v>1614</v>
      </c>
      <c r="B1063" s="8" t="s">
        <v>258</v>
      </c>
      <c r="C1063" s="22">
        <v>15</v>
      </c>
      <c r="D1063" s="14">
        <v>7</v>
      </c>
      <c r="E1063" s="14">
        <v>10</v>
      </c>
      <c r="F1063" s="14">
        <v>4</v>
      </c>
      <c r="G1063" s="14">
        <v>0</v>
      </c>
      <c r="H1063" s="14">
        <v>1</v>
      </c>
      <c r="I1063" s="14">
        <v>15</v>
      </c>
      <c r="J1063" s="14">
        <v>8</v>
      </c>
      <c r="K1063" s="27"/>
    </row>
    <row r="1064" spans="1:11" ht="15.75" customHeight="1" x14ac:dyDescent="0.3">
      <c r="A1064" s="7" t="s">
        <v>1852</v>
      </c>
      <c r="B1064" s="8" t="s">
        <v>258</v>
      </c>
      <c r="C1064" s="22">
        <v>17</v>
      </c>
      <c r="D1064" s="14">
        <v>5</v>
      </c>
      <c r="E1064" s="14">
        <v>12</v>
      </c>
      <c r="F1064" s="14">
        <v>2</v>
      </c>
      <c r="G1064" s="14">
        <v>0</v>
      </c>
      <c r="H1064" s="14">
        <v>1</v>
      </c>
      <c r="I1064" s="14">
        <v>17</v>
      </c>
      <c r="J1064" s="14">
        <v>6</v>
      </c>
      <c r="K1064" s="27"/>
    </row>
    <row r="1065" spans="1:11" ht="15.75" customHeight="1" x14ac:dyDescent="0.3">
      <c r="A1065" s="7" t="s">
        <v>1883</v>
      </c>
      <c r="B1065" s="8" t="s">
        <v>258</v>
      </c>
      <c r="C1065" s="22">
        <v>11</v>
      </c>
      <c r="D1065" s="14">
        <v>11</v>
      </c>
      <c r="E1065" s="14">
        <v>9</v>
      </c>
      <c r="F1065" s="14">
        <v>5</v>
      </c>
      <c r="G1065" s="14">
        <v>0</v>
      </c>
      <c r="H1065" s="14">
        <v>1</v>
      </c>
      <c r="I1065" s="14">
        <v>11</v>
      </c>
      <c r="J1065" s="14">
        <v>12</v>
      </c>
      <c r="K1065" s="27"/>
    </row>
    <row r="1066" spans="1:11" ht="15.75" customHeight="1" x14ac:dyDescent="0.3">
      <c r="A1066" s="7" t="s">
        <v>1947</v>
      </c>
      <c r="B1066" s="8" t="s">
        <v>258</v>
      </c>
      <c r="C1066" s="22">
        <v>11</v>
      </c>
      <c r="D1066" s="14">
        <v>11</v>
      </c>
      <c r="E1066" s="14">
        <v>7</v>
      </c>
      <c r="F1066" s="14">
        <v>7</v>
      </c>
      <c r="G1066" s="14">
        <v>0</v>
      </c>
      <c r="H1066" s="14">
        <v>1</v>
      </c>
      <c r="I1066" s="14">
        <v>11</v>
      </c>
      <c r="J1066" s="14">
        <v>12</v>
      </c>
      <c r="K1066" s="27"/>
    </row>
    <row r="1067" spans="1:11" ht="15.75" customHeight="1" x14ac:dyDescent="0.3">
      <c r="A1067" s="7" t="s">
        <v>2031</v>
      </c>
      <c r="B1067" s="8" t="s">
        <v>95</v>
      </c>
      <c r="C1067" s="22">
        <v>9</v>
      </c>
      <c r="D1067" s="14">
        <v>13</v>
      </c>
      <c r="E1067" s="14">
        <v>6</v>
      </c>
      <c r="F1067" s="14">
        <v>10</v>
      </c>
      <c r="G1067" s="14">
        <v>1</v>
      </c>
      <c r="H1067" s="14">
        <v>1</v>
      </c>
      <c r="I1067" s="14">
        <v>10</v>
      </c>
      <c r="J1067" s="14">
        <v>14</v>
      </c>
      <c r="K1067" s="27"/>
    </row>
    <row r="1068" spans="1:11" ht="15.75" customHeight="1" x14ac:dyDescent="0.3">
      <c r="A1068" s="7" t="s">
        <v>2043</v>
      </c>
      <c r="B1068" s="8" t="s">
        <v>95</v>
      </c>
      <c r="C1068" s="22">
        <v>7</v>
      </c>
      <c r="D1068" s="14">
        <v>15</v>
      </c>
      <c r="E1068" s="14">
        <v>5</v>
      </c>
      <c r="F1068" s="14">
        <v>9</v>
      </c>
      <c r="G1068" s="14">
        <v>1</v>
      </c>
      <c r="H1068" s="14">
        <v>1</v>
      </c>
      <c r="I1068" s="14">
        <v>8</v>
      </c>
      <c r="J1068" s="14">
        <v>16</v>
      </c>
      <c r="K1068" s="27"/>
    </row>
    <row r="1069" spans="1:11" ht="15.75" customHeight="1" x14ac:dyDescent="0.3">
      <c r="A1069" s="7" t="s">
        <v>2066</v>
      </c>
      <c r="B1069" s="8" t="s">
        <v>95</v>
      </c>
      <c r="C1069" s="22">
        <v>6</v>
      </c>
      <c r="D1069" s="14">
        <v>16</v>
      </c>
      <c r="E1069" s="14">
        <v>2</v>
      </c>
      <c r="F1069" s="14">
        <v>12</v>
      </c>
      <c r="G1069" s="14">
        <v>0</v>
      </c>
      <c r="H1069" s="14">
        <v>1</v>
      </c>
      <c r="I1069" s="14">
        <v>6</v>
      </c>
      <c r="J1069" s="14">
        <v>17</v>
      </c>
      <c r="K1069" s="27"/>
    </row>
    <row r="1070" spans="1:11" ht="15.75" customHeight="1" x14ac:dyDescent="0.3">
      <c r="A1070" s="7" t="s">
        <v>2081</v>
      </c>
      <c r="B1070" s="8" t="s">
        <v>258</v>
      </c>
      <c r="C1070" s="22">
        <v>2</v>
      </c>
      <c r="D1070" s="14">
        <v>20</v>
      </c>
      <c r="E1070" s="14">
        <v>1</v>
      </c>
      <c r="F1070" s="14">
        <v>13</v>
      </c>
      <c r="G1070" s="14">
        <v>0</v>
      </c>
      <c r="H1070" s="14">
        <v>1</v>
      </c>
      <c r="I1070" s="14">
        <v>2</v>
      </c>
      <c r="J1070" s="14">
        <v>21</v>
      </c>
      <c r="K1070" s="27"/>
    </row>
    <row r="1071" spans="1:11" ht="15.75" customHeight="1" x14ac:dyDescent="0.3">
      <c r="A1071" s="10" t="s">
        <v>12</v>
      </c>
      <c r="B1071" s="11"/>
      <c r="C1071" s="9">
        <f>SUM(C1053:C1070)</f>
        <v>201</v>
      </c>
      <c r="D1071" s="9">
        <f t="shared" ref="D1071:J1071" si="67">SUM(D1053:D1070)</f>
        <v>177</v>
      </c>
      <c r="E1071" s="9">
        <f t="shared" si="67"/>
        <v>137</v>
      </c>
      <c r="F1071" s="9">
        <f t="shared" si="67"/>
        <v>117</v>
      </c>
      <c r="G1071" s="9">
        <f t="shared" si="67"/>
        <v>10</v>
      </c>
      <c r="H1071" s="9">
        <f t="shared" si="67"/>
        <v>18</v>
      </c>
      <c r="I1071" s="9">
        <f t="shared" si="67"/>
        <v>211</v>
      </c>
      <c r="J1071" s="9">
        <f t="shared" si="67"/>
        <v>195</v>
      </c>
      <c r="K1071" s="29"/>
    </row>
    <row r="1072" spans="1:11" ht="15.75" customHeight="1" x14ac:dyDescent="0.3"/>
    <row r="1073" spans="1:11" ht="15.75" customHeight="1" x14ac:dyDescent="0.3"/>
    <row r="1074" spans="1:11" ht="15.75" customHeight="1" x14ac:dyDescent="0.3">
      <c r="A1074" s="24" t="s">
        <v>1090</v>
      </c>
      <c r="B1074" s="25"/>
      <c r="C1074" s="25"/>
      <c r="D1074" s="25"/>
      <c r="E1074" s="25"/>
      <c r="F1074" s="25"/>
      <c r="G1074" s="25"/>
      <c r="H1074" s="25"/>
      <c r="I1074" s="25"/>
      <c r="J1074" s="26"/>
      <c r="K1074" s="27"/>
    </row>
    <row r="1075" spans="1:11" ht="15.75" customHeight="1" x14ac:dyDescent="0.3">
      <c r="A1075" s="2"/>
      <c r="B1075" s="3"/>
      <c r="C1075" s="28" t="s">
        <v>1</v>
      </c>
      <c r="D1075" s="26"/>
      <c r="E1075" s="28" t="s">
        <v>2</v>
      </c>
      <c r="F1075" s="26"/>
      <c r="G1075" s="28" t="s">
        <v>3</v>
      </c>
      <c r="H1075" s="26"/>
      <c r="I1075" s="28" t="s">
        <v>4</v>
      </c>
      <c r="J1075" s="26"/>
      <c r="K1075" s="27"/>
    </row>
    <row r="1076" spans="1:11" ht="15.75" customHeight="1" x14ac:dyDescent="0.3">
      <c r="A1076" s="4" t="s">
        <v>5</v>
      </c>
      <c r="B1076" s="5" t="s">
        <v>6</v>
      </c>
      <c r="C1076" s="6" t="s">
        <v>7</v>
      </c>
      <c r="D1076" s="6" t="s">
        <v>8</v>
      </c>
      <c r="E1076" s="6" t="s">
        <v>7</v>
      </c>
      <c r="F1076" s="6" t="s">
        <v>8</v>
      </c>
      <c r="G1076" s="6" t="s">
        <v>7</v>
      </c>
      <c r="H1076" s="6" t="s">
        <v>8</v>
      </c>
      <c r="I1076" s="6" t="s">
        <v>7</v>
      </c>
      <c r="J1076" s="6" t="s">
        <v>8</v>
      </c>
      <c r="K1076" s="29"/>
    </row>
    <row r="1077" spans="1:11" ht="15.75" customHeight="1" x14ac:dyDescent="0.3">
      <c r="A1077" s="7" t="s">
        <v>36</v>
      </c>
      <c r="B1077" s="8" t="s">
        <v>230</v>
      </c>
      <c r="C1077" s="12">
        <v>9</v>
      </c>
      <c r="D1077" s="13">
        <v>11</v>
      </c>
      <c r="E1077" s="13">
        <v>8</v>
      </c>
      <c r="F1077" s="13">
        <v>6</v>
      </c>
      <c r="G1077" s="13">
        <v>0</v>
      </c>
      <c r="H1077" s="13">
        <v>1</v>
      </c>
      <c r="I1077" s="13">
        <v>9</v>
      </c>
      <c r="J1077" s="13">
        <v>12</v>
      </c>
      <c r="K1077" s="27"/>
    </row>
    <row r="1078" spans="1:11" ht="15.75" customHeight="1" x14ac:dyDescent="0.3">
      <c r="A1078" s="7" t="s">
        <v>37</v>
      </c>
      <c r="B1078" s="8" t="s">
        <v>230</v>
      </c>
      <c r="C1078" s="22">
        <v>15</v>
      </c>
      <c r="D1078" s="14">
        <v>5</v>
      </c>
      <c r="E1078" s="14">
        <v>12</v>
      </c>
      <c r="F1078" s="14">
        <v>2</v>
      </c>
      <c r="G1078" s="14">
        <v>0</v>
      </c>
      <c r="H1078" s="14">
        <v>1</v>
      </c>
      <c r="I1078" s="14">
        <v>15</v>
      </c>
      <c r="J1078" s="14">
        <v>6</v>
      </c>
      <c r="K1078" s="27"/>
    </row>
    <row r="1079" spans="1:11" ht="15.75" customHeight="1" x14ac:dyDescent="0.3">
      <c r="A1079" s="7" t="s">
        <v>38</v>
      </c>
      <c r="B1079" s="8" t="s">
        <v>230</v>
      </c>
      <c r="C1079" s="22">
        <v>16</v>
      </c>
      <c r="D1079" s="14">
        <v>4</v>
      </c>
      <c r="E1079" s="14">
        <v>12</v>
      </c>
      <c r="F1079" s="14">
        <v>2</v>
      </c>
      <c r="G1079" s="14">
        <v>5</v>
      </c>
      <c r="H1079" s="14">
        <v>1</v>
      </c>
      <c r="I1079" s="14">
        <v>21</v>
      </c>
      <c r="J1079" s="14">
        <v>5</v>
      </c>
      <c r="K1079" s="27"/>
    </row>
    <row r="1080" spans="1:11" ht="15.75" customHeight="1" x14ac:dyDescent="0.3">
      <c r="A1080" s="7" t="s">
        <v>81</v>
      </c>
      <c r="B1080" s="8" t="s">
        <v>230</v>
      </c>
      <c r="C1080" s="22">
        <v>17</v>
      </c>
      <c r="D1080" s="14">
        <v>3</v>
      </c>
      <c r="E1080" s="14">
        <v>12</v>
      </c>
      <c r="F1080" s="14">
        <v>2</v>
      </c>
      <c r="G1080" s="14">
        <v>2</v>
      </c>
      <c r="H1080" s="14">
        <v>1</v>
      </c>
      <c r="I1080" s="14">
        <v>19</v>
      </c>
      <c r="J1080" s="14">
        <v>4</v>
      </c>
      <c r="K1080" s="27"/>
    </row>
    <row r="1081" spans="1:11" ht="15.75" customHeight="1" x14ac:dyDescent="0.3">
      <c r="A1081" s="7" t="s">
        <v>82</v>
      </c>
      <c r="B1081" s="8" t="s">
        <v>230</v>
      </c>
      <c r="C1081" s="22">
        <v>12</v>
      </c>
      <c r="D1081" s="14">
        <v>8</v>
      </c>
      <c r="E1081" s="14">
        <v>8</v>
      </c>
      <c r="F1081" s="14">
        <v>6</v>
      </c>
      <c r="G1081" s="14">
        <v>4</v>
      </c>
      <c r="H1081" s="14">
        <v>1</v>
      </c>
      <c r="I1081" s="14">
        <v>16</v>
      </c>
      <c r="J1081" s="14">
        <v>9</v>
      </c>
      <c r="K1081" s="27"/>
    </row>
    <row r="1082" spans="1:11" ht="15.75" customHeight="1" x14ac:dyDescent="0.3">
      <c r="A1082" s="7" t="s">
        <v>83</v>
      </c>
      <c r="B1082" s="8" t="s">
        <v>230</v>
      </c>
      <c r="C1082" s="22">
        <v>16</v>
      </c>
      <c r="D1082" s="14">
        <v>4</v>
      </c>
      <c r="E1082" s="14">
        <v>12</v>
      </c>
      <c r="F1082" s="14">
        <v>1</v>
      </c>
      <c r="G1082" s="14">
        <v>0</v>
      </c>
      <c r="H1082" s="14">
        <v>1</v>
      </c>
      <c r="I1082" s="14">
        <v>16</v>
      </c>
      <c r="J1082" s="14">
        <v>5</v>
      </c>
      <c r="K1082" s="27"/>
    </row>
    <row r="1083" spans="1:11" ht="15.75" customHeight="1" x14ac:dyDescent="0.3">
      <c r="A1083" s="7" t="s">
        <v>84</v>
      </c>
      <c r="B1083" s="8" t="s">
        <v>230</v>
      </c>
      <c r="C1083" s="22">
        <v>16</v>
      </c>
      <c r="D1083" s="14">
        <v>4</v>
      </c>
      <c r="E1083" s="14">
        <v>11</v>
      </c>
      <c r="F1083" s="14">
        <v>2</v>
      </c>
      <c r="G1083" s="14">
        <v>5</v>
      </c>
      <c r="H1083" s="14">
        <v>1</v>
      </c>
      <c r="I1083" s="14">
        <v>21</v>
      </c>
      <c r="J1083" s="14">
        <v>5</v>
      </c>
      <c r="K1083" s="27"/>
    </row>
    <row r="1084" spans="1:11" ht="15.75" customHeight="1" x14ac:dyDescent="0.3">
      <c r="A1084" s="7" t="s">
        <v>85</v>
      </c>
      <c r="B1084" s="8" t="s">
        <v>230</v>
      </c>
      <c r="C1084" s="22">
        <v>11</v>
      </c>
      <c r="D1084" s="14">
        <v>9</v>
      </c>
      <c r="E1084" s="14">
        <v>9</v>
      </c>
      <c r="F1084" s="14">
        <v>4</v>
      </c>
      <c r="G1084" s="14">
        <v>1</v>
      </c>
      <c r="H1084" s="14">
        <v>1</v>
      </c>
      <c r="I1084" s="14">
        <v>12</v>
      </c>
      <c r="J1084" s="14">
        <v>10</v>
      </c>
      <c r="K1084" s="27"/>
    </row>
    <row r="1085" spans="1:11" ht="15.75" customHeight="1" x14ac:dyDescent="0.3">
      <c r="A1085" s="7" t="s">
        <v>86</v>
      </c>
      <c r="B1085" s="8" t="s">
        <v>230</v>
      </c>
      <c r="C1085" s="22">
        <v>15</v>
      </c>
      <c r="D1085" s="14">
        <v>4</v>
      </c>
      <c r="E1085" s="14">
        <v>12</v>
      </c>
      <c r="F1085" s="14">
        <v>1</v>
      </c>
      <c r="G1085" s="14">
        <v>0</v>
      </c>
      <c r="H1085" s="14">
        <v>1</v>
      </c>
      <c r="I1085" s="14">
        <v>15</v>
      </c>
      <c r="J1085" s="14">
        <v>5</v>
      </c>
      <c r="K1085" s="27"/>
    </row>
    <row r="1086" spans="1:11" ht="15.75" customHeight="1" x14ac:dyDescent="0.3">
      <c r="A1086" s="7" t="s">
        <v>71</v>
      </c>
      <c r="B1086" s="8" t="s">
        <v>230</v>
      </c>
      <c r="C1086" s="22">
        <v>9</v>
      </c>
      <c r="D1086" s="14">
        <v>11</v>
      </c>
      <c r="E1086" s="14">
        <v>8</v>
      </c>
      <c r="F1086" s="14">
        <v>5</v>
      </c>
      <c r="G1086" s="14">
        <v>0</v>
      </c>
      <c r="H1086" s="14">
        <v>1</v>
      </c>
      <c r="I1086" s="14">
        <v>9</v>
      </c>
      <c r="J1086" s="14">
        <v>12</v>
      </c>
      <c r="K1086" s="27"/>
    </row>
    <row r="1087" spans="1:11" ht="15.75" customHeight="1" x14ac:dyDescent="0.3">
      <c r="A1087" s="7" t="s">
        <v>87</v>
      </c>
      <c r="B1087" s="8" t="s">
        <v>230</v>
      </c>
      <c r="C1087" s="22">
        <v>8</v>
      </c>
      <c r="D1087" s="14">
        <v>12</v>
      </c>
      <c r="E1087" s="14">
        <v>7</v>
      </c>
      <c r="F1087" s="14">
        <v>6</v>
      </c>
      <c r="G1087" s="14">
        <v>0</v>
      </c>
      <c r="H1087" s="14">
        <v>1</v>
      </c>
      <c r="I1087" s="14">
        <v>8</v>
      </c>
      <c r="J1087" s="14">
        <v>13</v>
      </c>
      <c r="K1087" s="27"/>
    </row>
    <row r="1088" spans="1:11" ht="15.75" customHeight="1" x14ac:dyDescent="0.3">
      <c r="A1088" s="7" t="s">
        <v>88</v>
      </c>
      <c r="B1088" s="8" t="s">
        <v>230</v>
      </c>
      <c r="C1088" s="22">
        <v>14</v>
      </c>
      <c r="D1088" s="14">
        <v>6</v>
      </c>
      <c r="E1088" s="14">
        <v>10</v>
      </c>
      <c r="F1088" s="14">
        <v>3</v>
      </c>
      <c r="G1088" s="14">
        <v>2</v>
      </c>
      <c r="H1088" s="14">
        <v>1</v>
      </c>
      <c r="I1088" s="14">
        <v>16</v>
      </c>
      <c r="J1088" s="14">
        <v>7</v>
      </c>
      <c r="K1088" s="27"/>
    </row>
    <row r="1089" spans="1:11" ht="15.75" customHeight="1" x14ac:dyDescent="0.3">
      <c r="A1089" s="7" t="s">
        <v>89</v>
      </c>
      <c r="B1089" s="8" t="s">
        <v>230</v>
      </c>
      <c r="C1089" s="22">
        <v>19</v>
      </c>
      <c r="D1089" s="14">
        <v>1</v>
      </c>
      <c r="E1089" s="14">
        <v>12</v>
      </c>
      <c r="F1089" s="14">
        <v>1</v>
      </c>
      <c r="G1089" s="14">
        <v>8</v>
      </c>
      <c r="H1089" s="14">
        <v>0</v>
      </c>
      <c r="I1089" s="14">
        <v>27</v>
      </c>
      <c r="J1089" s="14">
        <v>1</v>
      </c>
      <c r="K1089" s="27"/>
    </row>
    <row r="1090" spans="1:11" ht="15.75" customHeight="1" x14ac:dyDescent="0.3">
      <c r="A1090" s="7" t="s">
        <v>90</v>
      </c>
      <c r="B1090" s="8" t="s">
        <v>230</v>
      </c>
      <c r="C1090" s="22">
        <v>18</v>
      </c>
      <c r="D1090" s="14">
        <v>2</v>
      </c>
      <c r="E1090" s="14">
        <v>11</v>
      </c>
      <c r="F1090" s="14">
        <v>2</v>
      </c>
      <c r="G1090" s="14">
        <v>1</v>
      </c>
      <c r="H1090" s="14">
        <v>1</v>
      </c>
      <c r="I1090" s="14">
        <v>19</v>
      </c>
      <c r="J1090" s="14">
        <v>3</v>
      </c>
      <c r="K1090" s="27"/>
    </row>
    <row r="1091" spans="1:11" ht="15.75" customHeight="1" x14ac:dyDescent="0.3">
      <c r="A1091" s="7" t="s">
        <v>73</v>
      </c>
      <c r="B1091" s="8" t="s">
        <v>230</v>
      </c>
      <c r="C1091" s="22">
        <v>18</v>
      </c>
      <c r="D1091" s="14">
        <v>2</v>
      </c>
      <c r="E1091" s="14">
        <v>12</v>
      </c>
      <c r="F1091" s="14">
        <v>1</v>
      </c>
      <c r="G1091" s="14">
        <v>1</v>
      </c>
      <c r="H1091" s="14">
        <v>1</v>
      </c>
      <c r="I1091" s="14">
        <v>19</v>
      </c>
      <c r="J1091" s="14">
        <v>3</v>
      </c>
      <c r="K1091" s="27"/>
    </row>
    <row r="1092" spans="1:11" ht="15.75" customHeight="1" x14ac:dyDescent="0.3">
      <c r="A1092" s="7" t="s">
        <v>75</v>
      </c>
      <c r="B1092" s="8" t="s">
        <v>230</v>
      </c>
      <c r="C1092" s="22">
        <v>6</v>
      </c>
      <c r="D1092" s="14">
        <v>14</v>
      </c>
      <c r="E1092" s="14">
        <v>3</v>
      </c>
      <c r="F1092" s="14">
        <v>10</v>
      </c>
      <c r="G1092" s="14">
        <v>0</v>
      </c>
      <c r="H1092" s="14">
        <v>1</v>
      </c>
      <c r="I1092" s="14">
        <v>6</v>
      </c>
      <c r="J1092" s="14">
        <v>15</v>
      </c>
      <c r="K1092" s="27"/>
    </row>
    <row r="1093" spans="1:11" ht="15.75" customHeight="1" x14ac:dyDescent="0.3">
      <c r="A1093" s="7" t="s">
        <v>76</v>
      </c>
      <c r="B1093" s="8" t="s">
        <v>230</v>
      </c>
      <c r="C1093" s="22">
        <v>12</v>
      </c>
      <c r="D1093" s="14">
        <v>8</v>
      </c>
      <c r="E1093" s="14">
        <v>8</v>
      </c>
      <c r="F1093" s="14">
        <v>5</v>
      </c>
      <c r="G1093" s="14">
        <v>0</v>
      </c>
      <c r="H1093" s="14">
        <v>1</v>
      </c>
      <c r="I1093" s="14">
        <v>12</v>
      </c>
      <c r="J1093" s="14">
        <v>9</v>
      </c>
      <c r="K1093" s="27"/>
    </row>
    <row r="1094" spans="1:11" ht="15.75" customHeight="1" x14ac:dyDescent="0.3">
      <c r="A1094" s="7" t="s">
        <v>77</v>
      </c>
      <c r="B1094" s="8" t="s">
        <v>230</v>
      </c>
      <c r="C1094" s="22">
        <v>9</v>
      </c>
      <c r="D1094" s="14">
        <v>10</v>
      </c>
      <c r="E1094" s="14">
        <v>6</v>
      </c>
      <c r="F1094" s="14">
        <v>7</v>
      </c>
      <c r="G1094" s="14">
        <v>1</v>
      </c>
      <c r="H1094" s="14">
        <v>1</v>
      </c>
      <c r="I1094" s="14">
        <v>10</v>
      </c>
      <c r="J1094" s="14">
        <v>11</v>
      </c>
      <c r="K1094" s="27"/>
    </row>
    <row r="1095" spans="1:11" ht="15.75" customHeight="1" x14ac:dyDescent="0.3">
      <c r="A1095" s="7" t="s">
        <v>78</v>
      </c>
      <c r="B1095" s="8" t="s">
        <v>230</v>
      </c>
      <c r="C1095" s="22">
        <v>12</v>
      </c>
      <c r="D1095" s="14">
        <v>8</v>
      </c>
      <c r="E1095" s="14">
        <v>8</v>
      </c>
      <c r="F1095" s="14">
        <v>5</v>
      </c>
      <c r="G1095" s="14">
        <v>2</v>
      </c>
      <c r="H1095" s="14">
        <v>1</v>
      </c>
      <c r="I1095" s="14">
        <v>14</v>
      </c>
      <c r="J1095" s="14">
        <v>9</v>
      </c>
      <c r="K1095" s="27"/>
    </row>
    <row r="1096" spans="1:11" ht="15.75" customHeight="1" x14ac:dyDescent="0.3">
      <c r="A1096" s="7" t="s">
        <v>79</v>
      </c>
      <c r="B1096" s="8" t="s">
        <v>230</v>
      </c>
      <c r="C1096" s="22">
        <v>6</v>
      </c>
      <c r="D1096" s="14">
        <v>14</v>
      </c>
      <c r="E1096" s="14">
        <v>3</v>
      </c>
      <c r="F1096" s="14">
        <v>10</v>
      </c>
      <c r="G1096" s="14">
        <v>0</v>
      </c>
      <c r="H1096" s="14">
        <v>1</v>
      </c>
      <c r="I1096" s="14">
        <v>6</v>
      </c>
      <c r="J1096" s="14">
        <v>15</v>
      </c>
      <c r="K1096" s="27"/>
    </row>
    <row r="1097" spans="1:11" ht="15.75" customHeight="1" x14ac:dyDescent="0.3">
      <c r="A1097" s="7" t="s">
        <v>9</v>
      </c>
      <c r="B1097" s="8" t="s">
        <v>230</v>
      </c>
      <c r="C1097" s="22">
        <v>4</v>
      </c>
      <c r="D1097" s="14">
        <v>16</v>
      </c>
      <c r="E1097" s="14">
        <v>1</v>
      </c>
      <c r="F1097" s="14">
        <v>12</v>
      </c>
      <c r="G1097" s="14">
        <v>1</v>
      </c>
      <c r="H1097" s="14">
        <v>1</v>
      </c>
      <c r="I1097" s="14">
        <v>5</v>
      </c>
      <c r="J1097" s="14">
        <v>17</v>
      </c>
      <c r="K1097" s="27"/>
    </row>
    <row r="1098" spans="1:11" ht="15.75" customHeight="1" x14ac:dyDescent="0.3">
      <c r="A1098" s="7" t="s">
        <v>11</v>
      </c>
      <c r="B1098" s="8" t="s">
        <v>230</v>
      </c>
      <c r="C1098" s="22">
        <v>8</v>
      </c>
      <c r="D1098" s="14">
        <v>12</v>
      </c>
      <c r="E1098" s="14">
        <v>4</v>
      </c>
      <c r="F1098" s="14">
        <v>9</v>
      </c>
      <c r="G1098" s="14">
        <v>0</v>
      </c>
      <c r="H1098" s="14">
        <v>1</v>
      </c>
      <c r="I1098" s="14">
        <v>8</v>
      </c>
      <c r="J1098" s="14">
        <v>13</v>
      </c>
      <c r="K1098" s="27"/>
    </row>
    <row r="1099" spans="1:11" ht="15.75" customHeight="1" x14ac:dyDescent="0.3">
      <c r="A1099" s="7" t="s">
        <v>630</v>
      </c>
      <c r="B1099" s="8" t="s">
        <v>230</v>
      </c>
      <c r="C1099" s="22">
        <v>9</v>
      </c>
      <c r="D1099" s="14">
        <v>11</v>
      </c>
      <c r="E1099" s="14">
        <v>4</v>
      </c>
      <c r="F1099" s="14">
        <v>9</v>
      </c>
      <c r="G1099" s="14">
        <v>3</v>
      </c>
      <c r="H1099" s="14">
        <v>1</v>
      </c>
      <c r="I1099" s="14">
        <v>12</v>
      </c>
      <c r="J1099" s="14">
        <v>10</v>
      </c>
      <c r="K1099" s="27"/>
    </row>
    <row r="1100" spans="1:11" ht="15.75" customHeight="1" x14ac:dyDescent="0.3">
      <c r="A1100" s="7" t="s">
        <v>686</v>
      </c>
      <c r="B1100" s="8" t="s">
        <v>230</v>
      </c>
      <c r="C1100" s="22">
        <v>16</v>
      </c>
      <c r="D1100" s="14">
        <v>3</v>
      </c>
      <c r="E1100" s="14">
        <v>10</v>
      </c>
      <c r="F1100" s="14">
        <v>3</v>
      </c>
      <c r="G1100" s="14">
        <v>2</v>
      </c>
      <c r="H1100" s="14">
        <v>1</v>
      </c>
      <c r="I1100" s="14">
        <v>18</v>
      </c>
      <c r="J1100" s="14">
        <v>4</v>
      </c>
      <c r="K1100" s="27"/>
    </row>
    <row r="1101" spans="1:11" ht="15.75" customHeight="1" x14ac:dyDescent="0.3">
      <c r="A1101" s="7" t="s">
        <v>729</v>
      </c>
      <c r="B1101" s="8" t="s">
        <v>230</v>
      </c>
      <c r="C1101" s="22">
        <v>7</v>
      </c>
      <c r="D1101" s="14">
        <v>12</v>
      </c>
      <c r="E1101" s="14">
        <v>4</v>
      </c>
      <c r="F1101" s="14">
        <v>9</v>
      </c>
      <c r="G1101" s="14">
        <v>0</v>
      </c>
      <c r="H1101" s="14">
        <v>1</v>
      </c>
      <c r="I1101" s="14">
        <v>7</v>
      </c>
      <c r="J1101" s="14">
        <v>13</v>
      </c>
      <c r="K1101" s="27"/>
    </row>
    <row r="1102" spans="1:11" ht="15.75" customHeight="1" x14ac:dyDescent="0.3">
      <c r="A1102" s="7" t="s">
        <v>984</v>
      </c>
      <c r="B1102" s="8" t="s">
        <v>230</v>
      </c>
      <c r="C1102" s="22">
        <v>9</v>
      </c>
      <c r="D1102" s="14">
        <v>11</v>
      </c>
      <c r="E1102" s="14">
        <v>4</v>
      </c>
      <c r="F1102" s="14">
        <v>9</v>
      </c>
      <c r="G1102" s="14">
        <v>0</v>
      </c>
      <c r="H1102" s="14">
        <v>1</v>
      </c>
      <c r="I1102" s="14">
        <v>9</v>
      </c>
      <c r="J1102" s="14">
        <v>12</v>
      </c>
      <c r="K1102" s="27"/>
    </row>
    <row r="1103" spans="1:11" ht="15.75" customHeight="1" x14ac:dyDescent="0.3">
      <c r="A1103" s="7" t="s">
        <v>1189</v>
      </c>
      <c r="B1103" s="8" t="s">
        <v>230</v>
      </c>
      <c r="C1103" s="22">
        <v>3</v>
      </c>
      <c r="D1103" s="14">
        <v>17</v>
      </c>
      <c r="E1103" s="14">
        <v>1</v>
      </c>
      <c r="F1103" s="14">
        <v>12</v>
      </c>
      <c r="G1103" s="14">
        <v>0</v>
      </c>
      <c r="H1103" s="14">
        <v>1</v>
      </c>
      <c r="I1103" s="14">
        <v>3</v>
      </c>
      <c r="J1103" s="14">
        <v>18</v>
      </c>
      <c r="K1103" s="27"/>
    </row>
    <row r="1104" spans="1:11" ht="15.75" customHeight="1" x14ac:dyDescent="0.3">
      <c r="A1104" s="7" t="s">
        <v>1267</v>
      </c>
      <c r="B1104" s="8" t="s">
        <v>230</v>
      </c>
      <c r="C1104" s="22">
        <v>6</v>
      </c>
      <c r="D1104" s="14">
        <v>16</v>
      </c>
      <c r="E1104" s="14">
        <v>5</v>
      </c>
      <c r="F1104" s="14">
        <v>8</v>
      </c>
      <c r="G1104" s="14">
        <v>0</v>
      </c>
      <c r="H1104" s="14">
        <v>1</v>
      </c>
      <c r="I1104" s="14">
        <v>6</v>
      </c>
      <c r="J1104" s="14">
        <v>17</v>
      </c>
      <c r="K1104" s="27"/>
    </row>
    <row r="1105" spans="1:11" ht="15.75" customHeight="1" x14ac:dyDescent="0.3">
      <c r="A1105" s="10" t="s">
        <v>12</v>
      </c>
      <c r="B1105" s="11"/>
      <c r="C1105" s="9">
        <f>SUM(C1077:C1104)</f>
        <v>320</v>
      </c>
      <c r="D1105" s="9">
        <f t="shared" ref="D1105:J1105" si="68">SUM(D1077:D1104)</f>
        <v>238</v>
      </c>
      <c r="E1105" s="9">
        <f t="shared" si="68"/>
        <v>217</v>
      </c>
      <c r="F1105" s="9">
        <f t="shared" si="68"/>
        <v>152</v>
      </c>
      <c r="G1105" s="9">
        <f t="shared" si="68"/>
        <v>38</v>
      </c>
      <c r="H1105" s="9">
        <f t="shared" si="68"/>
        <v>27</v>
      </c>
      <c r="I1105" s="9">
        <f t="shared" si="68"/>
        <v>358</v>
      </c>
      <c r="J1105" s="9">
        <f t="shared" si="68"/>
        <v>263</v>
      </c>
      <c r="K1105" s="29"/>
    </row>
    <row r="1106" spans="1:11" ht="15.75" customHeight="1" x14ac:dyDescent="0.3">
      <c r="A1106" s="30"/>
      <c r="B1106" s="30"/>
      <c r="C1106" s="30"/>
    </row>
    <row r="1107" spans="1:11" ht="15.75" customHeight="1" x14ac:dyDescent="0.3"/>
    <row r="1108" spans="1:11" ht="15.75" customHeight="1" x14ac:dyDescent="0.3">
      <c r="A1108" s="24" t="s">
        <v>359</v>
      </c>
      <c r="B1108" s="25"/>
      <c r="C1108" s="25"/>
      <c r="D1108" s="25"/>
      <c r="E1108" s="25"/>
      <c r="F1108" s="25"/>
      <c r="G1108" s="25"/>
      <c r="H1108" s="25"/>
      <c r="I1108" s="25"/>
      <c r="J1108" s="26"/>
      <c r="K1108" s="27"/>
    </row>
    <row r="1109" spans="1:11" ht="15.75" customHeight="1" x14ac:dyDescent="0.3">
      <c r="A1109" s="2"/>
      <c r="B1109" s="3"/>
      <c r="C1109" s="28" t="s">
        <v>1</v>
      </c>
      <c r="D1109" s="26"/>
      <c r="E1109" s="28" t="s">
        <v>2</v>
      </c>
      <c r="F1109" s="26"/>
      <c r="G1109" s="28" t="s">
        <v>3</v>
      </c>
      <c r="H1109" s="26"/>
      <c r="I1109" s="28" t="s">
        <v>4</v>
      </c>
      <c r="J1109" s="26"/>
      <c r="K1109" s="27"/>
    </row>
    <row r="1110" spans="1:11" ht="15.75" customHeight="1" x14ac:dyDescent="0.3">
      <c r="A1110" s="4" t="s">
        <v>5</v>
      </c>
      <c r="B1110" s="5" t="s">
        <v>6</v>
      </c>
      <c r="C1110" s="6" t="s">
        <v>7</v>
      </c>
      <c r="D1110" s="6" t="s">
        <v>8</v>
      </c>
      <c r="E1110" s="6" t="s">
        <v>7</v>
      </c>
      <c r="F1110" s="6" t="s">
        <v>8</v>
      </c>
      <c r="G1110" s="6" t="s">
        <v>7</v>
      </c>
      <c r="H1110" s="6" t="s">
        <v>8</v>
      </c>
      <c r="I1110" s="6" t="s">
        <v>7</v>
      </c>
      <c r="J1110" s="6" t="s">
        <v>8</v>
      </c>
      <c r="K1110" s="29"/>
    </row>
    <row r="1111" spans="1:11" ht="15.75" customHeight="1" x14ac:dyDescent="0.3">
      <c r="A1111" s="7" t="s">
        <v>782</v>
      </c>
      <c r="B1111" s="8" t="s">
        <v>65</v>
      </c>
      <c r="C1111" s="12">
        <v>5</v>
      </c>
      <c r="D1111" s="13">
        <v>7</v>
      </c>
      <c r="E1111" s="13">
        <v>3</v>
      </c>
      <c r="F1111" s="13">
        <v>3</v>
      </c>
      <c r="G1111" s="13">
        <v>4</v>
      </c>
      <c r="H1111" s="13">
        <v>2</v>
      </c>
      <c r="I1111" s="13">
        <v>9</v>
      </c>
      <c r="J1111" s="13">
        <v>9</v>
      </c>
    </row>
    <row r="1112" spans="1:11" ht="15.75" customHeight="1" x14ac:dyDescent="0.3">
      <c r="A1112" s="7" t="s">
        <v>783</v>
      </c>
      <c r="B1112" s="8" t="s">
        <v>65</v>
      </c>
      <c r="C1112" s="12">
        <v>8</v>
      </c>
      <c r="D1112" s="13">
        <v>2</v>
      </c>
      <c r="E1112" s="13">
        <v>5</v>
      </c>
      <c r="F1112" s="13">
        <v>1</v>
      </c>
      <c r="G1112" s="13">
        <v>2</v>
      </c>
      <c r="H1112" s="13">
        <v>1</v>
      </c>
      <c r="I1112" s="13">
        <v>10</v>
      </c>
      <c r="J1112" s="13">
        <v>3</v>
      </c>
    </row>
    <row r="1113" spans="1:11" ht="15.75" customHeight="1" x14ac:dyDescent="0.3">
      <c r="A1113" s="7" t="s">
        <v>784</v>
      </c>
      <c r="B1113" s="8" t="s">
        <v>65</v>
      </c>
      <c r="C1113" s="12">
        <v>9</v>
      </c>
      <c r="D1113" s="13">
        <v>4</v>
      </c>
      <c r="E1113" s="13">
        <v>4</v>
      </c>
      <c r="F1113" s="13">
        <v>2</v>
      </c>
      <c r="G1113" s="13">
        <v>0</v>
      </c>
      <c r="H1113" s="13">
        <v>1</v>
      </c>
      <c r="I1113" s="13">
        <v>9</v>
      </c>
      <c r="J1113" s="13">
        <v>5</v>
      </c>
    </row>
    <row r="1114" spans="1:11" ht="15.75" customHeight="1" x14ac:dyDescent="0.3">
      <c r="A1114" s="7" t="s">
        <v>46</v>
      </c>
      <c r="B1114" s="8" t="s">
        <v>247</v>
      </c>
      <c r="C1114" s="12">
        <v>5</v>
      </c>
      <c r="D1114" s="13">
        <v>12</v>
      </c>
      <c r="E1114" s="13">
        <v>2</v>
      </c>
      <c r="F1114" s="13">
        <v>10</v>
      </c>
      <c r="G1114" s="13">
        <v>1</v>
      </c>
      <c r="H1114" s="13">
        <v>2</v>
      </c>
      <c r="I1114" s="13">
        <v>6</v>
      </c>
      <c r="J1114" s="13">
        <v>14</v>
      </c>
      <c r="K1114" s="27"/>
    </row>
    <row r="1115" spans="1:11" ht="15.75" customHeight="1" x14ac:dyDescent="0.3">
      <c r="A1115" s="10" t="s">
        <v>12</v>
      </c>
      <c r="B1115" s="11"/>
      <c r="C1115" s="9">
        <f>SUM(C1111:C1114)</f>
        <v>27</v>
      </c>
      <c r="D1115" s="9">
        <f t="shared" ref="D1115:J1115" si="69">SUM(D1111:D1114)</f>
        <v>25</v>
      </c>
      <c r="E1115" s="9">
        <f t="shared" si="69"/>
        <v>14</v>
      </c>
      <c r="F1115" s="9">
        <f t="shared" si="69"/>
        <v>16</v>
      </c>
      <c r="G1115" s="9">
        <f t="shared" si="69"/>
        <v>7</v>
      </c>
      <c r="H1115" s="9">
        <f t="shared" si="69"/>
        <v>6</v>
      </c>
      <c r="I1115" s="9">
        <f t="shared" si="69"/>
        <v>34</v>
      </c>
      <c r="J1115" s="9">
        <f t="shared" si="69"/>
        <v>31</v>
      </c>
      <c r="K1115" s="29"/>
    </row>
    <row r="1116" spans="1:11" ht="15.75" customHeight="1" x14ac:dyDescent="0.3"/>
    <row r="1117" spans="1:11" ht="15.75" customHeight="1" x14ac:dyDescent="0.3"/>
    <row r="1118" spans="1:11" ht="15.75" customHeight="1" x14ac:dyDescent="0.3">
      <c r="A1118" s="24" t="s">
        <v>1100</v>
      </c>
      <c r="B1118" s="25"/>
      <c r="C1118" s="25"/>
      <c r="D1118" s="25"/>
      <c r="E1118" s="25"/>
      <c r="F1118" s="25"/>
      <c r="G1118" s="25"/>
      <c r="H1118" s="25"/>
      <c r="I1118" s="25"/>
      <c r="J1118" s="26"/>
      <c r="K1118" s="27"/>
    </row>
    <row r="1119" spans="1:11" ht="15.75" customHeight="1" x14ac:dyDescent="0.3">
      <c r="A1119" s="2"/>
      <c r="B1119" s="3"/>
      <c r="C1119" s="28" t="s">
        <v>1</v>
      </c>
      <c r="D1119" s="26"/>
      <c r="E1119" s="28" t="s">
        <v>2</v>
      </c>
      <c r="F1119" s="26"/>
      <c r="G1119" s="28" t="s">
        <v>3</v>
      </c>
      <c r="H1119" s="26"/>
      <c r="I1119" s="28" t="s">
        <v>4</v>
      </c>
      <c r="J1119" s="26"/>
      <c r="K1119" s="27"/>
    </row>
    <row r="1120" spans="1:11" ht="15.75" customHeight="1" x14ac:dyDescent="0.3">
      <c r="A1120" s="4" t="s">
        <v>5</v>
      </c>
      <c r="B1120" s="5" t="s">
        <v>6</v>
      </c>
      <c r="C1120" s="6" t="s">
        <v>7</v>
      </c>
      <c r="D1120" s="6" t="s">
        <v>8</v>
      </c>
      <c r="E1120" s="6" t="s">
        <v>7</v>
      </c>
      <c r="F1120" s="6" t="s">
        <v>8</v>
      </c>
      <c r="G1120" s="6" t="s">
        <v>7</v>
      </c>
      <c r="H1120" s="6" t="s">
        <v>8</v>
      </c>
      <c r="I1120" s="6" t="s">
        <v>7</v>
      </c>
      <c r="J1120" s="6" t="s">
        <v>8</v>
      </c>
      <c r="K1120" s="29"/>
    </row>
    <row r="1121" spans="1:11" ht="15.75" customHeight="1" x14ac:dyDescent="0.3">
      <c r="A1121" s="7" t="s">
        <v>37</v>
      </c>
      <c r="B1121" s="8" t="s">
        <v>115</v>
      </c>
      <c r="C1121" s="12">
        <v>7</v>
      </c>
      <c r="D1121" s="13">
        <v>13</v>
      </c>
      <c r="E1121" s="13">
        <v>5</v>
      </c>
      <c r="F1121" s="13">
        <v>9</v>
      </c>
      <c r="G1121" s="13">
        <v>2</v>
      </c>
      <c r="H1121" s="13">
        <v>1</v>
      </c>
      <c r="I1121" s="13">
        <v>9</v>
      </c>
      <c r="J1121" s="13">
        <v>14</v>
      </c>
      <c r="K1121" s="27"/>
    </row>
    <row r="1122" spans="1:11" ht="15.75" customHeight="1" x14ac:dyDescent="0.3">
      <c r="A1122" s="10" t="s">
        <v>12</v>
      </c>
      <c r="B1122" s="11"/>
      <c r="C1122" s="9">
        <f>SUM(C1121)</f>
        <v>7</v>
      </c>
      <c r="D1122" s="9">
        <f t="shared" ref="D1122:J1122" si="70">SUM(D1121)</f>
        <v>13</v>
      </c>
      <c r="E1122" s="9">
        <f t="shared" si="70"/>
        <v>5</v>
      </c>
      <c r="F1122" s="9">
        <f t="shared" si="70"/>
        <v>9</v>
      </c>
      <c r="G1122" s="9">
        <f t="shared" si="70"/>
        <v>2</v>
      </c>
      <c r="H1122" s="9">
        <f t="shared" si="70"/>
        <v>1</v>
      </c>
      <c r="I1122" s="9">
        <f t="shared" si="70"/>
        <v>9</v>
      </c>
      <c r="J1122" s="9">
        <f t="shared" si="70"/>
        <v>14</v>
      </c>
      <c r="K1122" s="29"/>
    </row>
    <row r="1123" spans="1:11" ht="15.75" customHeight="1" x14ac:dyDescent="0.3"/>
    <row r="1124" spans="1:11" ht="15.75" customHeight="1" x14ac:dyDescent="0.3"/>
    <row r="1125" spans="1:11" ht="15.75" customHeight="1" x14ac:dyDescent="0.3">
      <c r="A1125" s="24" t="s">
        <v>360</v>
      </c>
      <c r="B1125" s="25"/>
      <c r="C1125" s="25"/>
      <c r="D1125" s="25"/>
      <c r="E1125" s="25"/>
      <c r="F1125" s="25"/>
      <c r="G1125" s="25"/>
      <c r="H1125" s="25"/>
      <c r="I1125" s="25"/>
      <c r="J1125" s="26"/>
      <c r="K1125" s="27"/>
    </row>
    <row r="1126" spans="1:11" ht="15.75" customHeight="1" x14ac:dyDescent="0.3">
      <c r="A1126" s="2"/>
      <c r="B1126" s="3"/>
      <c r="C1126" s="28" t="s">
        <v>1</v>
      </c>
      <c r="D1126" s="26"/>
      <c r="E1126" s="28" t="s">
        <v>2</v>
      </c>
      <c r="F1126" s="26"/>
      <c r="G1126" s="28" t="s">
        <v>3</v>
      </c>
      <c r="H1126" s="26"/>
      <c r="I1126" s="28" t="s">
        <v>4</v>
      </c>
      <c r="J1126" s="26"/>
      <c r="K1126" s="27"/>
    </row>
    <row r="1127" spans="1:11" ht="15.75" customHeight="1" x14ac:dyDescent="0.3">
      <c r="A1127" s="4" t="s">
        <v>5</v>
      </c>
      <c r="B1127" s="5" t="s">
        <v>6</v>
      </c>
      <c r="C1127" s="6" t="s">
        <v>7</v>
      </c>
      <c r="D1127" s="6" t="s">
        <v>8</v>
      </c>
      <c r="E1127" s="6" t="s">
        <v>7</v>
      </c>
      <c r="F1127" s="6" t="s">
        <v>8</v>
      </c>
      <c r="G1127" s="6" t="s">
        <v>7</v>
      </c>
      <c r="H1127" s="6" t="s">
        <v>8</v>
      </c>
      <c r="I1127" s="6" t="s">
        <v>7</v>
      </c>
      <c r="J1127" s="6" t="s">
        <v>8</v>
      </c>
      <c r="K1127" s="29"/>
    </row>
    <row r="1128" spans="1:11" ht="15.75" customHeight="1" x14ac:dyDescent="0.3">
      <c r="A1128" s="7" t="s">
        <v>17</v>
      </c>
      <c r="B1128" s="8" t="s">
        <v>306</v>
      </c>
      <c r="C1128" s="12">
        <v>13</v>
      </c>
      <c r="D1128" s="13">
        <v>7</v>
      </c>
      <c r="E1128" s="13">
        <v>5</v>
      </c>
      <c r="F1128" s="13">
        <v>6</v>
      </c>
      <c r="G1128" s="13">
        <v>1</v>
      </c>
      <c r="H1128" s="13">
        <v>2</v>
      </c>
      <c r="I1128" s="13">
        <v>14</v>
      </c>
      <c r="J1128" s="13">
        <v>9</v>
      </c>
      <c r="K1128" s="27"/>
    </row>
    <row r="1129" spans="1:11" ht="15.75" customHeight="1" x14ac:dyDescent="0.3">
      <c r="A1129" s="10" t="s">
        <v>12</v>
      </c>
      <c r="B1129" s="11"/>
      <c r="C1129" s="9">
        <v>13</v>
      </c>
      <c r="D1129" s="9">
        <v>7</v>
      </c>
      <c r="E1129" s="9">
        <v>5</v>
      </c>
      <c r="F1129" s="9">
        <v>6</v>
      </c>
      <c r="G1129" s="9">
        <v>1</v>
      </c>
      <c r="H1129" s="9">
        <v>2</v>
      </c>
      <c r="I1129" s="9">
        <v>14</v>
      </c>
      <c r="J1129" s="9">
        <v>9</v>
      </c>
      <c r="K1129" s="29"/>
    </row>
    <row r="1130" spans="1:11" ht="15.75" customHeight="1" x14ac:dyDescent="0.3"/>
    <row r="1131" spans="1:11" ht="15.75" customHeight="1" x14ac:dyDescent="0.3"/>
    <row r="1132" spans="1:11" ht="15.75" customHeight="1" x14ac:dyDescent="0.3">
      <c r="A1132" s="24" t="s">
        <v>840</v>
      </c>
      <c r="B1132" s="25"/>
      <c r="C1132" s="25"/>
      <c r="D1132" s="25"/>
      <c r="E1132" s="25"/>
      <c r="F1132" s="25"/>
      <c r="G1132" s="25"/>
      <c r="H1132" s="25"/>
      <c r="I1132" s="25"/>
      <c r="J1132" s="26"/>
      <c r="K1132" s="27"/>
    </row>
    <row r="1133" spans="1:11" ht="15.75" customHeight="1" x14ac:dyDescent="0.3">
      <c r="A1133" s="2"/>
      <c r="B1133" s="3"/>
      <c r="C1133" s="28" t="s">
        <v>1</v>
      </c>
      <c r="D1133" s="26"/>
      <c r="E1133" s="28" t="s">
        <v>2</v>
      </c>
      <c r="F1133" s="26"/>
      <c r="G1133" s="28" t="s">
        <v>3</v>
      </c>
      <c r="H1133" s="26"/>
      <c r="I1133" s="28" t="s">
        <v>4</v>
      </c>
      <c r="J1133" s="26"/>
      <c r="K1133" s="27"/>
    </row>
    <row r="1134" spans="1:11" ht="15.75" customHeight="1" x14ac:dyDescent="0.3">
      <c r="A1134" s="4" t="s">
        <v>5</v>
      </c>
      <c r="B1134" s="5" t="s">
        <v>6</v>
      </c>
      <c r="C1134" s="6" t="s">
        <v>7</v>
      </c>
      <c r="D1134" s="6" t="s">
        <v>8</v>
      </c>
      <c r="E1134" s="6" t="s">
        <v>7</v>
      </c>
      <c r="F1134" s="6" t="s">
        <v>8</v>
      </c>
      <c r="G1134" s="6" t="s">
        <v>7</v>
      </c>
      <c r="H1134" s="6" t="s">
        <v>8</v>
      </c>
      <c r="I1134" s="6" t="s">
        <v>7</v>
      </c>
      <c r="J1134" s="6" t="s">
        <v>8</v>
      </c>
      <c r="K1134" s="29"/>
    </row>
    <row r="1135" spans="1:11" ht="15.75" customHeight="1" x14ac:dyDescent="0.3">
      <c r="A1135" s="7" t="s">
        <v>30</v>
      </c>
      <c r="B1135" s="8" t="s">
        <v>177</v>
      </c>
      <c r="C1135" s="12">
        <v>4</v>
      </c>
      <c r="D1135" s="13">
        <v>14</v>
      </c>
      <c r="E1135" s="13">
        <v>2</v>
      </c>
      <c r="F1135" s="13">
        <v>7</v>
      </c>
      <c r="G1135" s="13">
        <v>0</v>
      </c>
      <c r="H1135" s="13">
        <v>1</v>
      </c>
      <c r="I1135" s="13">
        <v>4</v>
      </c>
      <c r="J1135" s="13">
        <v>15</v>
      </c>
      <c r="K1135" s="27"/>
    </row>
    <row r="1136" spans="1:11" ht="15.75" customHeight="1" x14ac:dyDescent="0.3">
      <c r="A1136" s="7" t="s">
        <v>107</v>
      </c>
      <c r="B1136" s="8" t="s">
        <v>177</v>
      </c>
      <c r="C1136" s="22">
        <v>10</v>
      </c>
      <c r="D1136" s="14">
        <v>8</v>
      </c>
      <c r="E1136" s="14">
        <v>6</v>
      </c>
      <c r="F1136" s="14">
        <v>3</v>
      </c>
      <c r="G1136" s="14">
        <v>1</v>
      </c>
      <c r="H1136" s="14">
        <v>1</v>
      </c>
      <c r="I1136" s="14">
        <v>11</v>
      </c>
      <c r="J1136" s="14">
        <v>9</v>
      </c>
      <c r="K1136" s="27"/>
    </row>
    <row r="1137" spans="1:11" ht="15.75" customHeight="1" x14ac:dyDescent="0.3">
      <c r="A1137" s="7" t="s">
        <v>109</v>
      </c>
      <c r="B1137" s="8" t="s">
        <v>177</v>
      </c>
      <c r="C1137" s="22">
        <v>7</v>
      </c>
      <c r="D1137" s="14">
        <v>7</v>
      </c>
      <c r="E1137" s="14">
        <v>6</v>
      </c>
      <c r="F1137" s="14">
        <v>3</v>
      </c>
      <c r="G1137" s="14">
        <v>1</v>
      </c>
      <c r="H1137" s="14">
        <v>1</v>
      </c>
      <c r="I1137" s="14">
        <v>8</v>
      </c>
      <c r="J1137" s="14">
        <v>8</v>
      </c>
      <c r="K1137" s="27"/>
    </row>
    <row r="1138" spans="1:11" ht="15.75" customHeight="1" x14ac:dyDescent="0.3">
      <c r="A1138" s="7" t="s">
        <v>110</v>
      </c>
      <c r="B1138" s="8" t="s">
        <v>177</v>
      </c>
      <c r="C1138" s="22">
        <v>6</v>
      </c>
      <c r="D1138" s="14">
        <v>12</v>
      </c>
      <c r="E1138" s="14">
        <v>4</v>
      </c>
      <c r="F1138" s="14">
        <v>5</v>
      </c>
      <c r="G1138" s="14">
        <v>0</v>
      </c>
      <c r="H1138" s="14">
        <v>1</v>
      </c>
      <c r="I1138" s="14">
        <v>6</v>
      </c>
      <c r="J1138" s="14">
        <v>13</v>
      </c>
      <c r="K1138" s="27"/>
    </row>
    <row r="1139" spans="1:11" ht="15.75" customHeight="1" x14ac:dyDescent="0.3">
      <c r="A1139" s="10" t="s">
        <v>12</v>
      </c>
      <c r="B1139" s="11"/>
      <c r="C1139" s="9">
        <v>27</v>
      </c>
      <c r="D1139" s="9">
        <v>41</v>
      </c>
      <c r="E1139" s="9">
        <v>18</v>
      </c>
      <c r="F1139" s="9">
        <v>18</v>
      </c>
      <c r="G1139" s="9">
        <v>2</v>
      </c>
      <c r="H1139" s="9">
        <v>4</v>
      </c>
      <c r="I1139" s="9">
        <v>29</v>
      </c>
      <c r="J1139" s="9">
        <v>45</v>
      </c>
      <c r="K1139" s="29"/>
    </row>
    <row r="1140" spans="1:11" ht="15.75" customHeight="1" x14ac:dyDescent="0.3"/>
    <row r="1141" spans="1:11" ht="15.75" customHeight="1" x14ac:dyDescent="0.3"/>
    <row r="1142" spans="1:11" ht="15.75" customHeight="1" x14ac:dyDescent="0.3">
      <c r="A1142" s="24" t="s">
        <v>361</v>
      </c>
      <c r="B1142" s="25"/>
      <c r="C1142" s="25"/>
      <c r="D1142" s="25"/>
      <c r="E1142" s="25"/>
      <c r="F1142" s="25"/>
      <c r="G1142" s="25"/>
      <c r="H1142" s="25"/>
      <c r="I1142" s="25"/>
      <c r="J1142" s="26"/>
      <c r="K1142" s="27"/>
    </row>
    <row r="1143" spans="1:11" ht="15.75" customHeight="1" x14ac:dyDescent="0.3">
      <c r="A1143" s="2"/>
      <c r="B1143" s="3"/>
      <c r="C1143" s="28" t="s">
        <v>1</v>
      </c>
      <c r="D1143" s="26"/>
      <c r="E1143" s="28" t="s">
        <v>2</v>
      </c>
      <c r="F1143" s="26"/>
      <c r="G1143" s="28" t="s">
        <v>3</v>
      </c>
      <c r="H1143" s="26"/>
      <c r="I1143" s="28" t="s">
        <v>4</v>
      </c>
      <c r="J1143" s="26"/>
      <c r="K1143" s="27"/>
    </row>
    <row r="1144" spans="1:11" ht="15.75" customHeight="1" x14ac:dyDescent="0.3">
      <c r="A1144" s="4" t="s">
        <v>5</v>
      </c>
      <c r="B1144" s="5" t="s">
        <v>6</v>
      </c>
      <c r="C1144" s="6" t="s">
        <v>7</v>
      </c>
      <c r="D1144" s="6" t="s">
        <v>8</v>
      </c>
      <c r="E1144" s="6" t="s">
        <v>7</v>
      </c>
      <c r="F1144" s="6" t="s">
        <v>8</v>
      </c>
      <c r="G1144" s="6" t="s">
        <v>7</v>
      </c>
      <c r="H1144" s="6" t="s">
        <v>8</v>
      </c>
      <c r="I1144" s="6" t="s">
        <v>7</v>
      </c>
      <c r="J1144" s="6" t="s">
        <v>8</v>
      </c>
      <c r="K1144" s="29"/>
    </row>
    <row r="1145" spans="1:11" ht="15.75" customHeight="1" x14ac:dyDescent="0.3">
      <c r="A1145" s="7" t="s">
        <v>22</v>
      </c>
      <c r="B1145" s="8" t="s">
        <v>47</v>
      </c>
      <c r="C1145" s="12">
        <v>1</v>
      </c>
      <c r="D1145" s="13">
        <v>15</v>
      </c>
      <c r="E1145" s="13">
        <v>1</v>
      </c>
      <c r="F1145" s="13">
        <v>9</v>
      </c>
      <c r="G1145" s="13">
        <v>0</v>
      </c>
      <c r="H1145" s="13">
        <v>2</v>
      </c>
      <c r="I1145" s="13">
        <v>1</v>
      </c>
      <c r="J1145" s="13">
        <v>17</v>
      </c>
      <c r="K1145" s="27"/>
    </row>
    <row r="1146" spans="1:11" ht="15.75" customHeight="1" x14ac:dyDescent="0.3">
      <c r="A1146" s="7" t="s">
        <v>23</v>
      </c>
      <c r="B1146" s="8" t="s">
        <v>47</v>
      </c>
      <c r="C1146" s="12">
        <v>11</v>
      </c>
      <c r="D1146" s="13">
        <v>7</v>
      </c>
      <c r="E1146" s="13">
        <v>7</v>
      </c>
      <c r="F1146" s="13">
        <v>3</v>
      </c>
      <c r="G1146" s="13">
        <v>1</v>
      </c>
      <c r="H1146" s="13">
        <v>2</v>
      </c>
      <c r="I1146" s="13">
        <v>12</v>
      </c>
      <c r="J1146" s="13">
        <v>9</v>
      </c>
      <c r="K1146" s="27"/>
    </row>
    <row r="1147" spans="1:11" ht="15.75" customHeight="1" x14ac:dyDescent="0.3">
      <c r="A1147" s="7" t="s">
        <v>42</v>
      </c>
      <c r="B1147" s="8" t="s">
        <v>47</v>
      </c>
      <c r="C1147" s="22">
        <v>8</v>
      </c>
      <c r="D1147" s="14">
        <v>10</v>
      </c>
      <c r="E1147" s="14">
        <v>5</v>
      </c>
      <c r="F1147" s="14">
        <v>5</v>
      </c>
      <c r="G1147" s="14">
        <v>2</v>
      </c>
      <c r="H1147" s="14">
        <v>2</v>
      </c>
      <c r="I1147" s="14">
        <v>10</v>
      </c>
      <c r="J1147" s="14">
        <v>12</v>
      </c>
      <c r="K1147" s="27"/>
    </row>
    <row r="1148" spans="1:11" ht="15.75" customHeight="1" x14ac:dyDescent="0.3">
      <c r="A1148" s="7" t="s">
        <v>24</v>
      </c>
      <c r="B1148" s="8" t="s">
        <v>47</v>
      </c>
      <c r="C1148" s="22">
        <v>15</v>
      </c>
      <c r="D1148" s="14">
        <v>3</v>
      </c>
      <c r="E1148" s="14">
        <v>7</v>
      </c>
      <c r="F1148" s="14">
        <v>3</v>
      </c>
      <c r="G1148" s="14">
        <v>1</v>
      </c>
      <c r="H1148" s="14">
        <v>2</v>
      </c>
      <c r="I1148" s="14">
        <v>16</v>
      </c>
      <c r="J1148" s="14">
        <v>5</v>
      </c>
      <c r="K1148" s="27"/>
    </row>
    <row r="1149" spans="1:11" ht="15.75" customHeight="1" x14ac:dyDescent="0.3">
      <c r="A1149" s="10" t="s">
        <v>12</v>
      </c>
      <c r="B1149" s="11"/>
      <c r="C1149" s="9">
        <f>SUM(C1145:C1148)</f>
        <v>35</v>
      </c>
      <c r="D1149" s="9">
        <f t="shared" ref="D1149:J1149" si="71">SUM(D1145:D1148)</f>
        <v>35</v>
      </c>
      <c r="E1149" s="9">
        <f t="shared" si="71"/>
        <v>20</v>
      </c>
      <c r="F1149" s="9">
        <f t="shared" si="71"/>
        <v>20</v>
      </c>
      <c r="G1149" s="9">
        <f t="shared" si="71"/>
        <v>4</v>
      </c>
      <c r="H1149" s="9">
        <f t="shared" si="71"/>
        <v>8</v>
      </c>
      <c r="I1149" s="9">
        <f t="shared" si="71"/>
        <v>39</v>
      </c>
      <c r="J1149" s="9">
        <f t="shared" si="71"/>
        <v>43</v>
      </c>
      <c r="K1149" s="29"/>
    </row>
    <row r="1150" spans="1:11" ht="15.75" customHeight="1" x14ac:dyDescent="0.3"/>
    <row r="1151" spans="1:11" ht="15.75" customHeight="1" x14ac:dyDescent="0.3"/>
    <row r="1152" spans="1:11" ht="15.75" customHeight="1" x14ac:dyDescent="0.3">
      <c r="A1152" s="24" t="s">
        <v>362</v>
      </c>
      <c r="B1152" s="25"/>
      <c r="C1152" s="25"/>
      <c r="D1152" s="25"/>
      <c r="E1152" s="25"/>
      <c r="F1152" s="25"/>
      <c r="G1152" s="25"/>
      <c r="H1152" s="25"/>
      <c r="I1152" s="25"/>
      <c r="J1152" s="26"/>
      <c r="K1152" s="27"/>
    </row>
    <row r="1153" spans="1:11" ht="15.75" customHeight="1" x14ac:dyDescent="0.3">
      <c r="A1153" s="2"/>
      <c r="B1153" s="3"/>
      <c r="C1153" s="28" t="s">
        <v>1</v>
      </c>
      <c r="D1153" s="26"/>
      <c r="E1153" s="28" t="s">
        <v>2</v>
      </c>
      <c r="F1153" s="26"/>
      <c r="G1153" s="28" t="s">
        <v>3</v>
      </c>
      <c r="H1153" s="26"/>
      <c r="I1153" s="28" t="s">
        <v>4</v>
      </c>
      <c r="J1153" s="26"/>
      <c r="K1153" s="27"/>
    </row>
    <row r="1154" spans="1:11" ht="15.75" customHeight="1" x14ac:dyDescent="0.3">
      <c r="A1154" s="4" t="s">
        <v>5</v>
      </c>
      <c r="B1154" s="5" t="s">
        <v>6</v>
      </c>
      <c r="C1154" s="6" t="s">
        <v>7</v>
      </c>
      <c r="D1154" s="6" t="s">
        <v>8</v>
      </c>
      <c r="E1154" s="6" t="s">
        <v>7</v>
      </c>
      <c r="F1154" s="6" t="s">
        <v>8</v>
      </c>
      <c r="G1154" s="6" t="s">
        <v>7</v>
      </c>
      <c r="H1154" s="6" t="s">
        <v>8</v>
      </c>
      <c r="I1154" s="6" t="s">
        <v>7</v>
      </c>
      <c r="J1154" s="6" t="s">
        <v>8</v>
      </c>
      <c r="K1154" s="29"/>
    </row>
    <row r="1155" spans="1:11" ht="15.75" customHeight="1" x14ac:dyDescent="0.3">
      <c r="A1155" s="7" t="s">
        <v>56</v>
      </c>
      <c r="B1155" s="8" t="s">
        <v>31</v>
      </c>
      <c r="C1155" s="12">
        <v>4</v>
      </c>
      <c r="D1155" s="13">
        <v>14</v>
      </c>
      <c r="E1155" s="13">
        <v>0</v>
      </c>
      <c r="F1155" s="13">
        <v>0</v>
      </c>
      <c r="G1155" s="13">
        <v>0</v>
      </c>
      <c r="H1155" s="13">
        <v>1</v>
      </c>
      <c r="I1155" s="13">
        <v>4</v>
      </c>
      <c r="J1155" s="13">
        <v>15</v>
      </c>
      <c r="K1155" s="27"/>
    </row>
    <row r="1156" spans="1:11" ht="15.75" customHeight="1" x14ac:dyDescent="0.3">
      <c r="A1156" s="7" t="s">
        <v>57</v>
      </c>
      <c r="B1156" s="8" t="s">
        <v>31</v>
      </c>
      <c r="C1156" s="22">
        <v>3</v>
      </c>
      <c r="D1156" s="14">
        <v>14</v>
      </c>
      <c r="E1156" s="14">
        <v>0</v>
      </c>
      <c r="F1156" s="14">
        <v>0</v>
      </c>
      <c r="G1156" s="14">
        <v>0</v>
      </c>
      <c r="H1156" s="14">
        <v>1</v>
      </c>
      <c r="I1156" s="14">
        <v>3</v>
      </c>
      <c r="J1156" s="14">
        <v>15</v>
      </c>
      <c r="K1156" s="27"/>
    </row>
    <row r="1157" spans="1:11" ht="15.75" customHeight="1" x14ac:dyDescent="0.3">
      <c r="A1157" s="10" t="s">
        <v>12</v>
      </c>
      <c r="B1157" s="11"/>
      <c r="C1157" s="9">
        <v>7</v>
      </c>
      <c r="D1157" s="9">
        <v>28</v>
      </c>
      <c r="E1157" s="9">
        <v>0</v>
      </c>
      <c r="F1157" s="9">
        <v>0</v>
      </c>
      <c r="G1157" s="9">
        <v>0</v>
      </c>
      <c r="H1157" s="9">
        <v>2</v>
      </c>
      <c r="I1157" s="9">
        <v>7</v>
      </c>
      <c r="J1157" s="9">
        <v>30</v>
      </c>
      <c r="K1157" s="29"/>
    </row>
    <row r="1158" spans="1:11" ht="15.75" customHeight="1" x14ac:dyDescent="0.3"/>
    <row r="1159" spans="1:11" ht="15.75" customHeight="1" x14ac:dyDescent="0.3"/>
    <row r="1160" spans="1:11" ht="15.75" customHeight="1" x14ac:dyDescent="0.3">
      <c r="A1160" s="24" t="s">
        <v>1749</v>
      </c>
      <c r="B1160" s="25"/>
      <c r="C1160" s="25"/>
      <c r="D1160" s="25"/>
      <c r="E1160" s="25"/>
      <c r="F1160" s="25"/>
      <c r="G1160" s="25"/>
      <c r="H1160" s="25"/>
      <c r="I1160" s="25"/>
      <c r="J1160" s="26"/>
      <c r="K1160" s="27"/>
    </row>
    <row r="1161" spans="1:11" ht="15.75" customHeight="1" x14ac:dyDescent="0.3">
      <c r="A1161" s="2"/>
      <c r="B1161" s="3"/>
      <c r="C1161" s="28" t="s">
        <v>1</v>
      </c>
      <c r="D1161" s="26"/>
      <c r="E1161" s="28" t="s">
        <v>2</v>
      </c>
      <c r="F1161" s="26"/>
      <c r="G1161" s="28" t="s">
        <v>3</v>
      </c>
      <c r="H1161" s="26"/>
      <c r="I1161" s="28" t="s">
        <v>4</v>
      </c>
      <c r="J1161" s="26"/>
      <c r="K1161" s="27"/>
    </row>
    <row r="1162" spans="1:11" ht="15.75" customHeight="1" x14ac:dyDescent="0.3">
      <c r="A1162" s="4" t="s">
        <v>5</v>
      </c>
      <c r="B1162" s="5" t="s">
        <v>6</v>
      </c>
      <c r="C1162" s="6" t="s">
        <v>7</v>
      </c>
      <c r="D1162" s="6" t="s">
        <v>8</v>
      </c>
      <c r="E1162" s="6" t="s">
        <v>7</v>
      </c>
      <c r="F1162" s="6" t="s">
        <v>8</v>
      </c>
      <c r="G1162" s="6" t="s">
        <v>7</v>
      </c>
      <c r="H1162" s="6" t="s">
        <v>8</v>
      </c>
      <c r="I1162" s="6" t="s">
        <v>7</v>
      </c>
      <c r="J1162" s="6" t="s">
        <v>8</v>
      </c>
      <c r="K1162" s="29"/>
    </row>
    <row r="1163" spans="1:11" ht="15.75" customHeight="1" x14ac:dyDescent="0.3">
      <c r="A1163" s="7" t="s">
        <v>1475</v>
      </c>
      <c r="B1163" s="8" t="s">
        <v>1473</v>
      </c>
      <c r="C1163" s="12">
        <v>9</v>
      </c>
      <c r="D1163" s="13">
        <v>10</v>
      </c>
      <c r="E1163" s="13">
        <v>0</v>
      </c>
      <c r="F1163" s="13">
        <v>0</v>
      </c>
      <c r="G1163" s="13">
        <v>3</v>
      </c>
      <c r="H1163" s="13">
        <v>1</v>
      </c>
      <c r="I1163" s="13">
        <v>12</v>
      </c>
      <c r="J1163" s="13">
        <v>11</v>
      </c>
      <c r="K1163" s="27"/>
    </row>
    <row r="1164" spans="1:11" ht="15.75" customHeight="1" x14ac:dyDescent="0.3">
      <c r="A1164" s="7" t="s">
        <v>1614</v>
      </c>
      <c r="B1164" s="8" t="s">
        <v>1473</v>
      </c>
      <c r="C1164" s="22">
        <v>7</v>
      </c>
      <c r="D1164" s="14">
        <v>11</v>
      </c>
      <c r="E1164" s="14">
        <v>0</v>
      </c>
      <c r="F1164" s="14">
        <v>0</v>
      </c>
      <c r="G1164" s="14">
        <v>2</v>
      </c>
      <c r="H1164" s="14">
        <v>1</v>
      </c>
      <c r="I1164" s="14">
        <v>9</v>
      </c>
      <c r="J1164" s="14">
        <v>12</v>
      </c>
      <c r="K1164" s="27"/>
    </row>
    <row r="1165" spans="1:11" ht="15.75" customHeight="1" x14ac:dyDescent="0.3">
      <c r="A1165" s="10" t="s">
        <v>12</v>
      </c>
      <c r="B1165" s="11"/>
      <c r="C1165" s="9">
        <f>SUM(C1163:C1164)</f>
        <v>16</v>
      </c>
      <c r="D1165" s="9">
        <f t="shared" ref="D1165:J1165" si="72">SUM(D1163:D1164)</f>
        <v>21</v>
      </c>
      <c r="E1165" s="9">
        <f t="shared" si="72"/>
        <v>0</v>
      </c>
      <c r="F1165" s="9">
        <f t="shared" si="72"/>
        <v>0</v>
      </c>
      <c r="G1165" s="9">
        <f t="shared" si="72"/>
        <v>5</v>
      </c>
      <c r="H1165" s="9">
        <f t="shared" si="72"/>
        <v>2</v>
      </c>
      <c r="I1165" s="9">
        <f t="shared" si="72"/>
        <v>21</v>
      </c>
      <c r="J1165" s="9">
        <f t="shared" si="72"/>
        <v>23</v>
      </c>
      <c r="K1165" s="29"/>
    </row>
    <row r="1166" spans="1:11" ht="15.75" customHeight="1" x14ac:dyDescent="0.3"/>
    <row r="1167" spans="1:11" ht="15.75" customHeight="1" x14ac:dyDescent="0.3"/>
    <row r="1168" spans="1:11" ht="15.75" customHeight="1" x14ac:dyDescent="0.3">
      <c r="A1168" s="24" t="s">
        <v>1547</v>
      </c>
      <c r="B1168" s="25"/>
      <c r="C1168" s="25"/>
      <c r="D1168" s="25"/>
      <c r="E1168" s="25"/>
      <c r="F1168" s="25"/>
      <c r="G1168" s="25"/>
      <c r="H1168" s="25"/>
      <c r="I1168" s="25"/>
      <c r="J1168" s="26"/>
      <c r="K1168" s="27"/>
    </row>
    <row r="1169" spans="1:11" ht="15.75" customHeight="1" x14ac:dyDescent="0.3">
      <c r="A1169" s="2"/>
      <c r="B1169" s="3"/>
      <c r="C1169" s="28" t="s">
        <v>1</v>
      </c>
      <c r="D1169" s="26"/>
      <c r="E1169" s="28" t="s">
        <v>2</v>
      </c>
      <c r="F1169" s="26"/>
      <c r="G1169" s="28" t="s">
        <v>3</v>
      </c>
      <c r="H1169" s="26"/>
      <c r="I1169" s="28" t="s">
        <v>4</v>
      </c>
      <c r="J1169" s="26"/>
      <c r="K1169" s="27"/>
    </row>
    <row r="1170" spans="1:11" ht="15.75" customHeight="1" x14ac:dyDescent="0.3">
      <c r="A1170" s="4" t="s">
        <v>5</v>
      </c>
      <c r="B1170" s="5" t="s">
        <v>6</v>
      </c>
      <c r="C1170" s="6" t="s">
        <v>7</v>
      </c>
      <c r="D1170" s="6" t="s">
        <v>8</v>
      </c>
      <c r="E1170" s="6" t="s">
        <v>7</v>
      </c>
      <c r="F1170" s="6" t="s">
        <v>8</v>
      </c>
      <c r="G1170" s="6" t="s">
        <v>7</v>
      </c>
      <c r="H1170" s="6" t="s">
        <v>8</v>
      </c>
      <c r="I1170" s="6" t="s">
        <v>7</v>
      </c>
      <c r="J1170" s="6" t="s">
        <v>8</v>
      </c>
      <c r="K1170" s="29"/>
    </row>
    <row r="1171" spans="1:11" ht="15.75" customHeight="1" x14ac:dyDescent="0.3">
      <c r="A1171" s="7" t="s">
        <v>42</v>
      </c>
      <c r="B1171" s="8" t="s">
        <v>693</v>
      </c>
      <c r="C1171" s="12"/>
      <c r="D1171" s="13"/>
      <c r="E1171" s="13"/>
      <c r="F1171" s="13"/>
      <c r="G1171" s="13"/>
      <c r="H1171" s="13"/>
      <c r="I1171" s="13"/>
      <c r="J1171" s="13"/>
      <c r="K1171" s="27"/>
    </row>
    <row r="1172" spans="1:11" ht="15.75" customHeight="1" x14ac:dyDescent="0.3">
      <c r="A1172" s="10" t="s">
        <v>12</v>
      </c>
      <c r="B1172" s="11"/>
      <c r="C1172" s="9">
        <f>SUM(C1171)</f>
        <v>0</v>
      </c>
      <c r="D1172" s="9">
        <f t="shared" ref="D1172:J1172" si="73">SUM(D1171)</f>
        <v>0</v>
      </c>
      <c r="E1172" s="9">
        <f t="shared" si="73"/>
        <v>0</v>
      </c>
      <c r="F1172" s="9">
        <f t="shared" si="73"/>
        <v>0</v>
      </c>
      <c r="G1172" s="9">
        <f t="shared" si="73"/>
        <v>0</v>
      </c>
      <c r="H1172" s="9">
        <f t="shared" si="73"/>
        <v>0</v>
      </c>
      <c r="I1172" s="9">
        <f t="shared" si="73"/>
        <v>0</v>
      </c>
      <c r="J1172" s="9">
        <f t="shared" si="73"/>
        <v>0</v>
      </c>
      <c r="K1172" s="29"/>
    </row>
    <row r="1173" spans="1:11" ht="15.75" customHeight="1" x14ac:dyDescent="0.3"/>
    <row r="1174" spans="1:11" ht="15.75" customHeight="1" x14ac:dyDescent="0.3"/>
    <row r="1175" spans="1:11" ht="15.75" customHeight="1" x14ac:dyDescent="0.3">
      <c r="A1175" s="24" t="s">
        <v>954</v>
      </c>
      <c r="B1175" s="25"/>
      <c r="C1175" s="25"/>
      <c r="D1175" s="25"/>
      <c r="E1175" s="25"/>
      <c r="F1175" s="25"/>
      <c r="G1175" s="25"/>
      <c r="H1175" s="25"/>
      <c r="I1175" s="25"/>
      <c r="J1175" s="26"/>
      <c r="K1175" s="27"/>
    </row>
    <row r="1176" spans="1:11" ht="15.75" customHeight="1" x14ac:dyDescent="0.3">
      <c r="A1176" s="2"/>
      <c r="B1176" s="3"/>
      <c r="C1176" s="28" t="s">
        <v>1</v>
      </c>
      <c r="D1176" s="26"/>
      <c r="E1176" s="28" t="s">
        <v>2</v>
      </c>
      <c r="F1176" s="26"/>
      <c r="G1176" s="28" t="s">
        <v>3</v>
      </c>
      <c r="H1176" s="26"/>
      <c r="I1176" s="28" t="s">
        <v>4</v>
      </c>
      <c r="J1176" s="26"/>
      <c r="K1176" s="27"/>
    </row>
    <row r="1177" spans="1:11" ht="15.75" customHeight="1" x14ac:dyDescent="0.3">
      <c r="A1177" s="4" t="s">
        <v>5</v>
      </c>
      <c r="B1177" s="5" t="s">
        <v>6</v>
      </c>
      <c r="C1177" s="6" t="s">
        <v>7</v>
      </c>
      <c r="D1177" s="6" t="s">
        <v>8</v>
      </c>
      <c r="E1177" s="6" t="s">
        <v>7</v>
      </c>
      <c r="F1177" s="6" t="s">
        <v>8</v>
      </c>
      <c r="G1177" s="6" t="s">
        <v>7</v>
      </c>
      <c r="H1177" s="6" t="s">
        <v>8</v>
      </c>
      <c r="I1177" s="6" t="s">
        <v>7</v>
      </c>
      <c r="J1177" s="6" t="s">
        <v>8</v>
      </c>
      <c r="K1177" s="29"/>
    </row>
    <row r="1178" spans="1:11" ht="15.75" customHeight="1" x14ac:dyDescent="0.3">
      <c r="A1178" s="7" t="s">
        <v>105</v>
      </c>
      <c r="B1178" s="8" t="s">
        <v>410</v>
      </c>
      <c r="C1178" s="12">
        <v>8</v>
      </c>
      <c r="D1178" s="13">
        <v>9</v>
      </c>
      <c r="E1178" s="13">
        <v>4</v>
      </c>
      <c r="F1178" s="13">
        <v>0</v>
      </c>
      <c r="G1178" s="13">
        <v>1</v>
      </c>
      <c r="H1178" s="13">
        <v>1</v>
      </c>
      <c r="I1178" s="13">
        <v>9</v>
      </c>
      <c r="J1178" s="13">
        <v>10</v>
      </c>
      <c r="K1178" s="27"/>
    </row>
    <row r="1179" spans="1:11" ht="15.75" customHeight="1" x14ac:dyDescent="0.3">
      <c r="A1179" s="7" t="s">
        <v>25</v>
      </c>
      <c r="B1179" s="8" t="s">
        <v>410</v>
      </c>
      <c r="C1179" s="12">
        <v>12</v>
      </c>
      <c r="D1179" s="13">
        <v>6</v>
      </c>
      <c r="E1179" s="13">
        <v>10</v>
      </c>
      <c r="F1179" s="13">
        <v>4</v>
      </c>
      <c r="G1179" s="13">
        <v>0</v>
      </c>
      <c r="H1179" s="13">
        <v>1</v>
      </c>
      <c r="I1179" s="13">
        <v>12</v>
      </c>
      <c r="J1179" s="13">
        <v>7</v>
      </c>
      <c r="K1179" s="27"/>
    </row>
    <row r="1180" spans="1:11" ht="15.75" customHeight="1" x14ac:dyDescent="0.3">
      <c r="A1180" s="7" t="s">
        <v>27</v>
      </c>
      <c r="B1180" s="8" t="s">
        <v>410</v>
      </c>
      <c r="C1180" s="12">
        <v>9</v>
      </c>
      <c r="D1180" s="13">
        <v>8</v>
      </c>
      <c r="E1180" s="13">
        <v>9</v>
      </c>
      <c r="F1180" s="13">
        <v>5</v>
      </c>
      <c r="G1180" s="13">
        <v>2</v>
      </c>
      <c r="H1180" s="13">
        <v>1</v>
      </c>
      <c r="I1180" s="13">
        <v>11</v>
      </c>
      <c r="J1180" s="13">
        <v>9</v>
      </c>
      <c r="K1180" s="27"/>
    </row>
    <row r="1181" spans="1:11" ht="15.75" customHeight="1" x14ac:dyDescent="0.3">
      <c r="A1181" s="7" t="s">
        <v>28</v>
      </c>
      <c r="B1181" s="8" t="s">
        <v>410</v>
      </c>
      <c r="C1181" s="12">
        <v>17</v>
      </c>
      <c r="D1181" s="13">
        <v>0</v>
      </c>
      <c r="E1181" s="13">
        <v>14</v>
      </c>
      <c r="F1181" s="13">
        <v>0</v>
      </c>
      <c r="G1181" s="13">
        <v>1</v>
      </c>
      <c r="H1181" s="13">
        <v>1</v>
      </c>
      <c r="I1181" s="13">
        <v>18</v>
      </c>
      <c r="J1181" s="13">
        <v>1</v>
      </c>
      <c r="K1181" s="27"/>
    </row>
    <row r="1182" spans="1:11" ht="15.75" customHeight="1" x14ac:dyDescent="0.3">
      <c r="A1182" s="7" t="s">
        <v>106</v>
      </c>
      <c r="B1182" s="8" t="s">
        <v>410</v>
      </c>
      <c r="C1182" s="12">
        <v>16</v>
      </c>
      <c r="D1182" s="13">
        <v>2</v>
      </c>
      <c r="E1182" s="13">
        <v>13</v>
      </c>
      <c r="F1182" s="13">
        <v>1</v>
      </c>
      <c r="G1182" s="13">
        <v>4</v>
      </c>
      <c r="H1182" s="13">
        <v>1</v>
      </c>
      <c r="I1182" s="13">
        <v>20</v>
      </c>
      <c r="J1182" s="13">
        <v>3</v>
      </c>
      <c r="K1182" s="27"/>
    </row>
    <row r="1183" spans="1:11" ht="15.75" customHeight="1" x14ac:dyDescent="0.3">
      <c r="A1183" s="7" t="s">
        <v>30</v>
      </c>
      <c r="B1183" s="8" t="s">
        <v>410</v>
      </c>
      <c r="C1183" s="12">
        <v>6</v>
      </c>
      <c r="D1183" s="13">
        <v>12</v>
      </c>
      <c r="E1183" s="13">
        <v>6</v>
      </c>
      <c r="F1183" s="13">
        <v>8</v>
      </c>
      <c r="G1183" s="13">
        <v>1</v>
      </c>
      <c r="H1183" s="13">
        <v>1</v>
      </c>
      <c r="I1183" s="13">
        <v>7</v>
      </c>
      <c r="J1183" s="13">
        <v>13</v>
      </c>
      <c r="K1183" s="27"/>
    </row>
    <row r="1184" spans="1:11" ht="15.75" customHeight="1" x14ac:dyDescent="0.3">
      <c r="A1184" s="10" t="s">
        <v>12</v>
      </c>
      <c r="B1184" s="11"/>
      <c r="C1184" s="9">
        <f>SUM(C1178:C1183)</f>
        <v>68</v>
      </c>
      <c r="D1184" s="9">
        <f t="shared" ref="D1184:J1184" si="74">SUM(D1178:D1183)</f>
        <v>37</v>
      </c>
      <c r="E1184" s="9">
        <f t="shared" si="74"/>
        <v>56</v>
      </c>
      <c r="F1184" s="9">
        <f t="shared" si="74"/>
        <v>18</v>
      </c>
      <c r="G1184" s="9">
        <f t="shared" si="74"/>
        <v>9</v>
      </c>
      <c r="H1184" s="9">
        <f t="shared" si="74"/>
        <v>6</v>
      </c>
      <c r="I1184" s="9">
        <f t="shared" si="74"/>
        <v>77</v>
      </c>
      <c r="J1184" s="9">
        <f t="shared" si="74"/>
        <v>43</v>
      </c>
      <c r="K1184" s="29"/>
    </row>
    <row r="1185" spans="1:11" ht="15.75" customHeight="1" x14ac:dyDescent="0.3"/>
    <row r="1186" spans="1:11" ht="15.75" customHeight="1" x14ac:dyDescent="0.3"/>
    <row r="1187" spans="1:11" ht="15.75" customHeight="1" x14ac:dyDescent="0.3">
      <c r="A1187" s="24" t="s">
        <v>363</v>
      </c>
      <c r="B1187" s="25"/>
      <c r="C1187" s="25"/>
      <c r="D1187" s="25"/>
      <c r="E1187" s="25"/>
      <c r="F1187" s="25"/>
      <c r="G1187" s="25"/>
      <c r="H1187" s="25"/>
      <c r="I1187" s="25"/>
      <c r="J1187" s="26"/>
      <c r="K1187" s="27"/>
    </row>
    <row r="1188" spans="1:11" ht="15.75" customHeight="1" x14ac:dyDescent="0.3">
      <c r="A1188" s="2"/>
      <c r="B1188" s="3"/>
      <c r="C1188" s="28" t="s">
        <v>1</v>
      </c>
      <c r="D1188" s="26"/>
      <c r="E1188" s="28" t="s">
        <v>2</v>
      </c>
      <c r="F1188" s="26"/>
      <c r="G1188" s="28" t="s">
        <v>3</v>
      </c>
      <c r="H1188" s="26"/>
      <c r="I1188" s="28" t="s">
        <v>4</v>
      </c>
      <c r="J1188" s="26"/>
      <c r="K1188" s="27"/>
    </row>
    <row r="1189" spans="1:11" ht="15.75" customHeight="1" x14ac:dyDescent="0.3">
      <c r="A1189" s="4" t="s">
        <v>5</v>
      </c>
      <c r="B1189" s="5" t="s">
        <v>6</v>
      </c>
      <c r="C1189" s="6" t="s">
        <v>7</v>
      </c>
      <c r="D1189" s="6" t="s">
        <v>8</v>
      </c>
      <c r="E1189" s="6" t="s">
        <v>7</v>
      </c>
      <c r="F1189" s="6" t="s">
        <v>8</v>
      </c>
      <c r="G1189" s="6" t="s">
        <v>7</v>
      </c>
      <c r="H1189" s="6" t="s">
        <v>8</v>
      </c>
      <c r="I1189" s="6" t="s">
        <v>7</v>
      </c>
      <c r="J1189" s="6" t="s">
        <v>8</v>
      </c>
      <c r="K1189" s="29"/>
    </row>
    <row r="1190" spans="1:11" ht="15.75" customHeight="1" x14ac:dyDescent="0.3">
      <c r="A1190" s="7" t="s">
        <v>243</v>
      </c>
      <c r="B1190" s="8" t="s">
        <v>364</v>
      </c>
      <c r="C1190" s="12"/>
      <c r="D1190" s="13"/>
      <c r="E1190" s="13"/>
      <c r="F1190" s="13"/>
      <c r="G1190" s="13"/>
      <c r="H1190" s="13"/>
      <c r="I1190" s="13"/>
      <c r="J1190" s="13"/>
      <c r="K1190" s="27"/>
    </row>
    <row r="1191" spans="1:11" ht="15.75" customHeight="1" x14ac:dyDescent="0.3">
      <c r="A1191" s="7" t="s">
        <v>15</v>
      </c>
      <c r="B1191" s="8" t="s">
        <v>365</v>
      </c>
      <c r="C1191" s="22">
        <v>1</v>
      </c>
      <c r="D1191" s="14">
        <v>14</v>
      </c>
      <c r="E1191" s="14">
        <v>1</v>
      </c>
      <c r="F1191" s="14">
        <v>10</v>
      </c>
      <c r="G1191" s="14">
        <v>0</v>
      </c>
      <c r="H1191" s="14">
        <v>2</v>
      </c>
      <c r="I1191" s="14">
        <v>1</v>
      </c>
      <c r="J1191" s="14">
        <v>16</v>
      </c>
      <c r="K1191" s="27"/>
    </row>
    <row r="1192" spans="1:11" ht="15.75" customHeight="1" x14ac:dyDescent="0.3">
      <c r="A1192" s="10" t="s">
        <v>12</v>
      </c>
      <c r="B1192" s="11"/>
      <c r="C1192" s="9">
        <v>0</v>
      </c>
      <c r="D1192" s="9">
        <v>0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29"/>
    </row>
    <row r="1193" spans="1:11" ht="15.75" customHeight="1" x14ac:dyDescent="0.3"/>
    <row r="1194" spans="1:11" ht="15.75" customHeight="1" x14ac:dyDescent="0.3"/>
    <row r="1195" spans="1:11" ht="15.75" customHeight="1" x14ac:dyDescent="0.3">
      <c r="A1195" s="24" t="s">
        <v>765</v>
      </c>
      <c r="B1195" s="25"/>
      <c r="C1195" s="25"/>
      <c r="D1195" s="25"/>
      <c r="E1195" s="25"/>
      <c r="F1195" s="25"/>
      <c r="G1195" s="25"/>
      <c r="H1195" s="25"/>
      <c r="I1195" s="25"/>
      <c r="J1195" s="26"/>
      <c r="K1195" s="27"/>
    </row>
    <row r="1196" spans="1:11" ht="15.75" customHeight="1" x14ac:dyDescent="0.3">
      <c r="A1196" s="2"/>
      <c r="B1196" s="3"/>
      <c r="C1196" s="28" t="s">
        <v>1</v>
      </c>
      <c r="D1196" s="26"/>
      <c r="E1196" s="28" t="s">
        <v>2</v>
      </c>
      <c r="F1196" s="26"/>
      <c r="G1196" s="28" t="s">
        <v>3</v>
      </c>
      <c r="H1196" s="26"/>
      <c r="I1196" s="28" t="s">
        <v>4</v>
      </c>
      <c r="J1196" s="26"/>
      <c r="K1196" s="27"/>
    </row>
    <row r="1197" spans="1:11" ht="15.75" customHeight="1" x14ac:dyDescent="0.3">
      <c r="A1197" s="4" t="s">
        <v>5</v>
      </c>
      <c r="B1197" s="5" t="s">
        <v>6</v>
      </c>
      <c r="C1197" s="6" t="s">
        <v>7</v>
      </c>
      <c r="D1197" s="6" t="s">
        <v>8</v>
      </c>
      <c r="E1197" s="6" t="s">
        <v>7</v>
      </c>
      <c r="F1197" s="6" t="s">
        <v>8</v>
      </c>
      <c r="G1197" s="6" t="s">
        <v>7</v>
      </c>
      <c r="H1197" s="6" t="s">
        <v>8</v>
      </c>
      <c r="I1197" s="6" t="s">
        <v>7</v>
      </c>
      <c r="J1197" s="6" t="s">
        <v>8</v>
      </c>
      <c r="K1197" s="29"/>
    </row>
    <row r="1198" spans="1:11" ht="15.75" customHeight="1" x14ac:dyDescent="0.3">
      <c r="A1198" s="7" t="s">
        <v>88</v>
      </c>
      <c r="B1198" s="8" t="s">
        <v>372</v>
      </c>
      <c r="C1198" s="12">
        <v>11</v>
      </c>
      <c r="D1198" s="13">
        <v>9</v>
      </c>
      <c r="E1198" s="13">
        <v>9</v>
      </c>
      <c r="F1198" s="13">
        <v>5</v>
      </c>
      <c r="G1198" s="13">
        <v>1</v>
      </c>
      <c r="H1198" s="13">
        <v>1</v>
      </c>
      <c r="I1198" s="13">
        <v>12</v>
      </c>
      <c r="J1198" s="13">
        <v>10</v>
      </c>
      <c r="K1198" s="27"/>
    </row>
    <row r="1199" spans="1:11" ht="15.75" customHeight="1" x14ac:dyDescent="0.3">
      <c r="A1199" s="7" t="s">
        <v>89</v>
      </c>
      <c r="B1199" s="8" t="s">
        <v>372</v>
      </c>
      <c r="C1199" s="22">
        <v>8</v>
      </c>
      <c r="D1199" s="14">
        <v>12</v>
      </c>
      <c r="E1199" s="14">
        <v>6</v>
      </c>
      <c r="F1199" s="14">
        <v>8</v>
      </c>
      <c r="G1199" s="14">
        <v>0</v>
      </c>
      <c r="H1199" s="14">
        <v>1</v>
      </c>
      <c r="I1199" s="14">
        <v>8</v>
      </c>
      <c r="J1199" s="14">
        <v>13</v>
      </c>
      <c r="K1199" s="27"/>
    </row>
    <row r="1200" spans="1:11" ht="15.75" customHeight="1" x14ac:dyDescent="0.3">
      <c r="A1200" s="7" t="s">
        <v>90</v>
      </c>
      <c r="B1200" s="8" t="s">
        <v>372</v>
      </c>
      <c r="C1200" s="22">
        <v>7</v>
      </c>
      <c r="D1200" s="14">
        <v>13</v>
      </c>
      <c r="E1200" s="14">
        <v>6</v>
      </c>
      <c r="F1200" s="14">
        <v>8</v>
      </c>
      <c r="G1200" s="14">
        <v>0</v>
      </c>
      <c r="H1200" s="14">
        <v>1</v>
      </c>
      <c r="I1200" s="14">
        <v>7</v>
      </c>
      <c r="J1200" s="14">
        <v>14</v>
      </c>
      <c r="K1200" s="27"/>
    </row>
    <row r="1201" spans="1:11" ht="15.75" customHeight="1" x14ac:dyDescent="0.3">
      <c r="A1201" s="7" t="s">
        <v>73</v>
      </c>
      <c r="B1201" s="8" t="s">
        <v>372</v>
      </c>
      <c r="C1201" s="22">
        <v>11</v>
      </c>
      <c r="D1201" s="14">
        <v>9</v>
      </c>
      <c r="E1201" s="14">
        <v>9</v>
      </c>
      <c r="F1201" s="14">
        <v>5</v>
      </c>
      <c r="G1201" s="14">
        <v>0</v>
      </c>
      <c r="H1201" s="14">
        <v>1</v>
      </c>
      <c r="I1201" s="14">
        <v>11</v>
      </c>
      <c r="J1201" s="14">
        <v>10</v>
      </c>
      <c r="K1201" s="27"/>
    </row>
    <row r="1202" spans="1:11" ht="15.75" customHeight="1" x14ac:dyDescent="0.3">
      <c r="A1202" s="10" t="s">
        <v>12</v>
      </c>
      <c r="B1202" s="11"/>
      <c r="C1202" s="9">
        <f t="shared" ref="C1202:J1202" si="75">SUM(C1198:C1201)</f>
        <v>37</v>
      </c>
      <c r="D1202" s="9">
        <f t="shared" si="75"/>
        <v>43</v>
      </c>
      <c r="E1202" s="9">
        <f t="shared" si="75"/>
        <v>30</v>
      </c>
      <c r="F1202" s="9">
        <f t="shared" si="75"/>
        <v>26</v>
      </c>
      <c r="G1202" s="9">
        <f t="shared" si="75"/>
        <v>1</v>
      </c>
      <c r="H1202" s="9">
        <f t="shared" si="75"/>
        <v>4</v>
      </c>
      <c r="I1202" s="9">
        <f t="shared" si="75"/>
        <v>38</v>
      </c>
      <c r="J1202" s="9">
        <f t="shared" si="75"/>
        <v>47</v>
      </c>
      <c r="K1202" s="29"/>
    </row>
    <row r="1203" spans="1:11" ht="15.75" customHeight="1" x14ac:dyDescent="0.3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</row>
    <row r="1204" spans="1:11" ht="15.75" customHeight="1" x14ac:dyDescent="0.3"/>
    <row r="1205" spans="1:11" ht="15.75" customHeight="1" x14ac:dyDescent="0.3">
      <c r="A1205" s="24" t="s">
        <v>1134</v>
      </c>
      <c r="B1205" s="25"/>
      <c r="C1205" s="25"/>
      <c r="D1205" s="25"/>
      <c r="E1205" s="25"/>
      <c r="F1205" s="25"/>
      <c r="G1205" s="25"/>
      <c r="H1205" s="25"/>
      <c r="I1205" s="25"/>
      <c r="J1205" s="26"/>
      <c r="K1205" s="27"/>
    </row>
    <row r="1206" spans="1:11" ht="15.75" customHeight="1" x14ac:dyDescent="0.3">
      <c r="A1206" s="2"/>
      <c r="B1206" s="3"/>
      <c r="C1206" s="28" t="s">
        <v>1</v>
      </c>
      <c r="D1206" s="26"/>
      <c r="E1206" s="28" t="s">
        <v>2</v>
      </c>
      <c r="F1206" s="26"/>
      <c r="G1206" s="28" t="s">
        <v>3</v>
      </c>
      <c r="H1206" s="26"/>
      <c r="I1206" s="28" t="s">
        <v>4</v>
      </c>
      <c r="J1206" s="26"/>
      <c r="K1206" s="27"/>
    </row>
    <row r="1207" spans="1:11" ht="15.75" customHeight="1" x14ac:dyDescent="0.3">
      <c r="A1207" s="4" t="s">
        <v>5</v>
      </c>
      <c r="B1207" s="5" t="s">
        <v>6</v>
      </c>
      <c r="C1207" s="6" t="s">
        <v>7</v>
      </c>
      <c r="D1207" s="6" t="s">
        <v>8</v>
      </c>
      <c r="E1207" s="6" t="s">
        <v>7</v>
      </c>
      <c r="F1207" s="6" t="s">
        <v>8</v>
      </c>
      <c r="G1207" s="6" t="s">
        <v>7</v>
      </c>
      <c r="H1207" s="6" t="s">
        <v>8</v>
      </c>
      <c r="I1207" s="6" t="s">
        <v>7</v>
      </c>
      <c r="J1207" s="6" t="s">
        <v>8</v>
      </c>
      <c r="K1207" s="29"/>
    </row>
    <row r="1208" spans="1:11" ht="15.75" customHeight="1" x14ac:dyDescent="0.3">
      <c r="A1208" s="7" t="s">
        <v>282</v>
      </c>
      <c r="B1208" s="8" t="s">
        <v>31</v>
      </c>
      <c r="C1208" s="12">
        <v>8</v>
      </c>
      <c r="D1208" s="13">
        <v>5</v>
      </c>
      <c r="E1208" s="13">
        <v>0</v>
      </c>
      <c r="F1208" s="13">
        <v>0</v>
      </c>
      <c r="G1208" s="13">
        <v>0</v>
      </c>
      <c r="H1208" s="13">
        <v>1</v>
      </c>
      <c r="I1208" s="13">
        <v>8</v>
      </c>
      <c r="J1208" s="13">
        <v>6</v>
      </c>
      <c r="K1208" s="27"/>
    </row>
    <row r="1209" spans="1:11" ht="15.75" customHeight="1" x14ac:dyDescent="0.3">
      <c r="A1209" s="7" t="s">
        <v>283</v>
      </c>
      <c r="B1209" s="8" t="s">
        <v>31</v>
      </c>
      <c r="C1209" s="22">
        <v>7</v>
      </c>
      <c r="D1209" s="14">
        <v>9</v>
      </c>
      <c r="E1209" s="14">
        <v>3</v>
      </c>
      <c r="F1209" s="14">
        <v>2</v>
      </c>
      <c r="G1209" s="14">
        <v>0</v>
      </c>
      <c r="H1209" s="14">
        <v>1</v>
      </c>
      <c r="I1209" s="14">
        <v>7</v>
      </c>
      <c r="J1209" s="14">
        <v>10</v>
      </c>
      <c r="K1209" s="27"/>
    </row>
    <row r="1210" spans="1:11" ht="15.75" customHeight="1" x14ac:dyDescent="0.3">
      <c r="A1210" s="7" t="s">
        <v>157</v>
      </c>
      <c r="B1210" s="8" t="s">
        <v>31</v>
      </c>
      <c r="C1210" s="22">
        <v>15</v>
      </c>
      <c r="D1210" s="14">
        <v>1</v>
      </c>
      <c r="E1210" s="14">
        <v>9</v>
      </c>
      <c r="F1210" s="14">
        <v>1</v>
      </c>
      <c r="G1210" s="14">
        <v>0</v>
      </c>
      <c r="H1210" s="14">
        <v>1</v>
      </c>
      <c r="I1210" s="14">
        <v>15</v>
      </c>
      <c r="J1210" s="14">
        <v>2</v>
      </c>
      <c r="K1210" s="27"/>
    </row>
    <row r="1211" spans="1:11" ht="15.75" customHeight="1" x14ac:dyDescent="0.3">
      <c r="A1211" s="7" t="s">
        <v>159</v>
      </c>
      <c r="B1211" s="8" t="s">
        <v>31</v>
      </c>
      <c r="C1211" s="22">
        <v>5</v>
      </c>
      <c r="D1211" s="14">
        <v>10</v>
      </c>
      <c r="E1211" s="14">
        <v>4</v>
      </c>
      <c r="F1211" s="14">
        <v>5</v>
      </c>
      <c r="G1211" s="14">
        <v>0</v>
      </c>
      <c r="H1211" s="14">
        <v>1</v>
      </c>
      <c r="I1211" s="14">
        <v>5</v>
      </c>
      <c r="J1211" s="14">
        <v>11</v>
      </c>
      <c r="K1211" s="27"/>
    </row>
    <row r="1212" spans="1:11" ht="15.75" customHeight="1" x14ac:dyDescent="0.3">
      <c r="A1212" s="7" t="s">
        <v>160</v>
      </c>
      <c r="B1212" s="8" t="s">
        <v>31</v>
      </c>
      <c r="C1212" s="22">
        <v>9</v>
      </c>
      <c r="D1212" s="14">
        <v>4</v>
      </c>
      <c r="E1212" s="14">
        <v>7</v>
      </c>
      <c r="F1212" s="14">
        <v>1</v>
      </c>
      <c r="G1212" s="14">
        <v>1</v>
      </c>
      <c r="H1212" s="14">
        <v>1</v>
      </c>
      <c r="I1212" s="14">
        <v>10</v>
      </c>
      <c r="J1212" s="14">
        <v>5</v>
      </c>
      <c r="K1212" s="27"/>
    </row>
    <row r="1213" spans="1:11" ht="15.75" customHeight="1" x14ac:dyDescent="0.3">
      <c r="A1213" s="7" t="s">
        <v>147</v>
      </c>
      <c r="B1213" s="8" t="s">
        <v>31</v>
      </c>
      <c r="C1213" s="22">
        <v>8</v>
      </c>
      <c r="D1213" s="14">
        <v>7</v>
      </c>
      <c r="E1213" s="14">
        <v>4</v>
      </c>
      <c r="F1213" s="14">
        <v>4</v>
      </c>
      <c r="G1213" s="14">
        <v>0</v>
      </c>
      <c r="H1213" s="14">
        <v>1</v>
      </c>
      <c r="I1213" s="14">
        <v>8</v>
      </c>
      <c r="J1213" s="14">
        <v>8</v>
      </c>
      <c r="K1213" s="27"/>
    </row>
    <row r="1214" spans="1:11" ht="15.75" customHeight="1" x14ac:dyDescent="0.3">
      <c r="A1214" s="7" t="s">
        <v>150</v>
      </c>
      <c r="B1214" s="8" t="s">
        <v>31</v>
      </c>
      <c r="C1214" s="22">
        <v>10</v>
      </c>
      <c r="D1214" s="14">
        <v>7</v>
      </c>
      <c r="E1214" s="14">
        <v>4</v>
      </c>
      <c r="F1214" s="14">
        <v>2</v>
      </c>
      <c r="G1214" s="14">
        <v>0</v>
      </c>
      <c r="H1214" s="14">
        <v>1</v>
      </c>
      <c r="I1214" s="14">
        <v>10</v>
      </c>
      <c r="J1214" s="14">
        <v>8</v>
      </c>
      <c r="K1214" s="27"/>
    </row>
    <row r="1215" spans="1:11" ht="15.75" customHeight="1" x14ac:dyDescent="0.3">
      <c r="A1215" s="7" t="s">
        <v>151</v>
      </c>
      <c r="B1215" s="8" t="s">
        <v>31</v>
      </c>
      <c r="C1215" s="22">
        <v>11</v>
      </c>
      <c r="D1215" s="14">
        <v>6</v>
      </c>
      <c r="E1215" s="14">
        <v>5</v>
      </c>
      <c r="F1215" s="14">
        <v>1</v>
      </c>
      <c r="G1215" s="14">
        <v>2</v>
      </c>
      <c r="H1215" s="14">
        <v>1</v>
      </c>
      <c r="I1215" s="14">
        <v>13</v>
      </c>
      <c r="J1215" s="14">
        <v>7</v>
      </c>
      <c r="K1215" s="27"/>
    </row>
    <row r="1216" spans="1:11" ht="15.75" customHeight="1" x14ac:dyDescent="0.3">
      <c r="A1216" s="7" t="s">
        <v>152</v>
      </c>
      <c r="B1216" s="8" t="s">
        <v>31</v>
      </c>
      <c r="C1216" s="22">
        <v>10</v>
      </c>
      <c r="D1216" s="14">
        <v>6</v>
      </c>
      <c r="E1216" s="14">
        <v>0</v>
      </c>
      <c r="F1216" s="14">
        <v>0</v>
      </c>
      <c r="G1216" s="14">
        <v>1</v>
      </c>
      <c r="H1216" s="14">
        <v>1</v>
      </c>
      <c r="I1216" s="14">
        <v>11</v>
      </c>
      <c r="J1216" s="14">
        <v>7</v>
      </c>
      <c r="K1216" s="27"/>
    </row>
    <row r="1217" spans="1:11" ht="15.75" customHeight="1" x14ac:dyDescent="0.3">
      <c r="A1217" s="7" t="s">
        <v>153</v>
      </c>
      <c r="B1217" s="8" t="s">
        <v>31</v>
      </c>
      <c r="C1217" s="22">
        <v>15</v>
      </c>
      <c r="D1217" s="14">
        <v>2</v>
      </c>
      <c r="E1217" s="14">
        <v>0</v>
      </c>
      <c r="F1217" s="14">
        <v>0</v>
      </c>
      <c r="G1217" s="14">
        <v>2</v>
      </c>
      <c r="H1217" s="14">
        <v>1</v>
      </c>
      <c r="I1217" s="14">
        <v>17</v>
      </c>
      <c r="J1217" s="14">
        <v>3</v>
      </c>
      <c r="K1217" s="27"/>
    </row>
    <row r="1218" spans="1:11" ht="15.75" customHeight="1" x14ac:dyDescent="0.3">
      <c r="A1218" s="7" t="s">
        <v>176</v>
      </c>
      <c r="B1218" s="8" t="s">
        <v>31</v>
      </c>
      <c r="C1218" s="22">
        <v>6</v>
      </c>
      <c r="D1218" s="14">
        <v>9</v>
      </c>
      <c r="E1218" s="14">
        <v>0</v>
      </c>
      <c r="F1218" s="14">
        <v>0</v>
      </c>
      <c r="G1218" s="14">
        <v>1</v>
      </c>
      <c r="H1218" s="14">
        <v>1</v>
      </c>
      <c r="I1218" s="14">
        <v>7</v>
      </c>
      <c r="J1218" s="14">
        <v>10</v>
      </c>
      <c r="K1218" s="27"/>
    </row>
    <row r="1219" spans="1:11" ht="15.75" customHeight="1" x14ac:dyDescent="0.3">
      <c r="A1219" s="7" t="s">
        <v>243</v>
      </c>
      <c r="B1219" s="8" t="s">
        <v>366</v>
      </c>
      <c r="C1219" s="22"/>
      <c r="D1219" s="14"/>
      <c r="E1219" s="14"/>
      <c r="F1219" s="14"/>
      <c r="G1219" s="14"/>
      <c r="H1219" s="14"/>
      <c r="I1219" s="14"/>
      <c r="J1219" s="14"/>
      <c r="K1219" s="27"/>
    </row>
    <row r="1220" spans="1:11" ht="15.75" customHeight="1" x14ac:dyDescent="0.3">
      <c r="A1220" s="7" t="s">
        <v>236</v>
      </c>
      <c r="B1220" s="8" t="s">
        <v>366</v>
      </c>
      <c r="C1220" s="22"/>
      <c r="D1220" s="14"/>
      <c r="E1220" s="14"/>
      <c r="F1220" s="14"/>
      <c r="G1220" s="14"/>
      <c r="H1220" s="14"/>
      <c r="I1220" s="14"/>
      <c r="J1220" s="14"/>
      <c r="K1220" s="27"/>
    </row>
    <row r="1221" spans="1:11" ht="15.75" customHeight="1" x14ac:dyDescent="0.3">
      <c r="A1221" s="7" t="s">
        <v>155</v>
      </c>
      <c r="B1221" s="8" t="s">
        <v>31</v>
      </c>
      <c r="C1221" s="22">
        <v>0</v>
      </c>
      <c r="D1221" s="14">
        <v>20</v>
      </c>
      <c r="E1221" s="14">
        <v>0</v>
      </c>
      <c r="F1221" s="14">
        <v>7</v>
      </c>
      <c r="G1221" s="14">
        <v>0</v>
      </c>
      <c r="H1221" s="14">
        <v>1</v>
      </c>
      <c r="I1221" s="14">
        <v>0</v>
      </c>
      <c r="J1221" s="14">
        <v>21</v>
      </c>
      <c r="K1221" s="27"/>
    </row>
    <row r="1222" spans="1:11" ht="15.75" customHeight="1" x14ac:dyDescent="0.3">
      <c r="A1222" s="7" t="s">
        <v>15</v>
      </c>
      <c r="B1222" s="8" t="s">
        <v>31</v>
      </c>
      <c r="C1222" s="22">
        <v>5</v>
      </c>
      <c r="D1222" s="14">
        <v>11</v>
      </c>
      <c r="E1222" s="14">
        <v>1</v>
      </c>
      <c r="F1222" s="14">
        <v>6</v>
      </c>
      <c r="G1222" s="14">
        <v>0</v>
      </c>
      <c r="H1222" s="14">
        <v>1</v>
      </c>
      <c r="I1222" s="14">
        <v>5</v>
      </c>
      <c r="J1222" s="14">
        <v>12</v>
      </c>
      <c r="K1222" s="27"/>
    </row>
    <row r="1223" spans="1:11" ht="15.75" customHeight="1" x14ac:dyDescent="0.3">
      <c r="A1223" s="7" t="s">
        <v>17</v>
      </c>
      <c r="B1223" s="8" t="s">
        <v>31</v>
      </c>
      <c r="C1223" s="22">
        <v>6</v>
      </c>
      <c r="D1223" s="14">
        <v>10</v>
      </c>
      <c r="E1223" s="14">
        <v>2</v>
      </c>
      <c r="F1223" s="14">
        <v>5</v>
      </c>
      <c r="G1223" s="14">
        <v>1</v>
      </c>
      <c r="H1223" s="14">
        <v>1</v>
      </c>
      <c r="I1223" s="14">
        <v>7</v>
      </c>
      <c r="J1223" s="14">
        <v>11</v>
      </c>
      <c r="K1223" s="27"/>
    </row>
    <row r="1224" spans="1:11" ht="15.75" customHeight="1" x14ac:dyDescent="0.3">
      <c r="A1224" s="7" t="s">
        <v>18</v>
      </c>
      <c r="B1224" s="8" t="s">
        <v>31</v>
      </c>
      <c r="C1224" s="22">
        <v>7</v>
      </c>
      <c r="D1224" s="14">
        <v>7</v>
      </c>
      <c r="E1224" s="14">
        <v>4</v>
      </c>
      <c r="F1224" s="14">
        <v>3</v>
      </c>
      <c r="G1224" s="14">
        <v>0</v>
      </c>
      <c r="H1224" s="14">
        <v>1</v>
      </c>
      <c r="I1224" s="14">
        <v>7</v>
      </c>
      <c r="J1224" s="14">
        <v>8</v>
      </c>
      <c r="K1224" s="27"/>
    </row>
    <row r="1225" spans="1:11" ht="15.75" customHeight="1" x14ac:dyDescent="0.3">
      <c r="A1225" s="7" t="s">
        <v>19</v>
      </c>
      <c r="B1225" s="8" t="s">
        <v>31</v>
      </c>
      <c r="C1225" s="22">
        <v>2</v>
      </c>
      <c r="D1225" s="14">
        <v>12</v>
      </c>
      <c r="E1225" s="14">
        <v>1</v>
      </c>
      <c r="F1225" s="14">
        <v>6</v>
      </c>
      <c r="G1225" s="14">
        <v>0</v>
      </c>
      <c r="H1225" s="14">
        <v>1</v>
      </c>
      <c r="I1225" s="14">
        <v>2</v>
      </c>
      <c r="J1225" s="14">
        <v>13</v>
      </c>
      <c r="K1225" s="27"/>
    </row>
    <row r="1226" spans="1:11" ht="15.75" customHeight="1" x14ac:dyDescent="0.3">
      <c r="A1226" s="7" t="s">
        <v>20</v>
      </c>
      <c r="B1226" s="8" t="s">
        <v>31</v>
      </c>
      <c r="C1226" s="22">
        <v>1</v>
      </c>
      <c r="D1226" s="14">
        <v>13</v>
      </c>
      <c r="E1226" s="14">
        <v>0</v>
      </c>
      <c r="F1226" s="14">
        <v>7</v>
      </c>
      <c r="G1226" s="14">
        <v>0</v>
      </c>
      <c r="H1226" s="14">
        <v>1</v>
      </c>
      <c r="I1226" s="14">
        <v>1</v>
      </c>
      <c r="J1226" s="14">
        <v>14</v>
      </c>
      <c r="K1226" s="27"/>
    </row>
    <row r="1227" spans="1:11" ht="15.75" customHeight="1" x14ac:dyDescent="0.3">
      <c r="A1227" s="7" t="s">
        <v>21</v>
      </c>
      <c r="B1227" s="8" t="s">
        <v>31</v>
      </c>
      <c r="C1227" s="22">
        <v>5</v>
      </c>
      <c r="D1227" s="14">
        <v>9</v>
      </c>
      <c r="E1227" s="14">
        <v>1</v>
      </c>
      <c r="F1227" s="14">
        <v>6</v>
      </c>
      <c r="G1227" s="14">
        <v>0</v>
      </c>
      <c r="H1227" s="14">
        <v>1</v>
      </c>
      <c r="I1227" s="14">
        <v>5</v>
      </c>
      <c r="J1227" s="14">
        <v>10</v>
      </c>
      <c r="K1227" s="27"/>
    </row>
    <row r="1228" spans="1:11" ht="15.75" customHeight="1" x14ac:dyDescent="0.3">
      <c r="A1228" s="7" t="s">
        <v>22</v>
      </c>
      <c r="B1228" s="8" t="s">
        <v>31</v>
      </c>
      <c r="C1228" s="22">
        <v>0</v>
      </c>
      <c r="D1228" s="14">
        <v>14</v>
      </c>
      <c r="E1228" s="14">
        <v>0</v>
      </c>
      <c r="F1228" s="14">
        <v>7</v>
      </c>
      <c r="G1228" s="14">
        <v>0</v>
      </c>
      <c r="H1228" s="14">
        <v>1</v>
      </c>
      <c r="I1228" s="14">
        <v>0</v>
      </c>
      <c r="J1228" s="14">
        <v>15</v>
      </c>
      <c r="K1228" s="27"/>
    </row>
    <row r="1229" spans="1:11" ht="15.75" customHeight="1" x14ac:dyDescent="0.3">
      <c r="A1229" s="10" t="s">
        <v>12</v>
      </c>
      <c r="B1229" s="11"/>
      <c r="C1229" s="9">
        <f t="shared" ref="C1229:J1229" si="76">SUM(C1208:C1228)</f>
        <v>130</v>
      </c>
      <c r="D1229" s="9">
        <f t="shared" si="76"/>
        <v>162</v>
      </c>
      <c r="E1229" s="9">
        <f t="shared" si="76"/>
        <v>45</v>
      </c>
      <c r="F1229" s="9">
        <f t="shared" si="76"/>
        <v>63</v>
      </c>
      <c r="G1229" s="9">
        <f t="shared" si="76"/>
        <v>8</v>
      </c>
      <c r="H1229" s="9">
        <f t="shared" si="76"/>
        <v>19</v>
      </c>
      <c r="I1229" s="9">
        <f t="shared" si="76"/>
        <v>138</v>
      </c>
      <c r="J1229" s="9">
        <f t="shared" si="76"/>
        <v>181</v>
      </c>
      <c r="K1229" s="29"/>
    </row>
    <row r="1230" spans="1:11" ht="15.75" customHeight="1" x14ac:dyDescent="0.3">
      <c r="A1230" s="30" t="s">
        <v>367</v>
      </c>
      <c r="B1230" s="30"/>
      <c r="C1230" s="30"/>
      <c r="D1230" s="30"/>
      <c r="E1230" s="30"/>
      <c r="F1230" s="30"/>
      <c r="G1230" s="30"/>
    </row>
    <row r="1231" spans="1:11" ht="15.75" customHeight="1" x14ac:dyDescent="0.3"/>
    <row r="1232" spans="1:11" ht="15.75" customHeight="1" x14ac:dyDescent="0.3">
      <c r="A1232" s="24" t="s">
        <v>368</v>
      </c>
      <c r="B1232" s="25"/>
      <c r="C1232" s="25"/>
      <c r="D1232" s="25"/>
      <c r="E1232" s="25"/>
      <c r="F1232" s="25"/>
      <c r="G1232" s="25"/>
      <c r="H1232" s="25"/>
      <c r="I1232" s="25"/>
      <c r="J1232" s="26"/>
      <c r="K1232" s="27"/>
    </row>
    <row r="1233" spans="1:11" ht="15.75" customHeight="1" x14ac:dyDescent="0.3">
      <c r="A1233" s="2"/>
      <c r="B1233" s="3"/>
      <c r="C1233" s="28" t="s">
        <v>1</v>
      </c>
      <c r="D1233" s="26"/>
      <c r="E1233" s="28" t="s">
        <v>2</v>
      </c>
      <c r="F1233" s="26"/>
      <c r="G1233" s="28" t="s">
        <v>3</v>
      </c>
      <c r="H1233" s="26"/>
      <c r="I1233" s="28" t="s">
        <v>4</v>
      </c>
      <c r="J1233" s="26"/>
      <c r="K1233" s="27"/>
    </row>
    <row r="1234" spans="1:11" ht="15.75" customHeight="1" x14ac:dyDescent="0.3">
      <c r="A1234" s="4" t="s">
        <v>5</v>
      </c>
      <c r="B1234" s="5" t="s">
        <v>6</v>
      </c>
      <c r="C1234" s="6" t="s">
        <v>7</v>
      </c>
      <c r="D1234" s="6" t="s">
        <v>8</v>
      </c>
      <c r="E1234" s="6" t="s">
        <v>7</v>
      </c>
      <c r="F1234" s="6" t="s">
        <v>8</v>
      </c>
      <c r="G1234" s="6" t="s">
        <v>7</v>
      </c>
      <c r="H1234" s="6" t="s">
        <v>8</v>
      </c>
      <c r="I1234" s="6" t="s">
        <v>7</v>
      </c>
      <c r="J1234" s="6" t="s">
        <v>8</v>
      </c>
      <c r="K1234" s="29"/>
    </row>
    <row r="1235" spans="1:11" ht="15.75" customHeight="1" x14ac:dyDescent="0.3">
      <c r="A1235" s="7" t="s">
        <v>22</v>
      </c>
      <c r="B1235" s="8" t="s">
        <v>725</v>
      </c>
      <c r="C1235" s="12"/>
      <c r="D1235" s="13"/>
      <c r="E1235" s="13"/>
      <c r="F1235" s="13"/>
      <c r="G1235" s="13"/>
      <c r="H1235" s="13"/>
      <c r="I1235" s="13"/>
      <c r="J1235" s="13"/>
      <c r="K1235" s="27"/>
    </row>
    <row r="1236" spans="1:11" ht="15.75" customHeight="1" x14ac:dyDescent="0.3">
      <c r="A1236" s="7" t="s">
        <v>23</v>
      </c>
      <c r="B1236" s="8" t="s">
        <v>111</v>
      </c>
      <c r="C1236" s="12">
        <v>10</v>
      </c>
      <c r="D1236" s="13">
        <v>6</v>
      </c>
      <c r="E1236" s="13">
        <v>5</v>
      </c>
      <c r="F1236" s="13">
        <v>2</v>
      </c>
      <c r="G1236" s="13">
        <v>1</v>
      </c>
      <c r="H1236" s="13">
        <v>1</v>
      </c>
      <c r="I1236" s="13">
        <v>11</v>
      </c>
      <c r="J1236" s="13">
        <v>7</v>
      </c>
      <c r="K1236" s="27"/>
    </row>
    <row r="1237" spans="1:11" ht="15.75" customHeight="1" x14ac:dyDescent="0.3">
      <c r="A1237" s="7" t="s">
        <v>42</v>
      </c>
      <c r="B1237" s="8" t="s">
        <v>111</v>
      </c>
      <c r="C1237" s="22">
        <v>9</v>
      </c>
      <c r="D1237" s="14">
        <v>8</v>
      </c>
      <c r="E1237" s="14">
        <v>3</v>
      </c>
      <c r="F1237" s="14">
        <v>4</v>
      </c>
      <c r="G1237" s="14">
        <v>0</v>
      </c>
      <c r="H1237" s="14">
        <v>1</v>
      </c>
      <c r="I1237" s="14">
        <v>9</v>
      </c>
      <c r="J1237" s="14">
        <v>9</v>
      </c>
      <c r="K1237" s="27"/>
    </row>
    <row r="1238" spans="1:11" ht="15.75" customHeight="1" x14ac:dyDescent="0.3">
      <c r="A1238" s="7" t="s">
        <v>24</v>
      </c>
      <c r="B1238" s="8" t="s">
        <v>111</v>
      </c>
      <c r="C1238" s="22">
        <v>8</v>
      </c>
      <c r="D1238" s="14">
        <v>10</v>
      </c>
      <c r="E1238" s="14">
        <v>2</v>
      </c>
      <c r="F1238" s="14">
        <v>5</v>
      </c>
      <c r="G1238" s="14">
        <v>0</v>
      </c>
      <c r="H1238" s="14">
        <v>1</v>
      </c>
      <c r="I1238" s="14">
        <v>8</v>
      </c>
      <c r="J1238" s="14">
        <v>11</v>
      </c>
      <c r="K1238" s="27"/>
    </row>
    <row r="1239" spans="1:11" ht="15.75" customHeight="1" x14ac:dyDescent="0.3">
      <c r="A1239" s="10" t="s">
        <v>12</v>
      </c>
      <c r="B1239" s="11"/>
      <c r="C1239" s="9">
        <f>SUM(C1235:C1238)</f>
        <v>27</v>
      </c>
      <c r="D1239" s="9">
        <f t="shared" ref="D1239:J1239" si="77">SUM(D1235:D1238)</f>
        <v>24</v>
      </c>
      <c r="E1239" s="9">
        <f t="shared" si="77"/>
        <v>10</v>
      </c>
      <c r="F1239" s="9">
        <f t="shared" si="77"/>
        <v>11</v>
      </c>
      <c r="G1239" s="9">
        <f t="shared" si="77"/>
        <v>1</v>
      </c>
      <c r="H1239" s="9">
        <f t="shared" si="77"/>
        <v>3</v>
      </c>
      <c r="I1239" s="9">
        <f t="shared" si="77"/>
        <v>28</v>
      </c>
      <c r="J1239" s="9">
        <f t="shared" si="77"/>
        <v>27</v>
      </c>
      <c r="K1239" s="29"/>
    </row>
    <row r="1240" spans="1:11" ht="15.75" customHeight="1" x14ac:dyDescent="0.3"/>
    <row r="1241" spans="1:11" ht="15.75" customHeight="1" x14ac:dyDescent="0.3"/>
    <row r="1242" spans="1:11" ht="15.75" customHeight="1" x14ac:dyDescent="0.3">
      <c r="A1242" s="24" t="s">
        <v>1707</v>
      </c>
      <c r="B1242" s="25"/>
      <c r="C1242" s="25"/>
      <c r="D1242" s="25"/>
      <c r="E1242" s="25"/>
      <c r="F1242" s="25"/>
      <c r="G1242" s="25"/>
      <c r="H1242" s="25"/>
      <c r="I1242" s="25"/>
      <c r="J1242" s="26"/>
      <c r="K1242" s="27"/>
    </row>
    <row r="1243" spans="1:11" ht="15.75" customHeight="1" x14ac:dyDescent="0.3">
      <c r="A1243" s="2"/>
      <c r="B1243" s="3"/>
      <c r="C1243" s="28" t="s">
        <v>1</v>
      </c>
      <c r="D1243" s="26"/>
      <c r="E1243" s="28" t="s">
        <v>2</v>
      </c>
      <c r="F1243" s="26"/>
      <c r="G1243" s="28" t="s">
        <v>3</v>
      </c>
      <c r="H1243" s="26"/>
      <c r="I1243" s="28" t="s">
        <v>4</v>
      </c>
      <c r="J1243" s="26"/>
      <c r="K1243" s="27"/>
    </row>
    <row r="1244" spans="1:11" ht="15.75" customHeight="1" x14ac:dyDescent="0.3">
      <c r="A1244" s="4" t="s">
        <v>5</v>
      </c>
      <c r="B1244" s="5" t="s">
        <v>6</v>
      </c>
      <c r="C1244" s="6" t="s">
        <v>7</v>
      </c>
      <c r="D1244" s="6" t="s">
        <v>8</v>
      </c>
      <c r="E1244" s="6" t="s">
        <v>7</v>
      </c>
      <c r="F1244" s="6" t="s">
        <v>8</v>
      </c>
      <c r="G1244" s="6" t="s">
        <v>7</v>
      </c>
      <c r="H1244" s="6" t="s">
        <v>8</v>
      </c>
      <c r="I1244" s="6" t="s">
        <v>7</v>
      </c>
      <c r="J1244" s="6" t="s">
        <v>8</v>
      </c>
      <c r="K1244" s="29"/>
    </row>
    <row r="1245" spans="1:11" ht="15.75" customHeight="1" x14ac:dyDescent="0.3">
      <c r="A1245" s="7" t="s">
        <v>147</v>
      </c>
      <c r="B1245" s="8" t="s">
        <v>93</v>
      </c>
      <c r="C1245" s="12">
        <v>9</v>
      </c>
      <c r="D1245" s="13">
        <v>9</v>
      </c>
      <c r="E1245" s="13">
        <v>4</v>
      </c>
      <c r="F1245" s="13">
        <v>4</v>
      </c>
      <c r="G1245" s="13">
        <v>0</v>
      </c>
      <c r="H1245" s="13">
        <v>1</v>
      </c>
      <c r="I1245" s="13">
        <v>9</v>
      </c>
      <c r="J1245" s="13">
        <v>10</v>
      </c>
      <c r="K1245" s="27"/>
    </row>
    <row r="1246" spans="1:11" ht="15.75" customHeight="1" x14ac:dyDescent="0.3">
      <c r="A1246" s="7" t="s">
        <v>150</v>
      </c>
      <c r="B1246" s="8" t="s">
        <v>93</v>
      </c>
      <c r="C1246" s="12">
        <v>9</v>
      </c>
      <c r="D1246" s="13">
        <v>7</v>
      </c>
      <c r="E1246" s="13">
        <v>0</v>
      </c>
      <c r="F1246" s="13">
        <v>0</v>
      </c>
      <c r="G1246" s="13">
        <v>0</v>
      </c>
      <c r="H1246" s="13">
        <v>1</v>
      </c>
      <c r="I1246" s="13">
        <v>9</v>
      </c>
      <c r="J1246" s="13">
        <v>8</v>
      </c>
      <c r="K1246" s="27"/>
    </row>
    <row r="1247" spans="1:11" ht="15.75" customHeight="1" x14ac:dyDescent="0.3">
      <c r="A1247" s="10" t="s">
        <v>12</v>
      </c>
      <c r="B1247" s="11"/>
      <c r="C1247" s="9">
        <f t="shared" ref="C1247:J1247" si="78">SUM(C1245:C1246)</f>
        <v>18</v>
      </c>
      <c r="D1247" s="9">
        <f t="shared" si="78"/>
        <v>16</v>
      </c>
      <c r="E1247" s="9">
        <f t="shared" si="78"/>
        <v>4</v>
      </c>
      <c r="F1247" s="9">
        <f t="shared" si="78"/>
        <v>4</v>
      </c>
      <c r="G1247" s="9">
        <f t="shared" si="78"/>
        <v>0</v>
      </c>
      <c r="H1247" s="9">
        <f t="shared" si="78"/>
        <v>2</v>
      </c>
      <c r="I1247" s="9">
        <f t="shared" si="78"/>
        <v>18</v>
      </c>
      <c r="J1247" s="9">
        <f t="shared" si="78"/>
        <v>18</v>
      </c>
      <c r="K1247" s="29"/>
    </row>
  </sheetData>
  <hyperlinks>
    <hyperlink ref="A753" r:id="rId1" display="http://www.ohiobkcoaches.com/HallofFame/leehimmeger.html" xr:uid="{00000000-0004-0000-0700-000000000000}"/>
  </hyperlinks>
  <pageMargins left="0.75" right="0.75" top="1" bottom="1" header="0.5" footer="0.5"/>
  <pageSetup scale="49" fitToHeight="100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87"/>
  <sheetViews>
    <sheetView workbookViewId="0">
      <selection activeCell="E15" sqref="E15"/>
    </sheetView>
  </sheetViews>
  <sheetFormatPr defaultColWidth="9.33203125" defaultRowHeight="15.6" x14ac:dyDescent="0.3"/>
  <cols>
    <col min="1" max="1" width="9.33203125" style="1"/>
    <col min="2" max="2" width="37.33203125" style="1" bestFit="1" customWidth="1"/>
    <col min="3" max="10" width="9.33203125" style="1"/>
    <col min="11" max="11" width="60.33203125" style="1" bestFit="1" customWidth="1"/>
    <col min="12" max="16384" width="9.33203125" style="1"/>
  </cols>
  <sheetData>
    <row r="1" spans="1:11" ht="15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customHeight="1" x14ac:dyDescent="0.3"/>
    <row r="3" spans="1:11" ht="15.75" customHeight="1" x14ac:dyDescent="0.3">
      <c r="A3" s="24" t="s">
        <v>1893</v>
      </c>
      <c r="B3" s="25"/>
      <c r="C3" s="25"/>
      <c r="D3" s="25"/>
      <c r="E3" s="25"/>
      <c r="F3" s="25"/>
      <c r="G3" s="25"/>
      <c r="H3" s="25"/>
      <c r="I3" s="25"/>
      <c r="J3" s="26"/>
      <c r="K3" s="27"/>
    </row>
    <row r="4" spans="1:11" ht="15.75" customHeight="1" x14ac:dyDescent="0.3">
      <c r="A4" s="2"/>
      <c r="B4" s="3"/>
      <c r="C4" s="28" t="s">
        <v>1</v>
      </c>
      <c r="D4" s="26"/>
      <c r="E4" s="28" t="s">
        <v>2</v>
      </c>
      <c r="F4" s="26"/>
      <c r="G4" s="28" t="s">
        <v>3</v>
      </c>
      <c r="H4" s="26"/>
      <c r="I4" s="28" t="s">
        <v>4</v>
      </c>
      <c r="J4" s="26"/>
      <c r="K4" s="27"/>
    </row>
    <row r="5" spans="1:11" ht="15.75" customHeight="1" x14ac:dyDescent="0.3">
      <c r="A5" s="4" t="s">
        <v>5</v>
      </c>
      <c r="B5" s="5" t="s">
        <v>6</v>
      </c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29"/>
    </row>
    <row r="6" spans="1:11" ht="15.75" customHeight="1" x14ac:dyDescent="0.3">
      <c r="A6" s="7" t="s">
        <v>1614</v>
      </c>
      <c r="B6" s="8" t="s">
        <v>91</v>
      </c>
      <c r="C6" s="12">
        <v>7</v>
      </c>
      <c r="D6" s="13">
        <v>15</v>
      </c>
      <c r="E6" s="13">
        <v>3</v>
      </c>
      <c r="F6" s="13">
        <v>9</v>
      </c>
      <c r="G6" s="13">
        <v>0</v>
      </c>
      <c r="H6" s="13">
        <v>1</v>
      </c>
      <c r="I6" s="13">
        <v>7</v>
      </c>
      <c r="J6" s="13">
        <v>16</v>
      </c>
      <c r="K6" s="27"/>
    </row>
    <row r="7" spans="1:11" ht="15.75" customHeight="1" x14ac:dyDescent="0.3">
      <c r="A7" s="7" t="s">
        <v>1852</v>
      </c>
      <c r="B7" s="8" t="s">
        <v>91</v>
      </c>
      <c r="C7" s="12">
        <v>13</v>
      </c>
      <c r="D7" s="13">
        <v>9</v>
      </c>
      <c r="E7" s="13">
        <v>8</v>
      </c>
      <c r="F7" s="13">
        <v>4</v>
      </c>
      <c r="G7" s="13">
        <v>1</v>
      </c>
      <c r="H7" s="13">
        <v>1</v>
      </c>
      <c r="I7" s="13">
        <v>14</v>
      </c>
      <c r="J7" s="13">
        <v>10</v>
      </c>
    </row>
    <row r="8" spans="1:11" ht="15.75" customHeight="1" x14ac:dyDescent="0.3">
      <c r="A8" s="7" t="s">
        <v>1883</v>
      </c>
      <c r="B8" s="8" t="s">
        <v>91</v>
      </c>
      <c r="C8" s="12">
        <v>14</v>
      </c>
      <c r="D8" s="13">
        <v>8</v>
      </c>
      <c r="E8" s="13">
        <v>5</v>
      </c>
      <c r="F8" s="13">
        <v>5</v>
      </c>
      <c r="G8" s="13">
        <v>1</v>
      </c>
      <c r="H8" s="13">
        <v>1</v>
      </c>
      <c r="I8" s="13">
        <v>15</v>
      </c>
      <c r="J8" s="13">
        <v>9</v>
      </c>
    </row>
    <row r="9" spans="1:11" ht="15.75" customHeight="1" x14ac:dyDescent="0.3">
      <c r="A9" s="7" t="s">
        <v>1947</v>
      </c>
      <c r="B9" s="8" t="s">
        <v>91</v>
      </c>
      <c r="C9" s="12">
        <v>17</v>
      </c>
      <c r="D9" s="13">
        <v>5</v>
      </c>
      <c r="E9" s="13">
        <v>10</v>
      </c>
      <c r="F9" s="13">
        <v>0</v>
      </c>
      <c r="G9" s="13">
        <v>2</v>
      </c>
      <c r="H9" s="13">
        <v>1</v>
      </c>
      <c r="I9" s="13">
        <v>19</v>
      </c>
      <c r="J9" s="13">
        <v>6</v>
      </c>
    </row>
    <row r="10" spans="1:11" ht="15.75" customHeight="1" x14ac:dyDescent="0.3">
      <c r="A10" s="7" t="s">
        <v>1965</v>
      </c>
      <c r="B10" s="8" t="s">
        <v>91</v>
      </c>
      <c r="C10" s="12">
        <v>21</v>
      </c>
      <c r="D10" s="13">
        <v>1</v>
      </c>
      <c r="E10" s="13">
        <v>10</v>
      </c>
      <c r="F10" s="13">
        <v>0</v>
      </c>
      <c r="G10" s="13">
        <v>5</v>
      </c>
      <c r="H10" s="13">
        <v>0</v>
      </c>
      <c r="I10" s="13">
        <v>26</v>
      </c>
      <c r="J10" s="13">
        <v>1</v>
      </c>
    </row>
    <row r="11" spans="1:11" ht="15.75" customHeight="1" x14ac:dyDescent="0.3">
      <c r="A11" s="7" t="s">
        <v>2031</v>
      </c>
      <c r="B11" s="8" t="s">
        <v>91</v>
      </c>
      <c r="C11" s="12">
        <v>15</v>
      </c>
      <c r="D11" s="13">
        <v>7</v>
      </c>
      <c r="E11" s="13">
        <v>9</v>
      </c>
      <c r="F11" s="13">
        <v>1</v>
      </c>
      <c r="G11" s="13">
        <v>4</v>
      </c>
      <c r="H11" s="13">
        <v>1</v>
      </c>
      <c r="I11" s="13">
        <v>19</v>
      </c>
      <c r="J11" s="13">
        <v>8</v>
      </c>
    </row>
    <row r="12" spans="1:11" ht="15.75" customHeight="1" x14ac:dyDescent="0.3">
      <c r="A12" s="7" t="s">
        <v>2043</v>
      </c>
      <c r="B12" s="8" t="s">
        <v>91</v>
      </c>
      <c r="C12" s="12">
        <v>18</v>
      </c>
      <c r="D12" s="13">
        <v>4</v>
      </c>
      <c r="E12" s="13">
        <v>9</v>
      </c>
      <c r="F12" s="13">
        <v>1</v>
      </c>
      <c r="G12" s="13">
        <v>1</v>
      </c>
      <c r="H12" s="13">
        <v>1</v>
      </c>
      <c r="I12" s="13">
        <v>19</v>
      </c>
      <c r="J12" s="13">
        <v>5</v>
      </c>
    </row>
    <row r="13" spans="1:11" ht="15.75" customHeight="1" x14ac:dyDescent="0.3">
      <c r="A13" s="7" t="s">
        <v>2066</v>
      </c>
      <c r="B13" s="8" t="s">
        <v>91</v>
      </c>
      <c r="C13" s="12">
        <v>18</v>
      </c>
      <c r="D13" s="13">
        <v>4</v>
      </c>
      <c r="E13" s="13">
        <v>10</v>
      </c>
      <c r="F13" s="13">
        <v>0</v>
      </c>
      <c r="G13" s="13">
        <v>3</v>
      </c>
      <c r="H13" s="13">
        <v>1</v>
      </c>
      <c r="I13" s="13">
        <v>21</v>
      </c>
      <c r="J13" s="13">
        <v>5</v>
      </c>
    </row>
    <row r="14" spans="1:11" ht="15.75" customHeight="1" x14ac:dyDescent="0.3">
      <c r="A14" s="7" t="s">
        <v>2081</v>
      </c>
      <c r="B14" s="8" t="s">
        <v>91</v>
      </c>
      <c r="C14" s="12">
        <v>17</v>
      </c>
      <c r="D14" s="13">
        <v>5</v>
      </c>
      <c r="E14" s="13">
        <v>10</v>
      </c>
      <c r="F14" s="13">
        <v>0</v>
      </c>
      <c r="G14" s="13">
        <v>2</v>
      </c>
      <c r="H14" s="13">
        <v>1</v>
      </c>
      <c r="I14" s="13">
        <v>19</v>
      </c>
      <c r="J14" s="13">
        <v>6</v>
      </c>
    </row>
    <row r="15" spans="1:11" ht="15.75" customHeight="1" x14ac:dyDescent="0.3">
      <c r="A15" s="10" t="s">
        <v>12</v>
      </c>
      <c r="B15" s="11"/>
      <c r="C15" s="9">
        <f>SUM(C6:C14)</f>
        <v>140</v>
      </c>
      <c r="D15" s="9">
        <f t="shared" ref="D15:J15" si="0">SUM(D6:D14)</f>
        <v>58</v>
      </c>
      <c r="E15" s="9">
        <f t="shared" si="0"/>
        <v>74</v>
      </c>
      <c r="F15" s="9">
        <f t="shared" si="0"/>
        <v>20</v>
      </c>
      <c r="G15" s="9">
        <f t="shared" si="0"/>
        <v>19</v>
      </c>
      <c r="H15" s="9">
        <f t="shared" si="0"/>
        <v>8</v>
      </c>
      <c r="I15" s="9">
        <f t="shared" si="0"/>
        <v>159</v>
      </c>
      <c r="J15" s="9">
        <f t="shared" si="0"/>
        <v>66</v>
      </c>
      <c r="K15" s="29"/>
    </row>
    <row r="16" spans="1:11" ht="15.75" customHeight="1" x14ac:dyDescent="0.3"/>
    <row r="17" spans="1:11" ht="15.75" customHeight="1" x14ac:dyDescent="0.3"/>
    <row r="18" spans="1:11" ht="15.75" customHeight="1" x14ac:dyDescent="0.3">
      <c r="A18" s="24" t="s">
        <v>369</v>
      </c>
      <c r="B18" s="25"/>
      <c r="C18" s="25"/>
      <c r="D18" s="25"/>
      <c r="E18" s="25"/>
      <c r="F18" s="25"/>
      <c r="G18" s="25"/>
      <c r="H18" s="25"/>
      <c r="I18" s="25"/>
      <c r="J18" s="26"/>
      <c r="K18" s="27"/>
    </row>
    <row r="19" spans="1:11" ht="15.75" customHeight="1" x14ac:dyDescent="0.3">
      <c r="A19" s="2"/>
      <c r="B19" s="3"/>
      <c r="C19" s="28" t="s">
        <v>1</v>
      </c>
      <c r="D19" s="26"/>
      <c r="E19" s="28" t="s">
        <v>2</v>
      </c>
      <c r="F19" s="26"/>
      <c r="G19" s="28" t="s">
        <v>3</v>
      </c>
      <c r="H19" s="26"/>
      <c r="I19" s="28" t="s">
        <v>4</v>
      </c>
      <c r="J19" s="26"/>
      <c r="K19" s="27"/>
    </row>
    <row r="20" spans="1:11" ht="15.75" customHeight="1" x14ac:dyDescent="0.3">
      <c r="A20" s="4" t="s">
        <v>5</v>
      </c>
      <c r="B20" s="5" t="s">
        <v>6</v>
      </c>
      <c r="C20" s="6" t="s">
        <v>7</v>
      </c>
      <c r="D20" s="6" t="s">
        <v>8</v>
      </c>
      <c r="E20" s="6" t="s">
        <v>7</v>
      </c>
      <c r="F20" s="6" t="s">
        <v>8</v>
      </c>
      <c r="G20" s="6" t="s">
        <v>7</v>
      </c>
      <c r="H20" s="6" t="s">
        <v>8</v>
      </c>
      <c r="I20" s="6" t="s">
        <v>7</v>
      </c>
      <c r="J20" s="6" t="s">
        <v>8</v>
      </c>
      <c r="K20" s="29"/>
    </row>
    <row r="21" spans="1:11" ht="15.75" customHeight="1" x14ac:dyDescent="0.3">
      <c r="A21" s="7" t="s">
        <v>236</v>
      </c>
      <c r="B21" s="8" t="s">
        <v>31</v>
      </c>
      <c r="C21" s="12">
        <v>4</v>
      </c>
      <c r="D21" s="13">
        <v>15</v>
      </c>
      <c r="E21" s="13">
        <v>1</v>
      </c>
      <c r="F21" s="13">
        <v>5</v>
      </c>
      <c r="G21" s="13">
        <v>0</v>
      </c>
      <c r="H21" s="13">
        <v>1</v>
      </c>
      <c r="I21" s="13">
        <v>4</v>
      </c>
      <c r="J21" s="13">
        <v>16</v>
      </c>
      <c r="K21" s="27"/>
    </row>
    <row r="22" spans="1:11" ht="15.75" customHeight="1" x14ac:dyDescent="0.3">
      <c r="A22" s="10" t="s">
        <v>12</v>
      </c>
      <c r="B22" s="11"/>
      <c r="C22" s="9">
        <v>4</v>
      </c>
      <c r="D22" s="9">
        <v>15</v>
      </c>
      <c r="E22" s="9">
        <v>1</v>
      </c>
      <c r="F22" s="9">
        <v>5</v>
      </c>
      <c r="G22" s="9">
        <v>0</v>
      </c>
      <c r="H22" s="9">
        <v>1</v>
      </c>
      <c r="I22" s="9">
        <v>4</v>
      </c>
      <c r="J22" s="9">
        <v>16</v>
      </c>
      <c r="K22" s="29"/>
    </row>
    <row r="23" spans="1:11" ht="15.75" customHeight="1" x14ac:dyDescent="0.3">
      <c r="A23" s="1" t="s">
        <v>1855</v>
      </c>
    </row>
    <row r="24" spans="1:11" ht="15.75" customHeight="1" x14ac:dyDescent="0.3"/>
    <row r="25" spans="1:11" ht="15.75" customHeight="1" x14ac:dyDescent="0.3">
      <c r="A25" s="24" t="s">
        <v>2012</v>
      </c>
      <c r="B25" s="25"/>
      <c r="C25" s="25"/>
      <c r="D25" s="25"/>
      <c r="E25" s="25"/>
      <c r="F25" s="25"/>
      <c r="G25" s="25"/>
      <c r="H25" s="25"/>
      <c r="I25" s="25"/>
      <c r="J25" s="26"/>
      <c r="K25" s="27"/>
    </row>
    <row r="26" spans="1:11" ht="15.75" customHeight="1" x14ac:dyDescent="0.3">
      <c r="A26" s="2"/>
      <c r="B26" s="3"/>
      <c r="C26" s="28" t="s">
        <v>1</v>
      </c>
      <c r="D26" s="26"/>
      <c r="E26" s="28" t="s">
        <v>2</v>
      </c>
      <c r="F26" s="26"/>
      <c r="G26" s="28" t="s">
        <v>3</v>
      </c>
      <c r="H26" s="26"/>
      <c r="I26" s="28" t="s">
        <v>4</v>
      </c>
      <c r="J26" s="26"/>
      <c r="K26" s="27"/>
    </row>
    <row r="27" spans="1:11" ht="15.75" customHeight="1" x14ac:dyDescent="0.3">
      <c r="A27" s="4" t="s">
        <v>5</v>
      </c>
      <c r="B27" s="5" t="s">
        <v>6</v>
      </c>
      <c r="C27" s="6" t="s">
        <v>7</v>
      </c>
      <c r="D27" s="6" t="s">
        <v>8</v>
      </c>
      <c r="E27" s="6" t="s">
        <v>7</v>
      </c>
      <c r="F27" s="6" t="s">
        <v>8</v>
      </c>
      <c r="G27" s="6" t="s">
        <v>7</v>
      </c>
      <c r="H27" s="6" t="s">
        <v>8</v>
      </c>
      <c r="I27" s="6" t="s">
        <v>7</v>
      </c>
      <c r="J27" s="6" t="s">
        <v>8</v>
      </c>
      <c r="K27" s="29"/>
    </row>
    <row r="28" spans="1:11" ht="15.75" customHeight="1" x14ac:dyDescent="0.3">
      <c r="A28" s="7" t="s">
        <v>42</v>
      </c>
      <c r="B28" s="8" t="s">
        <v>1045</v>
      </c>
      <c r="C28" s="12">
        <v>19</v>
      </c>
      <c r="D28" s="13">
        <v>2</v>
      </c>
      <c r="E28" s="13">
        <v>11</v>
      </c>
      <c r="F28" s="13">
        <v>1</v>
      </c>
      <c r="G28" s="13">
        <v>1</v>
      </c>
      <c r="H28" s="13">
        <v>1</v>
      </c>
      <c r="I28" s="13">
        <v>20</v>
      </c>
      <c r="J28" s="13">
        <v>3</v>
      </c>
    </row>
    <row r="29" spans="1:11" ht="15.75" customHeight="1" x14ac:dyDescent="0.3">
      <c r="A29" s="7" t="s">
        <v>24</v>
      </c>
      <c r="B29" s="8" t="s">
        <v>1045</v>
      </c>
      <c r="C29" s="12">
        <v>11</v>
      </c>
      <c r="D29" s="13">
        <v>9</v>
      </c>
      <c r="E29" s="13">
        <v>7</v>
      </c>
      <c r="F29" s="13">
        <v>5</v>
      </c>
      <c r="G29" s="13">
        <v>1</v>
      </c>
      <c r="H29" s="13">
        <v>1</v>
      </c>
      <c r="I29" s="13">
        <v>12</v>
      </c>
      <c r="J29" s="13">
        <v>10</v>
      </c>
      <c r="K29" s="27"/>
    </row>
    <row r="30" spans="1:11" ht="15.75" customHeight="1" x14ac:dyDescent="0.3">
      <c r="A30" s="7" t="s">
        <v>46</v>
      </c>
      <c r="B30" s="8" t="s">
        <v>1045</v>
      </c>
      <c r="C30" s="12">
        <v>16</v>
      </c>
      <c r="D30" s="13">
        <v>4</v>
      </c>
      <c r="E30" s="13">
        <v>12</v>
      </c>
      <c r="F30" s="13">
        <v>0</v>
      </c>
      <c r="G30" s="13">
        <v>1</v>
      </c>
      <c r="H30" s="13">
        <v>2</v>
      </c>
      <c r="I30" s="13">
        <v>17</v>
      </c>
      <c r="J30" s="13">
        <v>6</v>
      </c>
      <c r="K30" s="27"/>
    </row>
    <row r="31" spans="1:11" ht="15.75" customHeight="1" x14ac:dyDescent="0.3">
      <c r="A31" s="7" t="s">
        <v>55</v>
      </c>
      <c r="B31" s="8" t="s">
        <v>1045</v>
      </c>
      <c r="C31" s="22">
        <v>10</v>
      </c>
      <c r="D31" s="14">
        <v>9</v>
      </c>
      <c r="E31" s="14">
        <v>7</v>
      </c>
      <c r="F31" s="14">
        <v>5</v>
      </c>
      <c r="G31" s="14">
        <v>1</v>
      </c>
      <c r="H31" s="14">
        <v>1</v>
      </c>
      <c r="I31" s="14">
        <v>11</v>
      </c>
      <c r="J31" s="14">
        <v>10</v>
      </c>
      <c r="K31" s="27"/>
    </row>
    <row r="32" spans="1:11" ht="15.75" customHeight="1" x14ac:dyDescent="0.3">
      <c r="A32" s="10" t="s">
        <v>12</v>
      </c>
      <c r="B32" s="11"/>
      <c r="C32" s="9">
        <f>SUM(C28:C31)</f>
        <v>56</v>
      </c>
      <c r="D32" s="9">
        <f t="shared" ref="D32:J32" si="1">SUM(D28:D31)</f>
        <v>24</v>
      </c>
      <c r="E32" s="9">
        <f t="shared" si="1"/>
        <v>37</v>
      </c>
      <c r="F32" s="9">
        <f t="shared" si="1"/>
        <v>11</v>
      </c>
      <c r="G32" s="9">
        <f t="shared" si="1"/>
        <v>4</v>
      </c>
      <c r="H32" s="9">
        <f t="shared" si="1"/>
        <v>5</v>
      </c>
      <c r="I32" s="9">
        <f t="shared" si="1"/>
        <v>60</v>
      </c>
      <c r="J32" s="9">
        <f t="shared" si="1"/>
        <v>29</v>
      </c>
      <c r="K32" s="29"/>
    </row>
    <row r="33" spans="1:11" ht="15.75" customHeight="1" x14ac:dyDescent="0.3">
      <c r="A33" s="18"/>
      <c r="B33" s="18"/>
    </row>
    <row r="34" spans="1:11" ht="15.75" customHeight="1" x14ac:dyDescent="0.3"/>
    <row r="35" spans="1:11" ht="15.75" customHeight="1" x14ac:dyDescent="0.3">
      <c r="A35" s="24" t="s">
        <v>675</v>
      </c>
      <c r="B35" s="25"/>
      <c r="C35" s="25"/>
      <c r="D35" s="25"/>
      <c r="E35" s="25"/>
      <c r="F35" s="25"/>
      <c r="G35" s="25"/>
      <c r="H35" s="25"/>
      <c r="I35" s="25"/>
      <c r="J35" s="26"/>
      <c r="K35" s="27"/>
    </row>
    <row r="36" spans="1:11" ht="15.75" customHeight="1" x14ac:dyDescent="0.3">
      <c r="A36" s="2"/>
      <c r="B36" s="3"/>
      <c r="C36" s="28" t="s">
        <v>1</v>
      </c>
      <c r="D36" s="26"/>
      <c r="E36" s="28" t="s">
        <v>2</v>
      </c>
      <c r="F36" s="26"/>
      <c r="G36" s="28" t="s">
        <v>3</v>
      </c>
      <c r="H36" s="26"/>
      <c r="I36" s="28" t="s">
        <v>4</v>
      </c>
      <c r="J36" s="26"/>
      <c r="K36" s="27"/>
    </row>
    <row r="37" spans="1:11" ht="15.75" customHeight="1" x14ac:dyDescent="0.3">
      <c r="A37" s="4" t="s">
        <v>5</v>
      </c>
      <c r="B37" s="5" t="s">
        <v>6</v>
      </c>
      <c r="C37" s="6" t="s">
        <v>7</v>
      </c>
      <c r="D37" s="6" t="s">
        <v>8</v>
      </c>
      <c r="E37" s="6" t="s">
        <v>7</v>
      </c>
      <c r="F37" s="6" t="s">
        <v>8</v>
      </c>
      <c r="G37" s="6" t="s">
        <v>7</v>
      </c>
      <c r="H37" s="6" t="s">
        <v>8</v>
      </c>
      <c r="I37" s="6" t="s">
        <v>7</v>
      </c>
      <c r="J37" s="6" t="s">
        <v>8</v>
      </c>
      <c r="K37" s="29"/>
    </row>
    <row r="38" spans="1:11" ht="15.75" customHeight="1" x14ac:dyDescent="0.3">
      <c r="A38" s="7" t="s">
        <v>30</v>
      </c>
      <c r="B38" s="8" t="s">
        <v>440</v>
      </c>
      <c r="C38" s="12">
        <v>9</v>
      </c>
      <c r="D38" s="13">
        <v>9</v>
      </c>
      <c r="E38" s="13">
        <v>8</v>
      </c>
      <c r="F38" s="13">
        <v>4</v>
      </c>
      <c r="G38" s="13">
        <v>0</v>
      </c>
      <c r="H38" s="13">
        <v>1</v>
      </c>
      <c r="I38" s="13">
        <v>9</v>
      </c>
      <c r="J38" s="13">
        <v>10</v>
      </c>
      <c r="K38" s="27"/>
    </row>
    <row r="39" spans="1:11" ht="15.75" customHeight="1" x14ac:dyDescent="0.3">
      <c r="A39" s="7" t="s">
        <v>107</v>
      </c>
      <c r="B39" s="8" t="s">
        <v>440</v>
      </c>
      <c r="C39" s="22">
        <v>14</v>
      </c>
      <c r="D39" s="14">
        <v>4</v>
      </c>
      <c r="E39" s="14">
        <v>9</v>
      </c>
      <c r="F39" s="14">
        <v>3</v>
      </c>
      <c r="G39" s="14">
        <v>0</v>
      </c>
      <c r="H39" s="14">
        <v>1</v>
      </c>
      <c r="I39" s="14">
        <v>14</v>
      </c>
      <c r="J39" s="14">
        <v>5</v>
      </c>
      <c r="K39" s="27"/>
    </row>
    <row r="40" spans="1:11" ht="15.75" customHeight="1" x14ac:dyDescent="0.3">
      <c r="A40" s="7" t="s">
        <v>109</v>
      </c>
      <c r="B40" s="8" t="s">
        <v>440</v>
      </c>
      <c r="C40" s="22">
        <v>11</v>
      </c>
      <c r="D40" s="14">
        <v>7</v>
      </c>
      <c r="E40" s="14">
        <v>10</v>
      </c>
      <c r="F40" s="14">
        <v>2</v>
      </c>
      <c r="G40" s="14">
        <v>3</v>
      </c>
      <c r="H40" s="14">
        <v>1</v>
      </c>
      <c r="I40" s="14">
        <v>14</v>
      </c>
      <c r="J40" s="14">
        <v>8</v>
      </c>
      <c r="K40" s="27"/>
    </row>
    <row r="41" spans="1:11" ht="15.75" customHeight="1" x14ac:dyDescent="0.3">
      <c r="A41" s="10" t="s">
        <v>12</v>
      </c>
      <c r="B41" s="11"/>
      <c r="C41" s="9">
        <f t="shared" ref="C41:J41" si="2">SUM(C38:C40)</f>
        <v>34</v>
      </c>
      <c r="D41" s="9">
        <f t="shared" si="2"/>
        <v>20</v>
      </c>
      <c r="E41" s="9">
        <f t="shared" si="2"/>
        <v>27</v>
      </c>
      <c r="F41" s="9">
        <f t="shared" si="2"/>
        <v>9</v>
      </c>
      <c r="G41" s="9">
        <f t="shared" si="2"/>
        <v>3</v>
      </c>
      <c r="H41" s="9">
        <f t="shared" si="2"/>
        <v>3</v>
      </c>
      <c r="I41" s="9">
        <f t="shared" si="2"/>
        <v>37</v>
      </c>
      <c r="J41" s="9">
        <f t="shared" si="2"/>
        <v>23</v>
      </c>
      <c r="K41" s="29"/>
    </row>
    <row r="42" spans="1:11" ht="15.75" customHeight="1" x14ac:dyDescent="0.3">
      <c r="A42" s="18"/>
      <c r="B42" s="18"/>
    </row>
    <row r="43" spans="1:11" ht="15.75" customHeight="1" x14ac:dyDescent="0.3"/>
    <row r="44" spans="1:11" ht="15.75" customHeight="1" x14ac:dyDescent="0.3">
      <c r="A44" s="24" t="s">
        <v>1997</v>
      </c>
      <c r="B44" s="25"/>
      <c r="C44" s="25"/>
      <c r="D44" s="25"/>
      <c r="E44" s="25"/>
      <c r="F44" s="25"/>
      <c r="G44" s="25"/>
      <c r="H44" s="25"/>
      <c r="I44" s="25"/>
      <c r="J44" s="26"/>
      <c r="K44" s="27"/>
    </row>
    <row r="45" spans="1:11" ht="15.75" customHeight="1" x14ac:dyDescent="0.3">
      <c r="A45" s="2"/>
      <c r="B45" s="3"/>
      <c r="C45" s="28" t="s">
        <v>1</v>
      </c>
      <c r="D45" s="26"/>
      <c r="E45" s="28" t="s">
        <v>2</v>
      </c>
      <c r="F45" s="26"/>
      <c r="G45" s="28" t="s">
        <v>3</v>
      </c>
      <c r="H45" s="26"/>
      <c r="I45" s="28" t="s">
        <v>4</v>
      </c>
      <c r="J45" s="26"/>
      <c r="K45" s="27"/>
    </row>
    <row r="46" spans="1:11" ht="15.75" customHeight="1" x14ac:dyDescent="0.3">
      <c r="A46" s="4" t="s">
        <v>5</v>
      </c>
      <c r="B46" s="5" t="s">
        <v>6</v>
      </c>
      <c r="C46" s="6" t="s">
        <v>7</v>
      </c>
      <c r="D46" s="6" t="s">
        <v>8</v>
      </c>
      <c r="E46" s="6" t="s">
        <v>7</v>
      </c>
      <c r="F46" s="6" t="s">
        <v>8</v>
      </c>
      <c r="G46" s="6" t="s">
        <v>7</v>
      </c>
      <c r="H46" s="6" t="s">
        <v>8</v>
      </c>
      <c r="I46" s="6" t="s">
        <v>7</v>
      </c>
      <c r="J46" s="6" t="s">
        <v>8</v>
      </c>
      <c r="K46" s="29"/>
    </row>
    <row r="47" spans="1:11" ht="15.75" customHeight="1" x14ac:dyDescent="0.3">
      <c r="A47" s="7" t="s">
        <v>19</v>
      </c>
      <c r="B47" s="8" t="s">
        <v>262</v>
      </c>
      <c r="C47" s="12">
        <v>13</v>
      </c>
      <c r="D47" s="13">
        <v>3</v>
      </c>
      <c r="E47" s="13">
        <v>6</v>
      </c>
      <c r="F47" s="13">
        <v>1</v>
      </c>
      <c r="G47" s="13">
        <v>2</v>
      </c>
      <c r="H47" s="13">
        <v>1</v>
      </c>
      <c r="I47" s="13">
        <v>15</v>
      </c>
      <c r="J47" s="13">
        <v>4</v>
      </c>
      <c r="K47" s="27"/>
    </row>
    <row r="48" spans="1:11" ht="15.75" customHeight="1" x14ac:dyDescent="0.3">
      <c r="A48" s="7" t="s">
        <v>20</v>
      </c>
      <c r="B48" s="8" t="s">
        <v>262</v>
      </c>
      <c r="C48" s="12">
        <v>7</v>
      </c>
      <c r="D48" s="13">
        <v>9</v>
      </c>
      <c r="E48" s="13">
        <v>3</v>
      </c>
      <c r="F48" s="13">
        <v>4</v>
      </c>
      <c r="G48" s="13">
        <v>0</v>
      </c>
      <c r="H48" s="13">
        <v>1</v>
      </c>
      <c r="I48" s="13">
        <v>7</v>
      </c>
      <c r="J48" s="13">
        <v>10</v>
      </c>
      <c r="K48" s="27"/>
    </row>
    <row r="49" spans="1:11" ht="15.75" customHeight="1" x14ac:dyDescent="0.3">
      <c r="A49" s="7" t="s">
        <v>21</v>
      </c>
      <c r="B49" s="8" t="s">
        <v>262</v>
      </c>
      <c r="C49" s="12">
        <v>3</v>
      </c>
      <c r="D49" s="13">
        <v>15</v>
      </c>
      <c r="E49" s="13">
        <v>0</v>
      </c>
      <c r="F49" s="13">
        <v>7</v>
      </c>
      <c r="G49" s="13">
        <v>0</v>
      </c>
      <c r="H49" s="13">
        <v>1</v>
      </c>
      <c r="I49" s="13">
        <v>3</v>
      </c>
      <c r="J49" s="13">
        <v>16</v>
      </c>
      <c r="K49" s="27"/>
    </row>
    <row r="50" spans="1:11" ht="15.75" customHeight="1" x14ac:dyDescent="0.3">
      <c r="A50" s="7" t="s">
        <v>22</v>
      </c>
      <c r="B50" s="8" t="s">
        <v>262</v>
      </c>
      <c r="C50" s="12">
        <v>9</v>
      </c>
      <c r="D50" s="13">
        <v>9</v>
      </c>
      <c r="E50" s="13">
        <v>3</v>
      </c>
      <c r="F50" s="13">
        <v>4</v>
      </c>
      <c r="G50" s="13">
        <v>0</v>
      </c>
      <c r="H50" s="13">
        <v>1</v>
      </c>
      <c r="I50" s="13">
        <v>9</v>
      </c>
      <c r="J50" s="13">
        <v>10</v>
      </c>
      <c r="K50" s="27"/>
    </row>
    <row r="51" spans="1:11" ht="15.75" customHeight="1" x14ac:dyDescent="0.3">
      <c r="A51" s="10" t="s">
        <v>12</v>
      </c>
      <c r="B51" s="11"/>
      <c r="C51" s="9">
        <f t="shared" ref="C51:J51" si="3">SUM(C47:C50)</f>
        <v>32</v>
      </c>
      <c r="D51" s="9">
        <f t="shared" si="3"/>
        <v>36</v>
      </c>
      <c r="E51" s="9">
        <f t="shared" si="3"/>
        <v>12</v>
      </c>
      <c r="F51" s="9">
        <f t="shared" si="3"/>
        <v>16</v>
      </c>
      <c r="G51" s="9">
        <f t="shared" si="3"/>
        <v>2</v>
      </c>
      <c r="H51" s="9">
        <f t="shared" si="3"/>
        <v>4</v>
      </c>
      <c r="I51" s="9">
        <f t="shared" si="3"/>
        <v>34</v>
      </c>
      <c r="J51" s="9">
        <f t="shared" si="3"/>
        <v>40</v>
      </c>
      <c r="K51" s="29"/>
    </row>
    <row r="52" spans="1:11" ht="15.75" customHeight="1" x14ac:dyDescent="0.3"/>
    <row r="53" spans="1:11" ht="15.75" customHeight="1" x14ac:dyDescent="0.3"/>
    <row r="54" spans="1:11" ht="15.75" customHeight="1" x14ac:dyDescent="0.3">
      <c r="A54" s="24" t="s">
        <v>1999</v>
      </c>
      <c r="B54" s="25"/>
      <c r="C54" s="25"/>
      <c r="D54" s="25"/>
      <c r="E54" s="25"/>
      <c r="F54" s="25"/>
      <c r="G54" s="25"/>
      <c r="H54" s="25"/>
      <c r="I54" s="25"/>
      <c r="J54" s="26"/>
      <c r="K54" s="27"/>
    </row>
    <row r="55" spans="1:11" ht="15.75" customHeight="1" x14ac:dyDescent="0.3">
      <c r="A55" s="2"/>
      <c r="B55" s="3"/>
      <c r="C55" s="28" t="s">
        <v>1</v>
      </c>
      <c r="D55" s="26"/>
      <c r="E55" s="28" t="s">
        <v>2</v>
      </c>
      <c r="F55" s="26"/>
      <c r="G55" s="28" t="s">
        <v>3</v>
      </c>
      <c r="H55" s="26"/>
      <c r="I55" s="28" t="s">
        <v>4</v>
      </c>
      <c r="J55" s="26"/>
      <c r="K55" s="27"/>
    </row>
    <row r="56" spans="1:11" ht="15.75" customHeight="1" x14ac:dyDescent="0.3">
      <c r="A56" s="4" t="s">
        <v>5</v>
      </c>
      <c r="B56" s="5" t="s">
        <v>6</v>
      </c>
      <c r="C56" s="6" t="s">
        <v>7</v>
      </c>
      <c r="D56" s="6" t="s">
        <v>8</v>
      </c>
      <c r="E56" s="6" t="s">
        <v>7</v>
      </c>
      <c r="F56" s="6" t="s">
        <v>8</v>
      </c>
      <c r="G56" s="6" t="s">
        <v>7</v>
      </c>
      <c r="H56" s="6" t="s">
        <v>8</v>
      </c>
      <c r="I56" s="6" t="s">
        <v>7</v>
      </c>
      <c r="J56" s="6" t="s">
        <v>8</v>
      </c>
      <c r="K56" s="29"/>
    </row>
    <row r="57" spans="1:11" ht="15.75" customHeight="1" x14ac:dyDescent="0.3">
      <c r="A57" s="7" t="s">
        <v>69</v>
      </c>
      <c r="B57" s="8" t="s">
        <v>259</v>
      </c>
      <c r="C57" s="12">
        <v>8</v>
      </c>
      <c r="D57" s="13">
        <v>10</v>
      </c>
      <c r="E57" s="13">
        <v>7</v>
      </c>
      <c r="F57" s="13">
        <v>3</v>
      </c>
      <c r="G57" s="13">
        <v>3</v>
      </c>
      <c r="H57" s="13">
        <v>1</v>
      </c>
      <c r="I57" s="13">
        <v>11</v>
      </c>
      <c r="J57" s="13">
        <v>11</v>
      </c>
      <c r="K57" s="27"/>
    </row>
    <row r="58" spans="1:11" ht="15.75" customHeight="1" x14ac:dyDescent="0.3">
      <c r="A58" s="7" t="s">
        <v>102</v>
      </c>
      <c r="B58" s="8" t="s">
        <v>259</v>
      </c>
      <c r="C58" s="22">
        <v>7</v>
      </c>
      <c r="D58" s="14">
        <v>11</v>
      </c>
      <c r="E58" s="14">
        <v>3</v>
      </c>
      <c r="F58" s="14">
        <v>7</v>
      </c>
      <c r="G58" s="14">
        <v>0</v>
      </c>
      <c r="H58" s="14">
        <v>1</v>
      </c>
      <c r="I58" s="14">
        <v>7</v>
      </c>
      <c r="J58" s="14">
        <v>12</v>
      </c>
      <c r="K58" s="27"/>
    </row>
    <row r="59" spans="1:11" ht="15.75" customHeight="1" x14ac:dyDescent="0.3">
      <c r="A59" s="7" t="s">
        <v>103</v>
      </c>
      <c r="B59" s="8" t="s">
        <v>259</v>
      </c>
      <c r="C59" s="22">
        <v>7</v>
      </c>
      <c r="D59" s="14">
        <v>10</v>
      </c>
      <c r="E59" s="14">
        <v>3</v>
      </c>
      <c r="F59" s="14">
        <v>7</v>
      </c>
      <c r="G59" s="14">
        <v>2</v>
      </c>
      <c r="H59" s="14">
        <v>1</v>
      </c>
      <c r="I59" s="14">
        <v>9</v>
      </c>
      <c r="J59" s="14">
        <v>11</v>
      </c>
      <c r="K59" s="27"/>
    </row>
    <row r="60" spans="1:11" ht="15.75" customHeight="1" x14ac:dyDescent="0.3">
      <c r="A60" s="7" t="s">
        <v>104</v>
      </c>
      <c r="B60" s="8" t="s">
        <v>259</v>
      </c>
      <c r="C60" s="22">
        <v>18</v>
      </c>
      <c r="D60" s="14">
        <v>0</v>
      </c>
      <c r="E60" s="14">
        <v>14</v>
      </c>
      <c r="F60" s="14">
        <v>0</v>
      </c>
      <c r="G60" s="14">
        <v>1</v>
      </c>
      <c r="H60" s="14">
        <v>1</v>
      </c>
      <c r="I60" s="14">
        <v>19</v>
      </c>
      <c r="J60" s="14">
        <v>1</v>
      </c>
      <c r="K60" s="27"/>
    </row>
    <row r="61" spans="1:11" ht="15.75" customHeight="1" x14ac:dyDescent="0.3">
      <c r="A61" s="10" t="s">
        <v>12</v>
      </c>
      <c r="B61" s="11"/>
      <c r="C61" s="9">
        <f t="shared" ref="C61:J61" si="4">SUM(C57:C60)</f>
        <v>40</v>
      </c>
      <c r="D61" s="9">
        <f t="shared" si="4"/>
        <v>31</v>
      </c>
      <c r="E61" s="9">
        <f t="shared" si="4"/>
        <v>27</v>
      </c>
      <c r="F61" s="9">
        <f t="shared" si="4"/>
        <v>17</v>
      </c>
      <c r="G61" s="9">
        <f t="shared" si="4"/>
        <v>6</v>
      </c>
      <c r="H61" s="9">
        <f t="shared" si="4"/>
        <v>4</v>
      </c>
      <c r="I61" s="9">
        <f t="shared" si="4"/>
        <v>46</v>
      </c>
      <c r="J61" s="9">
        <f t="shared" si="4"/>
        <v>35</v>
      </c>
      <c r="K61" s="29"/>
    </row>
    <row r="62" spans="1:11" ht="15.75" customHeight="1" x14ac:dyDescent="0.3">
      <c r="A62" s="1" t="s">
        <v>1998</v>
      </c>
    </row>
    <row r="63" spans="1:11" ht="15.75" customHeight="1" x14ac:dyDescent="0.3"/>
    <row r="64" spans="1:11" ht="15.75" customHeight="1" x14ac:dyDescent="0.3">
      <c r="A64" s="24" t="s">
        <v>1722</v>
      </c>
      <c r="B64" s="25"/>
      <c r="C64" s="25"/>
      <c r="D64" s="25"/>
      <c r="E64" s="25"/>
      <c r="F64" s="25"/>
      <c r="G64" s="25"/>
      <c r="H64" s="25"/>
      <c r="I64" s="25"/>
      <c r="J64" s="26"/>
      <c r="K64" s="27"/>
    </row>
    <row r="65" spans="1:11" ht="15.75" customHeight="1" x14ac:dyDescent="0.3">
      <c r="A65" s="2"/>
      <c r="B65" s="3"/>
      <c r="C65" s="28" t="s">
        <v>1</v>
      </c>
      <c r="D65" s="26"/>
      <c r="E65" s="28" t="s">
        <v>2</v>
      </c>
      <c r="F65" s="26"/>
      <c r="G65" s="28" t="s">
        <v>3</v>
      </c>
      <c r="H65" s="26"/>
      <c r="I65" s="28" t="s">
        <v>4</v>
      </c>
      <c r="J65" s="26"/>
      <c r="K65" s="27"/>
    </row>
    <row r="66" spans="1:11" ht="15.75" customHeight="1" x14ac:dyDescent="0.3">
      <c r="A66" s="4" t="s">
        <v>5</v>
      </c>
      <c r="B66" s="5" t="s">
        <v>6</v>
      </c>
      <c r="C66" s="6" t="s">
        <v>7</v>
      </c>
      <c r="D66" s="6" t="s">
        <v>8</v>
      </c>
      <c r="E66" s="6" t="s">
        <v>7</v>
      </c>
      <c r="F66" s="6" t="s">
        <v>8</v>
      </c>
      <c r="G66" s="6" t="s">
        <v>7</v>
      </c>
      <c r="H66" s="6" t="s">
        <v>8</v>
      </c>
      <c r="I66" s="6" t="s">
        <v>7</v>
      </c>
      <c r="J66" s="6" t="s">
        <v>8</v>
      </c>
      <c r="K66" s="29"/>
    </row>
    <row r="67" spans="1:11" ht="15.75" customHeight="1" x14ac:dyDescent="0.3">
      <c r="A67" s="7" t="s">
        <v>236</v>
      </c>
      <c r="B67" s="8" t="s">
        <v>162</v>
      </c>
      <c r="C67" s="12"/>
      <c r="D67" s="13"/>
      <c r="E67" s="13"/>
      <c r="F67" s="13"/>
      <c r="G67" s="13"/>
      <c r="H67" s="13"/>
      <c r="I67" s="13">
        <v>17</v>
      </c>
      <c r="J67" s="13">
        <v>4</v>
      </c>
      <c r="K67" s="27"/>
    </row>
    <row r="68" spans="1:11" ht="15.75" customHeight="1" x14ac:dyDescent="0.3">
      <c r="A68" s="7" t="s">
        <v>155</v>
      </c>
      <c r="B68" s="8" t="s">
        <v>162</v>
      </c>
      <c r="C68" s="22">
        <v>15</v>
      </c>
      <c r="D68" s="14">
        <v>4</v>
      </c>
      <c r="E68" s="14">
        <v>4</v>
      </c>
      <c r="F68" s="14">
        <v>2</v>
      </c>
      <c r="G68" s="14">
        <v>1</v>
      </c>
      <c r="H68" s="14">
        <v>1</v>
      </c>
      <c r="I68" s="14">
        <v>16</v>
      </c>
      <c r="J68" s="14">
        <v>5</v>
      </c>
      <c r="K68" s="27"/>
    </row>
    <row r="69" spans="1:11" ht="15.75" customHeight="1" x14ac:dyDescent="0.3">
      <c r="A69" s="10" t="s">
        <v>12</v>
      </c>
      <c r="B69" s="11"/>
      <c r="C69" s="9">
        <f t="shared" ref="C69:J69" si="5">SUM(C67:C68)</f>
        <v>15</v>
      </c>
      <c r="D69" s="9">
        <f t="shared" si="5"/>
        <v>4</v>
      </c>
      <c r="E69" s="9">
        <f t="shared" si="5"/>
        <v>4</v>
      </c>
      <c r="F69" s="9">
        <f t="shared" si="5"/>
        <v>2</v>
      </c>
      <c r="G69" s="9">
        <f t="shared" si="5"/>
        <v>1</v>
      </c>
      <c r="H69" s="9">
        <f t="shared" si="5"/>
        <v>1</v>
      </c>
      <c r="I69" s="9">
        <f t="shared" si="5"/>
        <v>33</v>
      </c>
      <c r="J69" s="9">
        <f t="shared" si="5"/>
        <v>9</v>
      </c>
      <c r="K69" s="29"/>
    </row>
    <row r="70" spans="1:11" ht="15.75" customHeight="1" x14ac:dyDescent="0.3">
      <c r="A70" s="18"/>
      <c r="B70" s="18"/>
    </row>
    <row r="71" spans="1:11" ht="15.75" customHeight="1" x14ac:dyDescent="0.3"/>
    <row r="72" spans="1:11" ht="15.75" customHeight="1" x14ac:dyDescent="0.3">
      <c r="A72" s="24" t="s">
        <v>1520</v>
      </c>
      <c r="B72" s="25"/>
      <c r="C72" s="25"/>
      <c r="D72" s="25"/>
      <c r="E72" s="25"/>
      <c r="F72" s="25"/>
      <c r="G72" s="25"/>
      <c r="H72" s="25"/>
      <c r="I72" s="25"/>
      <c r="J72" s="26"/>
      <c r="K72" s="27"/>
    </row>
    <row r="73" spans="1:11" ht="15.75" customHeight="1" x14ac:dyDescent="0.3">
      <c r="A73" s="2"/>
      <c r="B73" s="3"/>
      <c r="C73" s="28" t="s">
        <v>1</v>
      </c>
      <c r="D73" s="26"/>
      <c r="E73" s="28" t="s">
        <v>2</v>
      </c>
      <c r="F73" s="26"/>
      <c r="G73" s="28" t="s">
        <v>3</v>
      </c>
      <c r="H73" s="26"/>
      <c r="I73" s="28" t="s">
        <v>4</v>
      </c>
      <c r="J73" s="26"/>
      <c r="K73" s="27"/>
    </row>
    <row r="74" spans="1:11" ht="15.75" customHeight="1" x14ac:dyDescent="0.3">
      <c r="A74" s="4" t="s">
        <v>5</v>
      </c>
      <c r="B74" s="5" t="s">
        <v>6</v>
      </c>
      <c r="C74" s="6" t="s">
        <v>7</v>
      </c>
      <c r="D74" s="6" t="s">
        <v>8</v>
      </c>
      <c r="E74" s="6" t="s">
        <v>7</v>
      </c>
      <c r="F74" s="6" t="s">
        <v>8</v>
      </c>
      <c r="G74" s="6" t="s">
        <v>7</v>
      </c>
      <c r="H74" s="6" t="s">
        <v>8</v>
      </c>
      <c r="I74" s="6" t="s">
        <v>7</v>
      </c>
      <c r="J74" s="6" t="s">
        <v>8</v>
      </c>
      <c r="K74" s="29"/>
    </row>
    <row r="75" spans="1:11" ht="15.75" customHeight="1" x14ac:dyDescent="0.3">
      <c r="A75" s="7" t="s">
        <v>153</v>
      </c>
      <c r="B75" s="8" t="s">
        <v>210</v>
      </c>
      <c r="C75" s="12"/>
      <c r="D75" s="13"/>
      <c r="E75" s="13"/>
      <c r="F75" s="13"/>
      <c r="G75" s="13"/>
      <c r="H75" s="13"/>
      <c r="I75" s="13">
        <v>9</v>
      </c>
      <c r="J75" s="13">
        <v>8</v>
      </c>
      <c r="K75" s="27"/>
    </row>
    <row r="76" spans="1:11" ht="15.75" customHeight="1" x14ac:dyDescent="0.3">
      <c r="A76" s="7" t="s">
        <v>176</v>
      </c>
      <c r="B76" s="8" t="s">
        <v>210</v>
      </c>
      <c r="C76" s="22"/>
      <c r="D76" s="14"/>
      <c r="E76" s="14"/>
      <c r="F76" s="14"/>
      <c r="G76" s="14"/>
      <c r="H76" s="14"/>
      <c r="I76" s="14">
        <v>9</v>
      </c>
      <c r="J76" s="14">
        <v>9</v>
      </c>
      <c r="K76" s="27"/>
    </row>
    <row r="77" spans="1:11" ht="15.75" customHeight="1" x14ac:dyDescent="0.3">
      <c r="A77" s="10" t="s">
        <v>12</v>
      </c>
      <c r="B77" s="11"/>
      <c r="C77" s="9">
        <f t="shared" ref="C77:J77" si="6">SUM(C75:C76)</f>
        <v>0</v>
      </c>
      <c r="D77" s="9">
        <f t="shared" si="6"/>
        <v>0</v>
      </c>
      <c r="E77" s="9">
        <f t="shared" si="6"/>
        <v>0</v>
      </c>
      <c r="F77" s="9">
        <f t="shared" si="6"/>
        <v>0</v>
      </c>
      <c r="G77" s="9">
        <f t="shared" si="6"/>
        <v>0</v>
      </c>
      <c r="H77" s="9">
        <f t="shared" si="6"/>
        <v>0</v>
      </c>
      <c r="I77" s="9">
        <f t="shared" si="6"/>
        <v>18</v>
      </c>
      <c r="J77" s="9">
        <f t="shared" si="6"/>
        <v>17</v>
      </c>
      <c r="K77" s="29"/>
    </row>
    <row r="78" spans="1:11" ht="15.75" customHeight="1" x14ac:dyDescent="0.3">
      <c r="A78" s="18"/>
      <c r="B78" s="18"/>
    </row>
    <row r="79" spans="1:11" ht="15.75" customHeight="1" x14ac:dyDescent="0.3"/>
    <row r="80" spans="1:11" ht="15.75" customHeight="1" x14ac:dyDescent="0.3">
      <c r="A80" s="24" t="s">
        <v>1770</v>
      </c>
      <c r="B80" s="25"/>
      <c r="C80" s="25"/>
      <c r="D80" s="25"/>
      <c r="E80" s="25"/>
      <c r="F80" s="25"/>
      <c r="G80" s="25"/>
      <c r="H80" s="25"/>
      <c r="I80" s="25"/>
      <c r="J80" s="26"/>
      <c r="K80" s="27"/>
    </row>
    <row r="81" spans="1:11" ht="15.75" customHeight="1" x14ac:dyDescent="0.3">
      <c r="A81" s="2"/>
      <c r="B81" s="3"/>
      <c r="C81" s="28" t="s">
        <v>1</v>
      </c>
      <c r="D81" s="26"/>
      <c r="E81" s="28" t="s">
        <v>2</v>
      </c>
      <c r="F81" s="26"/>
      <c r="G81" s="28" t="s">
        <v>3</v>
      </c>
      <c r="H81" s="26"/>
      <c r="I81" s="28" t="s">
        <v>4</v>
      </c>
      <c r="J81" s="26"/>
      <c r="K81" s="27"/>
    </row>
    <row r="82" spans="1:11" ht="15.75" customHeight="1" x14ac:dyDescent="0.3">
      <c r="A82" s="4" t="s">
        <v>5</v>
      </c>
      <c r="B82" s="5" t="s">
        <v>6</v>
      </c>
      <c r="C82" s="6" t="s">
        <v>7</v>
      </c>
      <c r="D82" s="6" t="s">
        <v>8</v>
      </c>
      <c r="E82" s="6" t="s">
        <v>7</v>
      </c>
      <c r="F82" s="6" t="s">
        <v>8</v>
      </c>
      <c r="G82" s="6" t="s">
        <v>7</v>
      </c>
      <c r="H82" s="6" t="s">
        <v>8</v>
      </c>
      <c r="I82" s="6" t="s">
        <v>7</v>
      </c>
      <c r="J82" s="6" t="s">
        <v>8</v>
      </c>
      <c r="K82" s="29"/>
    </row>
    <row r="83" spans="1:11" ht="15.75" customHeight="1" x14ac:dyDescent="0.3">
      <c r="A83" s="7" t="s">
        <v>64</v>
      </c>
      <c r="B83" s="8" t="s">
        <v>555</v>
      </c>
      <c r="C83" s="12">
        <v>3</v>
      </c>
      <c r="D83" s="13">
        <v>15</v>
      </c>
      <c r="E83" s="13">
        <v>0</v>
      </c>
      <c r="F83" s="13">
        <v>0</v>
      </c>
      <c r="G83" s="13">
        <v>0</v>
      </c>
      <c r="H83" s="13">
        <v>1</v>
      </c>
      <c r="I83" s="13">
        <v>3</v>
      </c>
      <c r="J83" s="13">
        <v>16</v>
      </c>
      <c r="K83" s="27"/>
    </row>
    <row r="84" spans="1:11" ht="15.75" customHeight="1" x14ac:dyDescent="0.3">
      <c r="A84" s="7" t="s">
        <v>66</v>
      </c>
      <c r="B84" s="8" t="s">
        <v>555</v>
      </c>
      <c r="C84" s="22">
        <v>7</v>
      </c>
      <c r="D84" s="14">
        <v>10</v>
      </c>
      <c r="E84" s="14">
        <v>0</v>
      </c>
      <c r="F84" s="14">
        <v>0</v>
      </c>
      <c r="G84" s="14">
        <v>0</v>
      </c>
      <c r="H84" s="14">
        <v>1</v>
      </c>
      <c r="I84" s="14">
        <v>7</v>
      </c>
      <c r="J84" s="14">
        <v>11</v>
      </c>
      <c r="K84" s="27"/>
    </row>
    <row r="85" spans="1:11" ht="15.75" customHeight="1" x14ac:dyDescent="0.3">
      <c r="A85" s="10" t="s">
        <v>12</v>
      </c>
      <c r="B85" s="11"/>
      <c r="C85" s="9">
        <f t="shared" ref="C85:J85" si="7">SUM(C83:C84)</f>
        <v>10</v>
      </c>
      <c r="D85" s="9">
        <f t="shared" si="7"/>
        <v>25</v>
      </c>
      <c r="E85" s="9">
        <f t="shared" si="7"/>
        <v>0</v>
      </c>
      <c r="F85" s="9">
        <f t="shared" si="7"/>
        <v>0</v>
      </c>
      <c r="G85" s="9">
        <f t="shared" si="7"/>
        <v>0</v>
      </c>
      <c r="H85" s="9">
        <f t="shared" si="7"/>
        <v>2</v>
      </c>
      <c r="I85" s="9">
        <f t="shared" si="7"/>
        <v>10</v>
      </c>
      <c r="J85" s="9">
        <f t="shared" si="7"/>
        <v>27</v>
      </c>
      <c r="K85" s="29"/>
    </row>
    <row r="86" spans="1:11" ht="15.75" customHeight="1" x14ac:dyDescent="0.3">
      <c r="A86" s="18"/>
      <c r="B86" s="18"/>
    </row>
    <row r="87" spans="1:11" ht="15.75" customHeight="1" x14ac:dyDescent="0.3"/>
  </sheetData>
  <pageMargins left="0.75" right="0.75" top="1" bottom="1" header="0.5" footer="0.5"/>
  <pageSetup scale="49" fitToHeight="1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Ebbeskotte</dc:creator>
  <cp:lastModifiedBy>Andrew Ebbeskotte</cp:lastModifiedBy>
  <cp:lastPrinted>2018-05-22T02:25:06Z</cp:lastPrinted>
  <dcterms:created xsi:type="dcterms:W3CDTF">2008-03-15T16:26:15Z</dcterms:created>
  <dcterms:modified xsi:type="dcterms:W3CDTF">2024-04-15T00:16:12Z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